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9\NB II\"/>
    </mc:Choice>
  </mc:AlternateContent>
  <xr:revisionPtr revIDLastSave="0" documentId="13_ncr:1_{5EFE20FA-5CC2-4F28-88C3-37FEC5618964}" xr6:coauthVersionLast="36" xr6:coauthVersionMax="36" xr10:uidLastSave="{00000000-0000-0000-0000-000000000000}"/>
  <bookViews>
    <workbookView xWindow="0" yWindow="0" windowWidth="20490" windowHeight="7650" firstSheet="1" activeTab="3" xr2:uid="{00000000-000D-0000-FFFF-FFFF00000000}"/>
  </bookViews>
  <sheets>
    <sheet name="Résztvevők" sheetId="2" r:id="rId1"/>
    <sheet name="1. ford. Tabella" sheetId="16" r:id="rId2"/>
    <sheet name="Menetrend" sheetId="1" r:id="rId3"/>
    <sheet name="Tabella" sheetId="3" r:id="rId4"/>
    <sheet name="10.00" sheetId="4" r:id="rId5"/>
    <sheet name="11.10" sheetId="5" r:id="rId6"/>
    <sheet name="12.20" sheetId="6" r:id="rId7"/>
    <sheet name="13.30" sheetId="7" r:id="rId8"/>
    <sheet name="14.40" sheetId="8" r:id="rId9"/>
    <sheet name="15.50" sheetId="9" r:id="rId10"/>
    <sheet name="17.00" sheetId="10" r:id="rId11"/>
    <sheet name="09.30" sheetId="13" r:id="rId12"/>
    <sheet name="10.40" sheetId="14" r:id="rId13"/>
    <sheet name="11.50" sheetId="15" r:id="rId14"/>
    <sheet name="13.00" sheetId="11" r:id="rId15"/>
    <sheet name="14.10" sheetId="12" r:id="rId16"/>
    <sheet name="Munka1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" i="3" l="1"/>
  <c r="O10" i="3"/>
  <c r="AF7" i="3"/>
  <c r="AF6" i="3"/>
  <c r="AE6" i="3"/>
  <c r="H8" i="3" l="1"/>
  <c r="G8" i="3"/>
  <c r="X4" i="3"/>
  <c r="W4" i="3"/>
  <c r="AN8" i="3" l="1"/>
  <c r="AM8" i="3"/>
  <c r="X12" i="3"/>
  <c r="W12" i="3"/>
  <c r="H5" i="3" l="1"/>
  <c r="G5" i="3"/>
  <c r="L4" i="3"/>
  <c r="K4" i="3"/>
  <c r="R69" i="16" l="1"/>
  <c r="L69" i="16"/>
  <c r="R68" i="16"/>
  <c r="L68" i="16"/>
  <c r="R67" i="16"/>
  <c r="L67" i="16"/>
  <c r="R66" i="16"/>
  <c r="L66" i="16"/>
  <c r="R64" i="16"/>
  <c r="L64" i="16"/>
  <c r="R63" i="16"/>
  <c r="L63" i="16"/>
  <c r="R62" i="16"/>
  <c r="L62" i="16"/>
  <c r="R61" i="16"/>
  <c r="L61" i="16"/>
  <c r="R59" i="16"/>
  <c r="L59" i="16"/>
  <c r="R58" i="16"/>
  <c r="L58" i="16"/>
  <c r="R57" i="16"/>
  <c r="L57" i="16"/>
  <c r="R56" i="16"/>
  <c r="L56" i="16"/>
  <c r="R54" i="16"/>
  <c r="L54" i="16"/>
  <c r="R53" i="16"/>
  <c r="L53" i="16"/>
  <c r="R52" i="16"/>
  <c r="L52" i="16"/>
  <c r="R51" i="16"/>
  <c r="L51" i="16"/>
  <c r="R49" i="16"/>
  <c r="L49" i="16"/>
  <c r="R48" i="16"/>
  <c r="L48" i="16"/>
  <c r="R47" i="16"/>
  <c r="L47" i="16"/>
  <c r="R46" i="16"/>
  <c r="L46" i="16"/>
  <c r="R44" i="16"/>
  <c r="L44" i="16"/>
  <c r="R43" i="16"/>
  <c r="L43" i="16"/>
  <c r="R42" i="16"/>
  <c r="L42" i="16"/>
  <c r="R41" i="16"/>
  <c r="L41" i="16"/>
  <c r="R39" i="16"/>
  <c r="L39" i="16"/>
  <c r="R38" i="16"/>
  <c r="L38" i="16"/>
  <c r="R37" i="16"/>
  <c r="L37" i="16"/>
  <c r="R36" i="16"/>
  <c r="L36" i="16"/>
  <c r="R34" i="16"/>
  <c r="L34" i="16"/>
  <c r="R33" i="16"/>
  <c r="L33" i="16"/>
  <c r="R32" i="16"/>
  <c r="L32" i="16"/>
  <c r="R31" i="16"/>
  <c r="L31" i="16"/>
  <c r="R29" i="16"/>
  <c r="L29" i="16"/>
  <c r="R28" i="16"/>
  <c r="L28" i="16"/>
  <c r="R27" i="16"/>
  <c r="L27" i="16"/>
  <c r="R26" i="16"/>
  <c r="L26" i="16"/>
  <c r="R24" i="16"/>
  <c r="L24" i="16"/>
  <c r="R23" i="16"/>
  <c r="L23" i="16"/>
  <c r="R22" i="16"/>
  <c r="L22" i="16"/>
  <c r="R21" i="16"/>
  <c r="L21" i="16"/>
  <c r="R19" i="16"/>
  <c r="L19" i="16"/>
  <c r="R18" i="16"/>
  <c r="L18" i="16"/>
  <c r="R17" i="16"/>
  <c r="L17" i="16"/>
  <c r="R16" i="16"/>
  <c r="L16" i="16"/>
  <c r="R14" i="16"/>
  <c r="L14" i="16"/>
  <c r="AJ12" i="16"/>
  <c r="AI12" i="16"/>
  <c r="AK12" i="16" s="1"/>
  <c r="AF12" i="16"/>
  <c r="AE12" i="16"/>
  <c r="AG12" i="16" s="1"/>
  <c r="AB12" i="16"/>
  <c r="AA12" i="16"/>
  <c r="AC12" i="16" s="1"/>
  <c r="X12" i="16"/>
  <c r="W12" i="16"/>
  <c r="T12" i="16"/>
  <c r="S12" i="16"/>
  <c r="U12" i="16" s="1"/>
  <c r="P12" i="16"/>
  <c r="O12" i="16"/>
  <c r="L12" i="16"/>
  <c r="K12" i="16"/>
  <c r="M12" i="16" s="1"/>
  <c r="H12" i="16"/>
  <c r="G12" i="16"/>
  <c r="I12" i="16" s="1"/>
  <c r="D12" i="16"/>
  <c r="C12" i="16"/>
  <c r="E12" i="16" s="1"/>
  <c r="AN11" i="16"/>
  <c r="AO11" i="16" s="1"/>
  <c r="AM11" i="16"/>
  <c r="AF11" i="16"/>
  <c r="AE11" i="16"/>
  <c r="AB11" i="16"/>
  <c r="AA11" i="16"/>
  <c r="X11" i="16"/>
  <c r="W11" i="16"/>
  <c r="T11" i="16"/>
  <c r="S11" i="16"/>
  <c r="P11" i="16"/>
  <c r="O11" i="16"/>
  <c r="L11" i="16"/>
  <c r="K11" i="16"/>
  <c r="I11" i="16"/>
  <c r="H11" i="16"/>
  <c r="G11" i="16"/>
  <c r="D11" i="16"/>
  <c r="C11" i="16"/>
  <c r="AN10" i="16"/>
  <c r="AM10" i="16"/>
  <c r="AO10" i="16" s="1"/>
  <c r="AJ10" i="16"/>
  <c r="AI10" i="16"/>
  <c r="AK10" i="16" s="1"/>
  <c r="AB10" i="16"/>
  <c r="AA10" i="16"/>
  <c r="AC10" i="16" s="1"/>
  <c r="X10" i="16"/>
  <c r="W10" i="16"/>
  <c r="Y10" i="16" s="1"/>
  <c r="T10" i="16"/>
  <c r="S10" i="16"/>
  <c r="U10" i="16" s="1"/>
  <c r="P10" i="16"/>
  <c r="O10" i="16"/>
  <c r="L10" i="16"/>
  <c r="K10" i="16"/>
  <c r="H10" i="16"/>
  <c r="I10" i="16" s="1"/>
  <c r="G10" i="16"/>
  <c r="D10" i="16"/>
  <c r="C10" i="16"/>
  <c r="AN9" i="16"/>
  <c r="AM9" i="16"/>
  <c r="AJ9" i="16"/>
  <c r="AI9" i="16"/>
  <c r="AF9" i="16"/>
  <c r="AE9" i="16"/>
  <c r="X9" i="16"/>
  <c r="W9" i="16"/>
  <c r="Y9" i="16" s="1"/>
  <c r="T9" i="16"/>
  <c r="S9" i="16"/>
  <c r="P9" i="16"/>
  <c r="O9" i="16"/>
  <c r="L9" i="16"/>
  <c r="K9" i="16"/>
  <c r="H9" i="16"/>
  <c r="G9" i="16"/>
  <c r="I9" i="16" s="1"/>
  <c r="D9" i="16"/>
  <c r="C9" i="16"/>
  <c r="E9" i="16" s="1"/>
  <c r="AN8" i="16"/>
  <c r="AO8" i="16" s="1"/>
  <c r="AM8" i="16"/>
  <c r="AJ8" i="16"/>
  <c r="AI8" i="16"/>
  <c r="AF8" i="16"/>
  <c r="AE8" i="16"/>
  <c r="AB8" i="16"/>
  <c r="AC8" i="16" s="1"/>
  <c r="AA8" i="16"/>
  <c r="T8" i="16"/>
  <c r="S8" i="16"/>
  <c r="P8" i="16"/>
  <c r="O8" i="16"/>
  <c r="L8" i="16"/>
  <c r="K8" i="16"/>
  <c r="H8" i="16"/>
  <c r="G8" i="16"/>
  <c r="E8" i="16"/>
  <c r="D8" i="16"/>
  <c r="C8" i="16"/>
  <c r="AN7" i="16"/>
  <c r="AM7" i="16"/>
  <c r="AJ7" i="16"/>
  <c r="AI7" i="16"/>
  <c r="AK7" i="16" s="1"/>
  <c r="AF7" i="16"/>
  <c r="AE7" i="16"/>
  <c r="AB7" i="16"/>
  <c r="AA7" i="16"/>
  <c r="AC7" i="16" s="1"/>
  <c r="X7" i="16"/>
  <c r="W7" i="16"/>
  <c r="Y7" i="16" s="1"/>
  <c r="P7" i="16"/>
  <c r="O7" i="16"/>
  <c r="L7" i="16"/>
  <c r="K7" i="16"/>
  <c r="M7" i="16" s="1"/>
  <c r="H7" i="16"/>
  <c r="G7" i="16"/>
  <c r="I7" i="16" s="1"/>
  <c r="D7" i="16"/>
  <c r="E7" i="16" s="1"/>
  <c r="C7" i="16"/>
  <c r="AN6" i="16"/>
  <c r="AM6" i="16"/>
  <c r="AJ6" i="16"/>
  <c r="AI6" i="16"/>
  <c r="AF6" i="16"/>
  <c r="AE6" i="16"/>
  <c r="AB6" i="16"/>
  <c r="AA6" i="16"/>
  <c r="X6" i="16"/>
  <c r="W6" i="16"/>
  <c r="Y6" i="16" s="1"/>
  <c r="T6" i="16"/>
  <c r="S6" i="16"/>
  <c r="U6" i="16" s="1"/>
  <c r="L6" i="16"/>
  <c r="K6" i="16"/>
  <c r="M6" i="16" s="1"/>
  <c r="H6" i="16"/>
  <c r="G6" i="16"/>
  <c r="D6" i="16"/>
  <c r="C6" i="16"/>
  <c r="AN5" i="16"/>
  <c r="AM5" i="16"/>
  <c r="AO5" i="16" s="1"/>
  <c r="AJ5" i="16"/>
  <c r="AI5" i="16"/>
  <c r="AF5" i="16"/>
  <c r="AE5" i="16"/>
  <c r="AG5" i="16" s="1"/>
  <c r="AB5" i="16"/>
  <c r="AC5" i="16" s="1"/>
  <c r="AA5" i="16"/>
  <c r="X5" i="16"/>
  <c r="Y5" i="16" s="1"/>
  <c r="W5" i="16"/>
  <c r="T5" i="16"/>
  <c r="S5" i="16"/>
  <c r="P5" i="16"/>
  <c r="O5" i="16"/>
  <c r="H5" i="16"/>
  <c r="G5" i="16"/>
  <c r="D5" i="16"/>
  <c r="C5" i="16"/>
  <c r="AO4" i="16"/>
  <c r="AN4" i="16"/>
  <c r="AM4" i="16"/>
  <c r="AJ4" i="16"/>
  <c r="AI4" i="16"/>
  <c r="AK4" i="16" s="1"/>
  <c r="AF4" i="16"/>
  <c r="AE4" i="16"/>
  <c r="AG4" i="16" s="1"/>
  <c r="AB4" i="16"/>
  <c r="AA4" i="16"/>
  <c r="X4" i="16"/>
  <c r="W4" i="16"/>
  <c r="Y4" i="16" s="1"/>
  <c r="T4" i="16"/>
  <c r="S4" i="16"/>
  <c r="U4" i="16" s="1"/>
  <c r="P4" i="16"/>
  <c r="O4" i="16"/>
  <c r="Q4" i="16" s="1"/>
  <c r="L4" i="16"/>
  <c r="K4" i="16"/>
  <c r="M4" i="16" s="1"/>
  <c r="D4" i="16"/>
  <c r="C4" i="16"/>
  <c r="E4" i="16" s="1"/>
  <c r="AN3" i="16"/>
  <c r="AM3" i="16"/>
  <c r="AJ3" i="16"/>
  <c r="AI3" i="16"/>
  <c r="AF3" i="16"/>
  <c r="AE3" i="16"/>
  <c r="AB3" i="16"/>
  <c r="AA3" i="16"/>
  <c r="Y3" i="16"/>
  <c r="X3" i="16"/>
  <c r="W3" i="16"/>
  <c r="T3" i="16"/>
  <c r="S3" i="16"/>
  <c r="U3" i="16" s="1"/>
  <c r="P3" i="16"/>
  <c r="O3" i="16"/>
  <c r="Q3" i="16" s="1"/>
  <c r="L3" i="16"/>
  <c r="K3" i="16"/>
  <c r="H3" i="16"/>
  <c r="G3" i="16"/>
  <c r="AL2" i="16"/>
  <c r="AH2" i="16"/>
  <c r="AD2" i="16"/>
  <c r="Z2" i="16"/>
  <c r="V2" i="16"/>
  <c r="R2" i="16"/>
  <c r="N2" i="16"/>
  <c r="J2" i="16"/>
  <c r="F2" i="16"/>
  <c r="B2" i="16"/>
  <c r="M3" i="16" l="1"/>
  <c r="AC3" i="16"/>
  <c r="AK3" i="16"/>
  <c r="AC4" i="16"/>
  <c r="E5" i="16"/>
  <c r="AG6" i="16"/>
  <c r="AO6" i="16"/>
  <c r="AO7" i="16"/>
  <c r="I8" i="16"/>
  <c r="AK8" i="16"/>
  <c r="E10" i="16"/>
  <c r="M10" i="16"/>
  <c r="E11" i="16"/>
  <c r="M11" i="16"/>
  <c r="U11" i="16"/>
  <c r="AG3" i="16"/>
  <c r="AO3" i="16"/>
  <c r="I5" i="16"/>
  <c r="U5" i="16"/>
  <c r="I6" i="16"/>
  <c r="AC6" i="16"/>
  <c r="AK6" i="16"/>
  <c r="M8" i="16"/>
  <c r="U8" i="16"/>
  <c r="AG8" i="16"/>
  <c r="U9" i="16"/>
  <c r="AG9" i="16"/>
  <c r="AO9" i="16"/>
  <c r="Y11" i="16"/>
  <c r="AG11" i="16"/>
  <c r="Y12" i="16"/>
  <c r="AS4" i="16"/>
  <c r="AV4" i="16"/>
  <c r="Q5" i="16"/>
  <c r="AT5" i="16" s="1"/>
  <c r="AK5" i="16"/>
  <c r="AU7" i="16"/>
  <c r="AG7" i="16"/>
  <c r="AV8" i="16"/>
  <c r="M9" i="16"/>
  <c r="AK9" i="16"/>
  <c r="AU11" i="16"/>
  <c r="AC11" i="16"/>
  <c r="AV12" i="16"/>
  <c r="AV7" i="16"/>
  <c r="BA7" i="16" s="1"/>
  <c r="AU10" i="16"/>
  <c r="AV11" i="16"/>
  <c r="AT4" i="16"/>
  <c r="AU9" i="16"/>
  <c r="AV10" i="16"/>
  <c r="AV3" i="16"/>
  <c r="I3" i="16"/>
  <c r="AR3" i="16" s="1"/>
  <c r="AV5" i="16"/>
  <c r="E6" i="16"/>
  <c r="AR6" i="16" s="1"/>
  <c r="AU8" i="16"/>
  <c r="AV9" i="16"/>
  <c r="AU12" i="16"/>
  <c r="BA12" i="16" s="1"/>
  <c r="AR5" i="16"/>
  <c r="AS6" i="16"/>
  <c r="AR4" i="16"/>
  <c r="AS5" i="16"/>
  <c r="AT6" i="16"/>
  <c r="BA8" i="16"/>
  <c r="AU3" i="16"/>
  <c r="BA3" i="16" s="1"/>
  <c r="AU4" i="16"/>
  <c r="BA4" i="16" s="1"/>
  <c r="AU5" i="16"/>
  <c r="AU6" i="16"/>
  <c r="Q7" i="16"/>
  <c r="Q8" i="16"/>
  <c r="AT8" i="16" s="1"/>
  <c r="Q9" i="16"/>
  <c r="Q10" i="16"/>
  <c r="AR10" i="16" s="1"/>
  <c r="Q11" i="16"/>
  <c r="AR11" i="16" s="1"/>
  <c r="Q12" i="16"/>
  <c r="AT12" i="16" s="1"/>
  <c r="AV6" i="16"/>
  <c r="R66" i="3"/>
  <c r="I66" i="3"/>
  <c r="D4" i="3"/>
  <c r="C4" i="3"/>
  <c r="H3" i="3"/>
  <c r="G3" i="3"/>
  <c r="R61" i="3"/>
  <c r="I61" i="3"/>
  <c r="H12" i="3"/>
  <c r="G12" i="3"/>
  <c r="AN4" i="3"/>
  <c r="AM4" i="3"/>
  <c r="I48" i="3"/>
  <c r="R42" i="3"/>
  <c r="I41" i="3"/>
  <c r="I47" i="3"/>
  <c r="R47" i="3"/>
  <c r="I42" i="3"/>
  <c r="H6" i="3"/>
  <c r="G6" i="3"/>
  <c r="P4" i="3"/>
  <c r="O4" i="3"/>
  <c r="R18" i="3"/>
  <c r="I18" i="3"/>
  <c r="L12" i="3"/>
  <c r="K12" i="3"/>
  <c r="AN5" i="3"/>
  <c r="AM5" i="3"/>
  <c r="I14" i="3"/>
  <c r="R14" i="3"/>
  <c r="R17" i="3"/>
  <c r="R69" i="3"/>
  <c r="I69" i="3"/>
  <c r="R68" i="3"/>
  <c r="I68" i="3"/>
  <c r="R67" i="3"/>
  <c r="I67" i="3"/>
  <c r="R64" i="3"/>
  <c r="I64" i="3"/>
  <c r="R63" i="3"/>
  <c r="I63" i="3"/>
  <c r="R62" i="3"/>
  <c r="I62" i="3"/>
  <c r="R59" i="3"/>
  <c r="I59" i="3"/>
  <c r="R58" i="3"/>
  <c r="I58" i="3"/>
  <c r="R57" i="3"/>
  <c r="I57" i="3"/>
  <c r="R56" i="3"/>
  <c r="I56" i="3"/>
  <c r="R54" i="3"/>
  <c r="I54" i="3"/>
  <c r="R53" i="3"/>
  <c r="I53" i="3"/>
  <c r="R52" i="3"/>
  <c r="I52" i="3"/>
  <c r="R51" i="3"/>
  <c r="I51" i="3"/>
  <c r="R49" i="3"/>
  <c r="I49" i="3"/>
  <c r="R48" i="3"/>
  <c r="R46" i="3"/>
  <c r="I46" i="3"/>
  <c r="R44" i="3"/>
  <c r="I44" i="3"/>
  <c r="R43" i="3"/>
  <c r="I43" i="3"/>
  <c r="R41" i="3"/>
  <c r="R39" i="3"/>
  <c r="I39" i="3"/>
  <c r="R38" i="3"/>
  <c r="I38" i="3"/>
  <c r="R37" i="3"/>
  <c r="I37" i="3"/>
  <c r="R36" i="3"/>
  <c r="I36" i="3"/>
  <c r="R34" i="3"/>
  <c r="I34" i="3"/>
  <c r="R33" i="3"/>
  <c r="I33" i="3"/>
  <c r="R32" i="3"/>
  <c r="I32" i="3"/>
  <c r="R31" i="3"/>
  <c r="I31" i="3"/>
  <c r="R29" i="3"/>
  <c r="I29" i="3"/>
  <c r="R28" i="3"/>
  <c r="I28" i="3"/>
  <c r="R27" i="3"/>
  <c r="I27" i="3"/>
  <c r="R26" i="3"/>
  <c r="I26" i="3"/>
  <c r="R24" i="3"/>
  <c r="I24" i="3"/>
  <c r="R23" i="3"/>
  <c r="I23" i="3"/>
  <c r="R22" i="3"/>
  <c r="I22" i="3"/>
  <c r="R21" i="3"/>
  <c r="I21" i="3"/>
  <c r="R19" i="3"/>
  <c r="I19" i="3"/>
  <c r="I17" i="3"/>
  <c r="R16" i="3"/>
  <c r="AJ12" i="3"/>
  <c r="AI12" i="3"/>
  <c r="AF12" i="3"/>
  <c r="AE12" i="3"/>
  <c r="AB12" i="3"/>
  <c r="AA12" i="3"/>
  <c r="T12" i="3"/>
  <c r="S12" i="3"/>
  <c r="P12" i="3"/>
  <c r="O12" i="3"/>
  <c r="D12" i="3"/>
  <c r="C12" i="3"/>
  <c r="AN11" i="3"/>
  <c r="AM11" i="3"/>
  <c r="AF11" i="3"/>
  <c r="AE11" i="3"/>
  <c r="AB11" i="3"/>
  <c r="AA11" i="3"/>
  <c r="X11" i="3"/>
  <c r="W11" i="3"/>
  <c r="T11" i="3"/>
  <c r="S11" i="3"/>
  <c r="P11" i="3"/>
  <c r="O11" i="3"/>
  <c r="L11" i="3"/>
  <c r="K11" i="3"/>
  <c r="H11" i="3"/>
  <c r="G11" i="3"/>
  <c r="D11" i="3"/>
  <c r="C11" i="3"/>
  <c r="AN10" i="3"/>
  <c r="AM10" i="3"/>
  <c r="AJ10" i="3"/>
  <c r="AI10" i="3"/>
  <c r="AB10" i="3"/>
  <c r="AA10" i="3"/>
  <c r="X10" i="3"/>
  <c r="W10" i="3"/>
  <c r="T10" i="3"/>
  <c r="S10" i="3"/>
  <c r="U10" i="3" s="1"/>
  <c r="L10" i="3"/>
  <c r="K10" i="3"/>
  <c r="H10" i="3"/>
  <c r="G10" i="3"/>
  <c r="D10" i="3"/>
  <c r="C10" i="3"/>
  <c r="AN9" i="3"/>
  <c r="AM9" i="3"/>
  <c r="AO9" i="3" s="1"/>
  <c r="AJ9" i="3"/>
  <c r="AI9" i="3"/>
  <c r="AK9" i="3" s="1"/>
  <c r="AF9" i="3"/>
  <c r="AE9" i="3"/>
  <c r="AG9" i="3" s="1"/>
  <c r="X9" i="3"/>
  <c r="W9" i="3"/>
  <c r="T9" i="3"/>
  <c r="S9" i="3"/>
  <c r="P9" i="3"/>
  <c r="O9" i="3"/>
  <c r="L9" i="3"/>
  <c r="K9" i="3"/>
  <c r="H9" i="3"/>
  <c r="G9" i="3"/>
  <c r="D9" i="3"/>
  <c r="C9" i="3"/>
  <c r="AJ8" i="3"/>
  <c r="AI8" i="3"/>
  <c r="AK8" i="3" s="1"/>
  <c r="AF8" i="3"/>
  <c r="AE8" i="3"/>
  <c r="AB8" i="3"/>
  <c r="AA8" i="3"/>
  <c r="AC8" i="3" s="1"/>
  <c r="T8" i="3"/>
  <c r="S8" i="3"/>
  <c r="U8" i="3" s="1"/>
  <c r="P8" i="3"/>
  <c r="O8" i="3"/>
  <c r="L8" i="3"/>
  <c r="K8" i="3"/>
  <c r="M8" i="3" s="1"/>
  <c r="D8" i="3"/>
  <c r="C8" i="3"/>
  <c r="AN7" i="3"/>
  <c r="AM7" i="3"/>
  <c r="AJ7" i="3"/>
  <c r="AI7" i="3"/>
  <c r="AK7" i="3" s="1"/>
  <c r="AE7" i="3"/>
  <c r="AB7" i="3"/>
  <c r="AA7" i="3"/>
  <c r="AC7" i="3" s="1"/>
  <c r="X7" i="3"/>
  <c r="W7" i="3"/>
  <c r="P7" i="3"/>
  <c r="O7" i="3"/>
  <c r="L7" i="3"/>
  <c r="K7" i="3"/>
  <c r="H7" i="3"/>
  <c r="G7" i="3"/>
  <c r="I7" i="3" s="1"/>
  <c r="D7" i="3"/>
  <c r="C7" i="3"/>
  <c r="AN6" i="3"/>
  <c r="AM6" i="3"/>
  <c r="AO6" i="3" s="1"/>
  <c r="AJ6" i="3"/>
  <c r="AI6" i="3"/>
  <c r="AB6" i="3"/>
  <c r="AA6" i="3"/>
  <c r="X6" i="3"/>
  <c r="W6" i="3"/>
  <c r="T6" i="3"/>
  <c r="S6" i="3"/>
  <c r="U6" i="3" s="1"/>
  <c r="L6" i="3"/>
  <c r="K6" i="3"/>
  <c r="D6" i="3"/>
  <c r="C6" i="3"/>
  <c r="AJ5" i="3"/>
  <c r="AI5" i="3"/>
  <c r="AF5" i="3"/>
  <c r="AE5" i="3"/>
  <c r="AB5" i="3"/>
  <c r="AA5" i="3"/>
  <c r="X5" i="3"/>
  <c r="W5" i="3"/>
  <c r="T5" i="3"/>
  <c r="S5" i="3"/>
  <c r="P5" i="3"/>
  <c r="O5" i="3"/>
  <c r="Q5" i="3" s="1"/>
  <c r="I5" i="3"/>
  <c r="D5" i="3"/>
  <c r="C5" i="3"/>
  <c r="AJ4" i="3"/>
  <c r="AI4" i="3"/>
  <c r="AF4" i="3"/>
  <c r="AE4" i="3"/>
  <c r="AG4" i="3" s="1"/>
  <c r="AB4" i="3"/>
  <c r="AA4" i="3"/>
  <c r="T4" i="3"/>
  <c r="S4" i="3"/>
  <c r="M4" i="3"/>
  <c r="AN3" i="3"/>
  <c r="AM3" i="3"/>
  <c r="AJ3" i="3"/>
  <c r="AI3" i="3"/>
  <c r="AK3" i="3" s="1"/>
  <c r="AF3" i="3"/>
  <c r="AE3" i="3"/>
  <c r="AB3" i="3"/>
  <c r="AA3" i="3"/>
  <c r="AC3" i="3" s="1"/>
  <c r="X3" i="3"/>
  <c r="W3" i="3"/>
  <c r="T3" i="3"/>
  <c r="S3" i="3"/>
  <c r="U3" i="3" s="1"/>
  <c r="P3" i="3"/>
  <c r="O3" i="3"/>
  <c r="L3" i="3"/>
  <c r="K3" i="3"/>
  <c r="M3" i="3" s="1"/>
  <c r="AL2" i="3"/>
  <c r="AH2" i="3"/>
  <c r="AD2" i="3"/>
  <c r="Z2" i="3"/>
  <c r="V2" i="3"/>
  <c r="R2" i="3"/>
  <c r="N2" i="3"/>
  <c r="J2" i="3"/>
  <c r="F2" i="3"/>
  <c r="B2" i="3"/>
  <c r="AO10" i="3" l="1"/>
  <c r="Q3" i="3"/>
  <c r="AK5" i="3"/>
  <c r="M6" i="3"/>
  <c r="AR9" i="16"/>
  <c r="BA5" i="16"/>
  <c r="BA11" i="16"/>
  <c r="AK10" i="3"/>
  <c r="AO11" i="3"/>
  <c r="U4" i="3"/>
  <c r="AG8" i="3"/>
  <c r="U5" i="3"/>
  <c r="Y5" i="3"/>
  <c r="AG5" i="3"/>
  <c r="AC6" i="3"/>
  <c r="AS12" i="16"/>
  <c r="AW6" i="16"/>
  <c r="BA10" i="16"/>
  <c r="BA9" i="16"/>
  <c r="AR7" i="16"/>
  <c r="AR8" i="16"/>
  <c r="AT11" i="16"/>
  <c r="AT3" i="16"/>
  <c r="Y3" i="3"/>
  <c r="AG3" i="3"/>
  <c r="AO3" i="3"/>
  <c r="I6" i="3"/>
  <c r="AR12" i="16"/>
  <c r="AW12" i="16" s="1"/>
  <c r="AT7" i="16"/>
  <c r="AS3" i="16"/>
  <c r="AW3" i="16" s="1"/>
  <c r="AK6" i="3"/>
  <c r="Y4" i="3"/>
  <c r="AO8" i="3"/>
  <c r="AG7" i="3"/>
  <c r="AC4" i="3"/>
  <c r="AO7" i="3"/>
  <c r="Y6" i="3"/>
  <c r="AC5" i="3"/>
  <c r="Y7" i="3"/>
  <c r="AK4" i="3"/>
  <c r="AU6" i="3"/>
  <c r="AG6" i="3"/>
  <c r="AQ12" i="16"/>
  <c r="BA6" i="16"/>
  <c r="AW4" i="16"/>
  <c r="AQ4" i="16"/>
  <c r="AQ6" i="16"/>
  <c r="AS11" i="16"/>
  <c r="AT9" i="16"/>
  <c r="AS8" i="16"/>
  <c r="AQ8" i="16" s="1"/>
  <c r="AW8" i="16"/>
  <c r="AT10" i="16"/>
  <c r="AS10" i="16"/>
  <c r="AW5" i="16"/>
  <c r="AQ5" i="16"/>
  <c r="AS9" i="16"/>
  <c r="AW9" i="16" s="1"/>
  <c r="AS7" i="16"/>
  <c r="AV6" i="3"/>
  <c r="AO5" i="3"/>
  <c r="AO4" i="3"/>
  <c r="AU11" i="3"/>
  <c r="AU10" i="3"/>
  <c r="AU9" i="3"/>
  <c r="AU8" i="3"/>
  <c r="AU12" i="3"/>
  <c r="AU7" i="3"/>
  <c r="AV3" i="3"/>
  <c r="AG11" i="3"/>
  <c r="AC12" i="3"/>
  <c r="AV4" i="3"/>
  <c r="AG12" i="3"/>
  <c r="Y9" i="3"/>
  <c r="AU4" i="3"/>
  <c r="AK12" i="3"/>
  <c r="Y10" i="3"/>
  <c r="AV5" i="3"/>
  <c r="AC10" i="3"/>
  <c r="Y11" i="3"/>
  <c r="M7" i="3"/>
  <c r="AC11" i="3"/>
  <c r="Y12" i="3"/>
  <c r="AV7" i="3"/>
  <c r="M12" i="3"/>
  <c r="I8" i="3"/>
  <c r="U11" i="3"/>
  <c r="I9" i="3"/>
  <c r="U12" i="3"/>
  <c r="AV9" i="3"/>
  <c r="M9" i="3"/>
  <c r="I10" i="3"/>
  <c r="AV10" i="3"/>
  <c r="M10" i="3"/>
  <c r="I11" i="3"/>
  <c r="U9" i="3"/>
  <c r="AV11" i="3"/>
  <c r="M11" i="3"/>
  <c r="AV8" i="3"/>
  <c r="AV12" i="3"/>
  <c r="I12" i="3"/>
  <c r="AU3" i="3"/>
  <c r="E4" i="3"/>
  <c r="Q4" i="3"/>
  <c r="AU5" i="3"/>
  <c r="E6" i="3"/>
  <c r="Q7" i="3"/>
  <c r="E8" i="3"/>
  <c r="Q9" i="3"/>
  <c r="E10" i="3"/>
  <c r="Q11" i="3"/>
  <c r="E12" i="3"/>
  <c r="I3" i="3"/>
  <c r="AT3" i="3" s="1"/>
  <c r="E5" i="3"/>
  <c r="E7" i="3"/>
  <c r="Q8" i="3"/>
  <c r="E9" i="3"/>
  <c r="AS9" i="3" s="1"/>
  <c r="Q10" i="3"/>
  <c r="E11" i="3"/>
  <c r="Q12" i="3"/>
  <c r="AR4" i="3" l="1"/>
  <c r="AT5" i="3"/>
  <c r="AQ11" i="16"/>
  <c r="AQ3" i="16"/>
  <c r="BA6" i="3"/>
  <c r="AW7" i="16"/>
  <c r="AQ10" i="16"/>
  <c r="AR6" i="3"/>
  <c r="BA7" i="3"/>
  <c r="AT4" i="3"/>
  <c r="BA3" i="3"/>
  <c r="AW10" i="16"/>
  <c r="AY10" i="16" s="1"/>
  <c r="AW11" i="16"/>
  <c r="AY11" i="16" s="1"/>
  <c r="AQ7" i="16"/>
  <c r="AY3" i="16"/>
  <c r="AY12" i="16"/>
  <c r="AQ9" i="16"/>
  <c r="AY4" i="16"/>
  <c r="AT12" i="3"/>
  <c r="AR11" i="3"/>
  <c r="BA11" i="3"/>
  <c r="AR12" i="3"/>
  <c r="AT6" i="3"/>
  <c r="BA10" i="3"/>
  <c r="BA9" i="3"/>
  <c r="BA8" i="3"/>
  <c r="BA12" i="3"/>
  <c r="BA5" i="3"/>
  <c r="AR3" i="3"/>
  <c r="AS3" i="3"/>
  <c r="BA4" i="3"/>
  <c r="AR5" i="3"/>
  <c r="AS5" i="3"/>
  <c r="AR7" i="3"/>
  <c r="AT8" i="3"/>
  <c r="AT9" i="3"/>
  <c r="AT10" i="3"/>
  <c r="AR9" i="3"/>
  <c r="AQ9" i="3" s="1"/>
  <c r="AR10" i="3"/>
  <c r="AR8" i="3"/>
  <c r="AS7" i="3"/>
  <c r="AS12" i="3"/>
  <c r="AT11" i="3"/>
  <c r="AS10" i="3"/>
  <c r="AS8" i="3"/>
  <c r="AT7" i="3"/>
  <c r="AS4" i="3"/>
  <c r="AS11" i="3"/>
  <c r="AS6" i="3"/>
  <c r="AQ6" i="3" l="1"/>
  <c r="AQ12" i="3"/>
  <c r="AQ4" i="3"/>
  <c r="AY6" i="16"/>
  <c r="AY8" i="16"/>
  <c r="AY5" i="16"/>
  <c r="AY9" i="16"/>
  <c r="AY7" i="16"/>
  <c r="AQ3" i="3"/>
  <c r="AW3" i="3"/>
  <c r="BB3" i="3" s="1"/>
  <c r="AW5" i="3"/>
  <c r="BB5" i="3" s="1"/>
  <c r="AQ5" i="3"/>
  <c r="AQ11" i="3"/>
  <c r="AQ10" i="3"/>
  <c r="AW9" i="3"/>
  <c r="BB9" i="3" s="1"/>
  <c r="AQ7" i="3"/>
  <c r="AW7" i="3"/>
  <c r="BB7" i="3" s="1"/>
  <c r="AW6" i="3"/>
  <c r="BB6" i="3" s="1"/>
  <c r="AW4" i="3"/>
  <c r="BB4" i="3" s="1"/>
  <c r="AW8" i="3"/>
  <c r="BB8" i="3" s="1"/>
  <c r="AQ8" i="3"/>
  <c r="AW10" i="3"/>
  <c r="BB10" i="3" s="1"/>
  <c r="AW12" i="3"/>
  <c r="BB12" i="3" s="1"/>
  <c r="AW11" i="3"/>
  <c r="BB11" i="3" s="1"/>
  <c r="AY9" i="3" l="1"/>
  <c r="AY8" i="3"/>
  <c r="AY11" i="3"/>
  <c r="AY10" i="3"/>
  <c r="AY12" i="3"/>
  <c r="AY6" i="3"/>
  <c r="AY7" i="3"/>
  <c r="AY5" i="3"/>
  <c r="AY3" i="3"/>
  <c r="AY4" i="3"/>
</calcChain>
</file>

<file path=xl/sharedStrings.xml><?xml version="1.0" encoding="utf-8"?>
<sst xmlns="http://schemas.openxmlformats.org/spreadsheetml/2006/main" count="2447" uniqueCount="279">
  <si>
    <t>Pálya</t>
  </si>
  <si>
    <t>Játékvezető</t>
  </si>
  <si>
    <t>Pihenő</t>
  </si>
  <si>
    <t>10. 00</t>
  </si>
  <si>
    <t>1 - 4</t>
  </si>
  <si>
    <t>:</t>
  </si>
  <si>
    <t>11.10</t>
  </si>
  <si>
    <t>5 - 8</t>
  </si>
  <si>
    <t>9 - 12</t>
  </si>
  <si>
    <t>DÖKE Komló II</t>
  </si>
  <si>
    <t>13 - 16</t>
  </si>
  <si>
    <t>12.20</t>
  </si>
  <si>
    <t>13.30</t>
  </si>
  <si>
    <t>9.30</t>
  </si>
  <si>
    <t>10.40</t>
  </si>
  <si>
    <t>11.50</t>
  </si>
  <si>
    <t>13.00</t>
  </si>
  <si>
    <t>14.10</t>
  </si>
  <si>
    <t>Csokonyavisonta</t>
  </si>
  <si>
    <t>16.05</t>
  </si>
  <si>
    <t>17.15</t>
  </si>
  <si>
    <t>14.35 - 14.55</t>
  </si>
  <si>
    <t>14.55</t>
  </si>
  <si>
    <t>Marosvásárhely</t>
  </si>
  <si>
    <t>Moldovan Karoly </t>
  </si>
  <si>
    <t>Dr Havas Peter </t>
  </si>
  <si>
    <t>Varga Ervin </t>
  </si>
  <si>
    <t>Incze Istvan </t>
  </si>
  <si>
    <t>Valics Lehel </t>
  </si>
  <si>
    <t>Hírös ALSE II</t>
  </si>
  <si>
    <t>ifj.Nagy Attila</t>
  </si>
  <si>
    <t>Nagy Dani</t>
  </si>
  <si>
    <t>Radnóti Péter</t>
  </si>
  <si>
    <t>Nagy Attila</t>
  </si>
  <si>
    <t>Csokonyavisonta:</t>
  </si>
  <si>
    <t>Jónás István</t>
  </si>
  <si>
    <t>Primon Csaba</t>
  </si>
  <si>
    <t>Balla József</t>
  </si>
  <si>
    <t>Ifj. Primon Csaba</t>
  </si>
  <si>
    <t>Éder Csaba</t>
  </si>
  <si>
    <t>Németh László</t>
  </si>
  <si>
    <t>ESE I. </t>
  </si>
  <si>
    <t>ESE II. </t>
  </si>
  <si>
    <t xml:space="preserve">1. Debreczenyi Attila </t>
  </si>
  <si>
    <t>2. Kővágó Tibor</t>
  </si>
  <si>
    <t xml:space="preserve">3. Debreczenyi Zoltán </t>
  </si>
  <si>
    <t xml:space="preserve">4. Tóth László </t>
  </si>
  <si>
    <t>5. Máté Bálint  </t>
  </si>
  <si>
    <t>6. Svolik Tamás</t>
  </si>
  <si>
    <t xml:space="preserve">6. Katona Eduárd </t>
  </si>
  <si>
    <t>7. Lőrincz Péter</t>
  </si>
  <si>
    <t>5. Rozsnyai Gábor </t>
  </si>
  <si>
    <t>4. Mecsér Béla</t>
  </si>
  <si>
    <t xml:space="preserve">3. ifj. Debreczenyi Attila </t>
  </si>
  <si>
    <t xml:space="preserve">2. Menyhárt Attila </t>
  </si>
  <si>
    <t xml:space="preserve">1. Kiss Levente </t>
  </si>
  <si>
    <t>Dunakanyar Forte</t>
  </si>
  <si>
    <t>Demény Zoltán</t>
  </si>
  <si>
    <t>Balizs Benedek</t>
  </si>
  <si>
    <t>Pozsonyi József</t>
  </si>
  <si>
    <t>Baross Gábor</t>
  </si>
  <si>
    <t>Roller Dániel</t>
  </si>
  <si>
    <t xml:space="preserve">Cserey László </t>
  </si>
  <si>
    <t>Dobos Attila</t>
  </si>
  <si>
    <t>Vasi GE II</t>
  </si>
  <si>
    <t>Meskó Csépány Krisztián </t>
  </si>
  <si>
    <t>Szirmay Endre</t>
  </si>
  <si>
    <t>Puskás Zoltán</t>
  </si>
  <si>
    <t>Serák György</t>
  </si>
  <si>
    <t>Debreczy Zozo</t>
  </si>
  <si>
    <t>Benkő János</t>
  </si>
  <si>
    <t>Angler Lajos</t>
  </si>
  <si>
    <t>Garamvölgyi József</t>
  </si>
  <si>
    <t>ALC KSE Szeged II.</t>
  </si>
  <si>
    <t xml:space="preserve">1.) Priszlinger Zoltán </t>
  </si>
  <si>
    <t xml:space="preserve">2.) Olajos Csaba </t>
  </si>
  <si>
    <t xml:space="preserve">3.) Gyenes Gábor </t>
  </si>
  <si>
    <t xml:space="preserve">4.) Bánfalvi Szabolcs </t>
  </si>
  <si>
    <t xml:space="preserve">5.) Németi Csaba </t>
  </si>
  <si>
    <t>ALC KSE Szeged III.</t>
  </si>
  <si>
    <t xml:space="preserve">Deme Gyula </t>
  </si>
  <si>
    <t xml:space="preserve">Dávid László </t>
  </si>
  <si>
    <t xml:space="preserve">Plemic Stevan </t>
  </si>
  <si>
    <t xml:space="preserve">Najror Zoltán </t>
  </si>
  <si>
    <t xml:space="preserve">Papp-Takács Sándor </t>
  </si>
  <si>
    <t>Major István</t>
  </si>
  <si>
    <t>Balla Antal</t>
  </si>
  <si>
    <t>Trischler Róbert</t>
  </si>
  <si>
    <t>Gyozsán Zoltán</t>
  </si>
  <si>
    <t>Kelemen Zoltán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</si>
  <si>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</si>
  <si>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</si>
  <si>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</si>
  <si>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</si>
  <si>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</si>
  <si>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</si>
  <si>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</si>
  <si>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</si>
  <si>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</si>
  <si>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</si>
  <si>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 xml:space="preserve"> </t>
  </si>
  <si>
    <t>.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</si>
  <si>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</si>
  <si>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</si>
  <si>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</si>
  <si>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</si>
  <si>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</si>
  <si>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</si>
  <si>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</si>
  <si>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</si>
  <si>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</si>
  <si>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</si>
  <si>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</si>
  <si>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</si>
  <si>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NB II. 2. forduló</t>
  </si>
  <si>
    <t>2019. 09. 21-22</t>
  </si>
  <si>
    <t>ESE I - ESE II</t>
  </si>
  <si>
    <t xml:space="preserve">Kiss Levente </t>
  </si>
  <si>
    <t xml:space="preserve">Menyhárt Attila </t>
  </si>
  <si>
    <t xml:space="preserve">ifj. Debreczenyi Attila </t>
  </si>
  <si>
    <t xml:space="preserve"> Svolik Tamás</t>
  </si>
  <si>
    <t>Lőrincz Péter</t>
  </si>
  <si>
    <t>13-3</t>
  </si>
  <si>
    <t xml:space="preserve">Debreczenyi Attila </t>
  </si>
  <si>
    <t>0-0</t>
  </si>
  <si>
    <t>1-0</t>
  </si>
  <si>
    <t>Kővágó Tibor</t>
  </si>
  <si>
    <t>1-1</t>
  </si>
  <si>
    <t xml:space="preserve">Debreczenyi Zoltán </t>
  </si>
  <si>
    <t>2-1</t>
  </si>
  <si>
    <t>3-1</t>
  </si>
  <si>
    <t xml:space="preserve">Tóth László </t>
  </si>
  <si>
    <t>Máté Bálint  </t>
  </si>
  <si>
    <t>Csokonyavisonta - Dunakanyar Forte</t>
  </si>
  <si>
    <t>Olcsvári András</t>
  </si>
  <si>
    <t>10-6</t>
  </si>
  <si>
    <t>5-1</t>
  </si>
  <si>
    <t>2-0</t>
  </si>
  <si>
    <t>1-2</t>
  </si>
  <si>
    <t>ESE I. - DÖKE Komló II</t>
  </si>
  <si>
    <t>4-12</t>
  </si>
  <si>
    <t>0-2</t>
  </si>
  <si>
    <t>2-3</t>
  </si>
  <si>
    <t>0-3</t>
  </si>
  <si>
    <t>ALC KSE Szeged II. - ALC KSE Szeged III.</t>
  </si>
  <si>
    <t xml:space="preserve">Priszlinger Zoltán </t>
  </si>
  <si>
    <t xml:space="preserve">Olajos Csaba </t>
  </si>
  <si>
    <t xml:space="preserve">Gyenes Gábor </t>
  </si>
  <si>
    <t xml:space="preserve">Bánfalvi Szabolcs </t>
  </si>
  <si>
    <t xml:space="preserve">Németi Csaba </t>
  </si>
  <si>
    <t>Mihály II Zoltán</t>
  </si>
  <si>
    <t>12-4</t>
  </si>
  <si>
    <t>jn</t>
  </si>
  <si>
    <t>3-0</t>
  </si>
  <si>
    <t>1-5</t>
  </si>
  <si>
    <t>Hírös ALSE II - Vasi GE II</t>
  </si>
  <si>
    <t>Meskó Krisztián </t>
  </si>
  <si>
    <t xml:space="preserve"> Tóth László </t>
  </si>
  <si>
    <t>ALC KSE Szeged II. - DÖKE Komló II</t>
  </si>
  <si>
    <t>9-7</t>
  </si>
  <si>
    <t>0-1</t>
  </si>
  <si>
    <t>Csokonyavisonta - ESE II. </t>
  </si>
  <si>
    <t>11-5</t>
  </si>
  <si>
    <t>4-1</t>
  </si>
  <si>
    <t>ESE I.  - Marosvásárhely</t>
  </si>
  <si>
    <t>7-9</t>
  </si>
  <si>
    <t>ALC KSE Szeged III. - Vasi GE II</t>
  </si>
  <si>
    <t>ESE I. - Vasi GE II</t>
  </si>
  <si>
    <t>Hírös ALSE II - Dunakanyar Forte</t>
  </si>
  <si>
    <t>7-1</t>
  </si>
  <si>
    <t>Csokonyavisonta - Komló II</t>
  </si>
  <si>
    <t>3-2</t>
  </si>
  <si>
    <t>Szeged II - Marosvásárhely</t>
  </si>
  <si>
    <t>6-10</t>
  </si>
  <si>
    <t>2-2</t>
  </si>
  <si>
    <t>Hírös ALSE II - ESE II. </t>
  </si>
  <si>
    <t>Katona Eduard</t>
  </si>
  <si>
    <t>14-2</t>
  </si>
  <si>
    <t>ALC KSE Szeged II. - Vasi GE II</t>
  </si>
  <si>
    <t>7-0</t>
  </si>
  <si>
    <t>5-2</t>
  </si>
  <si>
    <t>ALC KSE Szeged III. - Dunakanyar Forte</t>
  </si>
  <si>
    <t>Csokonyavisonta - Marosvásárhely</t>
  </si>
  <si>
    <t>3-3</t>
  </si>
  <si>
    <t>4-0</t>
  </si>
  <si>
    <t>Hírös ALSE II - DÖKE Komló II</t>
  </si>
  <si>
    <t>8-8</t>
  </si>
  <si>
    <t>8-2</t>
  </si>
  <si>
    <t>ALC KSE Szeged III. - ESE II. </t>
  </si>
  <si>
    <t>Katona Eduárd</t>
  </si>
  <si>
    <t>Csokonyavisonta - Vasi GE II</t>
  </si>
  <si>
    <t>ESE I. - Dunakanyar Forte</t>
  </si>
  <si>
    <t>ALC KSE Szeged II. - ESE I. </t>
  </si>
  <si>
    <t>0-4</t>
  </si>
  <si>
    <t>2-4</t>
  </si>
  <si>
    <t>ALC KSE Szeged III. - DÖKE Komló II</t>
  </si>
  <si>
    <t>1-4</t>
  </si>
  <si>
    <t>ESE II. - Dunakanyar Forte</t>
  </si>
  <si>
    <t>Hírös ALSE II - Marosvásárhely</t>
  </si>
  <si>
    <t>1-3</t>
  </si>
  <si>
    <t>Máté Bálint</t>
  </si>
  <si>
    <t>ALC KSE Szeged III. - Marosvásárhely</t>
  </si>
  <si>
    <t>Csokonyavisonta - Hírös ALSE II</t>
  </si>
  <si>
    <t>Vasi GE II - DÖKE Komló II</t>
  </si>
  <si>
    <t>3-13</t>
  </si>
  <si>
    <t>Benyák Albert</t>
  </si>
  <si>
    <t>0-5</t>
  </si>
  <si>
    <t>Benyák András</t>
  </si>
  <si>
    <t>ALC KSE Szeged II. - ESE II. </t>
  </si>
  <si>
    <t>16-0</t>
  </si>
  <si>
    <t>Csokonyavisonta - ALC KSE Szeged III.</t>
  </si>
  <si>
    <t>Vasi GE II - Marosvásárhely</t>
  </si>
  <si>
    <t>ESE I. - Hírös ALSE II</t>
  </si>
  <si>
    <t>Dunakanyar Forte - DÖKE Komló II</t>
  </si>
  <si>
    <t>5-11</t>
  </si>
  <si>
    <t>Csegezi Péter</t>
  </si>
  <si>
    <t>Dunakanyar Forte - Marosvásárhely</t>
  </si>
  <si>
    <t>Csokonyavisonta - ESE I. </t>
  </si>
  <si>
    <t>ALC KSE Szeged II. - Hírös ALSE II</t>
  </si>
  <si>
    <t>DÖKE Komló II - ESE II. </t>
  </si>
  <si>
    <t>8-10</t>
  </si>
  <si>
    <t>DÖKE Komló</t>
  </si>
  <si>
    <t>Marosvásárhely - ESE II. </t>
  </si>
  <si>
    <t>ALC KSE Szeged III. - Hírös ALSE II</t>
  </si>
  <si>
    <t>2-14</t>
  </si>
  <si>
    <t>Csokonyavisonta - ALC KSE Szeged II.</t>
  </si>
  <si>
    <t>Dunakanyar Forte - Vasi GE II</t>
  </si>
  <si>
    <t>ESE I. - ALC KSE Szeged III.</t>
  </si>
  <si>
    <t>Vasi GE II - ESE II. </t>
  </si>
  <si>
    <t>Marosvásárhely - DÖKE Komló II</t>
  </si>
  <si>
    <t>ALC KSE Szeged II. - Dunakanyar Forte</t>
  </si>
  <si>
    <t>Katona Edu</t>
  </si>
  <si>
    <t>NB II. 1. forduló</t>
  </si>
  <si>
    <t>Összp.</t>
  </si>
  <si>
    <t>Bodó Attila</t>
  </si>
  <si>
    <t>3-0 jn</t>
  </si>
  <si>
    <t>3-0 (jn)</t>
  </si>
  <si>
    <t>4-4</t>
  </si>
  <si>
    <t>Angler</t>
  </si>
  <si>
    <t>Benkő</t>
  </si>
  <si>
    <t>4-2</t>
  </si>
  <si>
    <t>0-3 JN</t>
  </si>
  <si>
    <t>Katona</t>
  </si>
  <si>
    <t>Primon László</t>
  </si>
  <si>
    <t>5-0</t>
  </si>
  <si>
    <t>Roller D.</t>
  </si>
  <si>
    <t>2-5</t>
  </si>
  <si>
    <t>Roller D</t>
  </si>
  <si>
    <t>Csegezi P</t>
  </si>
  <si>
    <r>
      <t xml:space="preserve">1-0, </t>
    </r>
    <r>
      <rPr>
        <sz val="14"/>
        <color rgb="FFFF0000"/>
        <rFont val="Calibri (Szövegtörzs)_x0000_"/>
        <charset val="238"/>
      </rPr>
      <t>1-0</t>
    </r>
  </si>
  <si>
    <r>
      <t xml:space="preserve">1-0, </t>
    </r>
    <r>
      <rPr>
        <sz val="14"/>
        <color rgb="FFFF0000"/>
        <rFont val="Arial"/>
        <family val="2"/>
      </rPr>
      <t>0-0</t>
    </r>
  </si>
  <si>
    <r>
      <t>0-0,</t>
    </r>
    <r>
      <rPr>
        <sz val="14"/>
        <color rgb="FFFF0000"/>
        <rFont val="Calibri (Szövegtörzs)_x0000_"/>
        <charset val="238"/>
      </rPr>
      <t xml:space="preserve"> 1-2</t>
    </r>
  </si>
  <si>
    <r>
      <t xml:space="preserve">3-2, </t>
    </r>
    <r>
      <rPr>
        <sz val="14"/>
        <color rgb="FFFF0000"/>
        <rFont val="Calibri (Szövegtörzs)_x0000_"/>
        <charset val="238"/>
      </rPr>
      <t>1-1</t>
    </r>
  </si>
  <si>
    <r>
      <t xml:space="preserve">2-1,  </t>
    </r>
    <r>
      <rPr>
        <sz val="14"/>
        <color rgb="FFFF0000"/>
        <rFont val="Calibri (Szövegtörzs)_x0000_"/>
        <charset val="238"/>
      </rPr>
      <t>1-1</t>
    </r>
  </si>
  <si>
    <r>
      <t xml:space="preserve">0-0,   </t>
    </r>
    <r>
      <rPr>
        <sz val="14"/>
        <color rgb="FFFF0000"/>
        <rFont val="Calibri (Szövegtörzs)_x0000_"/>
        <charset val="238"/>
      </rPr>
      <t>0-0</t>
    </r>
  </si>
  <si>
    <r>
      <t xml:space="preserve">1-0,  </t>
    </r>
    <r>
      <rPr>
        <sz val="14"/>
        <color rgb="FFFF0000"/>
        <rFont val="Calibri (Szövegtörzs)_x0000_"/>
        <charset val="238"/>
      </rPr>
      <t>1-1</t>
    </r>
  </si>
  <si>
    <r>
      <t xml:space="preserve">2-0,    </t>
    </r>
    <r>
      <rPr>
        <sz val="14"/>
        <color rgb="FFFF0000"/>
        <rFont val="Calibri (Szövegtörzs)_x0000_"/>
        <charset val="238"/>
      </rPr>
      <t>2-0</t>
    </r>
  </si>
  <si>
    <r>
      <t xml:space="preserve">2-1,  </t>
    </r>
    <r>
      <rPr>
        <sz val="14"/>
        <color rgb="FFFF0000"/>
        <rFont val="Calibri (Szövegtörzs)_x0000_"/>
        <charset val="238"/>
      </rPr>
      <t>3-2</t>
    </r>
  </si>
  <si>
    <r>
      <t xml:space="preserve">0-0, </t>
    </r>
    <r>
      <rPr>
        <sz val="14"/>
        <color rgb="FFFF0000"/>
        <rFont val="Calibri (Szövegtörzs)_x0000_"/>
        <charset val="238"/>
      </rPr>
      <t>1-2</t>
    </r>
  </si>
  <si>
    <r>
      <t xml:space="preserve">0-0,  </t>
    </r>
    <r>
      <rPr>
        <sz val="14"/>
        <color rgb="FFFF0000"/>
        <rFont val="Calibri (Szövegtörzs)_x0000_"/>
        <charset val="238"/>
      </rPr>
      <t>1-0</t>
    </r>
  </si>
  <si>
    <r>
      <t xml:space="preserve">1-3,  </t>
    </r>
    <r>
      <rPr>
        <sz val="14"/>
        <color rgb="FFFF0000"/>
        <rFont val="Calibri (Szövegtörzs)_x0000_"/>
        <charset val="238"/>
      </rPr>
      <t>1-1</t>
    </r>
  </si>
  <si>
    <t>y</t>
  </si>
  <si>
    <t>0-1 jn</t>
  </si>
  <si>
    <t>6-0</t>
  </si>
  <si>
    <r>
      <t xml:space="preserve">2-0    </t>
    </r>
    <r>
      <rPr>
        <sz val="14"/>
        <color rgb="FFFF0000"/>
        <rFont val="Calibri"/>
        <family val="2"/>
        <charset val="238"/>
        <scheme val="minor"/>
      </rPr>
      <t>0-0</t>
    </r>
  </si>
  <si>
    <t>Nagy Péter</t>
  </si>
  <si>
    <t>Cserey László</t>
  </si>
  <si>
    <t>8-9</t>
  </si>
  <si>
    <t>1-0 jn</t>
  </si>
  <si>
    <t xml:space="preserve">   </t>
  </si>
  <si>
    <r>
      <t xml:space="preserve">0-1   </t>
    </r>
    <r>
      <rPr>
        <sz val="14"/>
        <color rgb="FFFF0000"/>
        <rFont val="Calibri"/>
        <family val="2"/>
        <charset val="238"/>
        <scheme val="minor"/>
      </rPr>
      <t>0-0</t>
    </r>
  </si>
  <si>
    <r>
      <t xml:space="preserve">4-0   </t>
    </r>
    <r>
      <rPr>
        <sz val="14"/>
        <color rgb="FFFF0000"/>
        <rFont val="Calibri"/>
        <family val="2"/>
        <charset val="238"/>
        <scheme val="minor"/>
      </rPr>
      <t>2-1</t>
    </r>
  </si>
  <si>
    <t xml:space="preserve">  </t>
  </si>
  <si>
    <t>4-3</t>
  </si>
  <si>
    <r>
      <t xml:space="preserve">1-1  </t>
    </r>
    <r>
      <rPr>
        <sz val="14"/>
        <color rgb="FFFF0000"/>
        <rFont val="Calibri"/>
        <family val="2"/>
        <charset val="238"/>
        <scheme val="minor"/>
      </rPr>
      <t>1-0</t>
    </r>
  </si>
  <si>
    <t>Bodó A</t>
  </si>
  <si>
    <t>13-1</t>
  </si>
  <si>
    <r>
      <t xml:space="preserve">1-0   </t>
    </r>
    <r>
      <rPr>
        <sz val="14"/>
        <color rgb="FFFF0000"/>
        <rFont val="Calibri"/>
        <family val="2"/>
        <charset val="238"/>
        <scheme val="minor"/>
      </rPr>
      <t>0-0</t>
    </r>
  </si>
  <si>
    <r>
      <t xml:space="preserve">1-0 </t>
    </r>
    <r>
      <rPr>
        <sz val="14"/>
        <color rgb="FFFF0000"/>
        <rFont val="Calibri"/>
        <family val="2"/>
        <charset val="238"/>
        <scheme val="minor"/>
      </rPr>
      <t xml:space="preserve"> 3-0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</si>
</sst>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25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i/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Arial"/>
      <family val="2"/>
      <charset val="238"/>
    </font>
    <font>
      <b/>
      <sz val="14"/>
      <color indexed="25"/>
      <name val="Arial CE"/>
      <family val="2"/>
      <charset val="238"/>
    </font>
    <font>
      <sz val="14"/>
      <color indexed="8"/>
      <name val="Calibri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rgb="FF000000"/>
      <name val="Arial"/>
      <family val="2"/>
      <charset val="238"/>
    </font>
    <font>
      <sz val="14"/>
      <color indexed="21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indexed="21"/>
      <name val="Arial CE"/>
      <family val="2"/>
      <charset val="238"/>
    </font>
    <font>
      <b/>
      <sz val="14"/>
      <color indexed="13"/>
      <name val="Arial CE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Arial CE"/>
      <family val="2"/>
      <charset val="238"/>
    </font>
    <font>
      <sz val="16"/>
      <color indexed="8"/>
      <name val="Calibri"/>
      <family val="2"/>
      <charset val="238"/>
    </font>
    <font>
      <b/>
      <sz val="16"/>
      <name val="Arial CE"/>
      <family val="2"/>
      <charset val="238"/>
    </font>
    <font>
      <i/>
      <sz val="16"/>
      <name val="Arial CE"/>
      <family val="2"/>
      <charset val="238"/>
    </font>
    <font>
      <i/>
      <sz val="16"/>
      <color indexed="43"/>
      <name val="Arial CE"/>
      <family val="2"/>
      <charset val="238"/>
    </font>
    <font>
      <vertAlign val="superscript"/>
      <sz val="16"/>
      <name val="Arial CE"/>
      <family val="2"/>
      <charset val="238"/>
    </font>
    <font>
      <sz val="16"/>
      <color indexed="21"/>
      <name val="Arial CE"/>
      <family val="2"/>
      <charset val="238"/>
    </font>
    <font>
      <b/>
      <i/>
      <sz val="16"/>
      <name val="Arial CE"/>
      <family val="2"/>
      <charset val="238"/>
    </font>
    <font>
      <b/>
      <i/>
      <sz val="16"/>
      <color indexed="43"/>
      <name val="Arial CE"/>
      <family val="2"/>
      <charset val="238"/>
    </font>
    <font>
      <b/>
      <sz val="16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color indexed="8"/>
      <name val="Calibri"/>
      <family val="2"/>
      <charset val="238"/>
    </font>
    <font>
      <b/>
      <sz val="14"/>
      <color theme="1"/>
      <name val="Calibri"/>
      <family val="2"/>
      <scheme val="minor"/>
    </font>
    <font>
      <sz val="6"/>
      <name val="Arial CE"/>
      <family val="2"/>
      <charset val="238"/>
    </font>
    <font>
      <i/>
      <sz val="10"/>
      <name val="Calibri"/>
      <family val="2"/>
      <charset val="238"/>
    </font>
    <font>
      <sz val="9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color indexed="43"/>
      <name val="Arial CE"/>
      <family val="2"/>
      <charset val="238"/>
    </font>
    <font>
      <vertAlign val="superscript"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21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color indexed="43"/>
      <name val="Arial CE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21"/>
      <name val="Arial CE"/>
      <family val="2"/>
      <charset val="238"/>
    </font>
    <font>
      <b/>
      <sz val="20"/>
      <color indexed="21"/>
      <name val="Arial CE"/>
      <family val="2"/>
      <charset val="238"/>
    </font>
    <font>
      <b/>
      <sz val="10"/>
      <color indexed="13"/>
      <name val="Arial CE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rgb="FFFF0000"/>
      <name val="Calibri"/>
      <family val="2"/>
    </font>
    <font>
      <sz val="14"/>
      <color rgb="FFFF000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 (Szövegtörzs)_x0000_"/>
      <charset val="238"/>
    </font>
    <font>
      <sz val="14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61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indexed="46"/>
        <bgColor indexed="2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91">
    <xf numFmtId="0" fontId="0" fillId="0" borderId="0" xfId="0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49" fontId="0" fillId="2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0" fillId="0" borderId="0" xfId="0" applyBorder="1"/>
    <xf numFmtId="0" fontId="0" fillId="5" borderId="0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4" fillId="0" borderId="0" xfId="0" applyFont="1" applyFill="1" applyBorder="1"/>
    <xf numFmtId="49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49" fontId="12" fillId="9" borderId="0" xfId="1" applyNumberFormat="1" applyFont="1" applyFill="1"/>
    <xf numFmtId="0" fontId="13" fillId="0" borderId="0" xfId="1" applyFont="1" applyAlignment="1">
      <alignment horizontal="center" vertical="center"/>
    </xf>
    <xf numFmtId="0" fontId="13" fillId="0" borderId="0" xfId="1" applyFont="1"/>
    <xf numFmtId="0" fontId="14" fillId="0" borderId="2" xfId="1" applyFont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3" fillId="0" borderId="0" xfId="1" applyFont="1" applyBorder="1"/>
    <xf numFmtId="0" fontId="13" fillId="12" borderId="0" xfId="1" applyFont="1" applyFill="1" applyBorder="1" applyAlignment="1">
      <alignment vertical="center"/>
    </xf>
    <xf numFmtId="0" fontId="13" fillId="11" borderId="0" xfId="1" applyFont="1" applyFill="1" applyBorder="1" applyAlignment="1">
      <alignment vertical="center"/>
    </xf>
    <xf numFmtId="49" fontId="4" fillId="5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49" fontId="19" fillId="13" borderId="17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center" vertical="center"/>
    </xf>
    <xf numFmtId="49" fontId="4" fillId="13" borderId="17" xfId="0" applyNumberFormat="1" applyFont="1" applyFill="1" applyBorder="1" applyAlignment="1">
      <alignment horizontal="center" vertical="center"/>
    </xf>
    <xf numFmtId="49" fontId="0" fillId="0" borderId="0" xfId="0" applyNumberFormat="1"/>
    <xf numFmtId="49" fontId="4" fillId="14" borderId="17" xfId="0" applyNumberFormat="1" applyFont="1" applyFill="1" applyBorder="1" applyAlignment="1">
      <alignment horizontal="center" vertical="center"/>
    </xf>
    <xf numFmtId="49" fontId="4" fillId="14" borderId="0" xfId="0" applyNumberFormat="1" applyFont="1" applyFill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32" fillId="8" borderId="0" xfId="1" applyFont="1" applyFill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32" fillId="12" borderId="0" xfId="1" applyFont="1" applyFill="1" applyBorder="1" applyAlignment="1">
      <alignment horizontal="center" vertical="center"/>
    </xf>
    <xf numFmtId="0" fontId="32" fillId="11" borderId="0" xfId="1" applyFont="1" applyFill="1" applyBorder="1" applyAlignment="1">
      <alignment horizontal="center" vertical="center"/>
    </xf>
    <xf numFmtId="0" fontId="34" fillId="0" borderId="9" xfId="1" applyFont="1" applyBorder="1" applyAlignment="1">
      <alignment horizontal="center" vertical="center"/>
    </xf>
    <xf numFmtId="0" fontId="34" fillId="0" borderId="8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0" fontId="34" fillId="0" borderId="21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10" borderId="9" xfId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32" fillId="9" borderId="0" xfId="1" applyFont="1" applyFill="1" applyBorder="1" applyAlignment="1">
      <alignment horizontal="center" vertical="center"/>
    </xf>
    <xf numFmtId="0" fontId="21" fillId="12" borderId="0" xfId="1" applyFont="1" applyFill="1" applyBorder="1" applyAlignment="1">
      <alignment horizontal="center" vertical="center"/>
    </xf>
    <xf numFmtId="0" fontId="31" fillId="12" borderId="0" xfId="1" applyFont="1" applyFill="1" applyBorder="1" applyAlignment="1">
      <alignment horizontal="center" vertical="center"/>
    </xf>
    <xf numFmtId="0" fontId="21" fillId="11" borderId="0" xfId="1" applyFont="1" applyFill="1" applyBorder="1" applyAlignment="1">
      <alignment horizontal="center" vertical="center"/>
    </xf>
    <xf numFmtId="0" fontId="31" fillId="11" borderId="0" xfId="1" applyFont="1" applyFill="1" applyBorder="1" applyAlignment="1">
      <alignment horizontal="center" vertical="center"/>
    </xf>
    <xf numFmtId="0" fontId="43" fillId="0" borderId="14" xfId="1" applyFont="1" applyBorder="1" applyAlignment="1">
      <alignment horizontal="center" vertical="center"/>
    </xf>
    <xf numFmtId="0" fontId="43" fillId="0" borderId="14" xfId="1" applyFont="1" applyFill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20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4" fillId="10" borderId="14" xfId="1" applyFont="1" applyFill="1" applyBorder="1" applyAlignment="1">
      <alignment horizontal="center" vertical="center"/>
    </xf>
    <xf numFmtId="49" fontId="20" fillId="9" borderId="0" xfId="1" applyNumberFormat="1" applyFont="1" applyFill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34" fillId="0" borderId="4" xfId="1" applyFont="1" applyBorder="1" applyAlignment="1">
      <alignment horizontal="left" vertical="center"/>
    </xf>
    <xf numFmtId="0" fontId="35" fillId="0" borderId="2" xfId="1" applyFont="1" applyBorder="1" applyAlignment="1">
      <alignment horizontal="left" vertical="center"/>
    </xf>
    <xf numFmtId="0" fontId="33" fillId="0" borderId="5" xfId="1" applyFont="1" applyFill="1" applyBorder="1" applyAlignment="1">
      <alignment horizontal="left" vertical="center"/>
    </xf>
    <xf numFmtId="0" fontId="33" fillId="0" borderId="5" xfId="1" applyFont="1" applyBorder="1" applyAlignment="1">
      <alignment horizontal="left" vertical="center"/>
    </xf>
    <xf numFmtId="0" fontId="33" fillId="0" borderId="6" xfId="1" applyFont="1" applyFill="1" applyBorder="1" applyAlignment="1">
      <alignment horizontal="left" vertical="center"/>
    </xf>
    <xf numFmtId="0" fontId="34" fillId="0" borderId="0" xfId="1" applyFont="1" applyFill="1" applyAlignment="1">
      <alignment horizontal="left" vertical="center"/>
    </xf>
    <xf numFmtId="0" fontId="36" fillId="0" borderId="6" xfId="1" applyFont="1" applyFill="1" applyBorder="1" applyAlignment="1">
      <alignment horizontal="left" vertical="center"/>
    </xf>
    <xf numFmtId="0" fontId="37" fillId="0" borderId="0" xfId="1" applyFont="1" applyFill="1" applyBorder="1" applyAlignment="1">
      <alignment horizontal="left" vertical="center"/>
    </xf>
    <xf numFmtId="0" fontId="38" fillId="0" borderId="0" xfId="1" applyFont="1" applyFill="1" applyAlignment="1">
      <alignment horizontal="left" vertical="center"/>
    </xf>
    <xf numFmtId="0" fontId="34" fillId="0" borderId="0" xfId="1" applyFont="1" applyAlignment="1">
      <alignment horizontal="left" vertical="center"/>
    </xf>
    <xf numFmtId="49" fontId="21" fillId="0" borderId="0" xfId="1" applyNumberFormat="1" applyFont="1" applyBorder="1" applyAlignment="1">
      <alignment horizontal="left" vertical="center"/>
    </xf>
    <xf numFmtId="0" fontId="26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49" fontId="29" fillId="0" borderId="0" xfId="1" applyNumberFormat="1" applyFont="1" applyFill="1" applyBorder="1" applyAlignment="1">
      <alignment horizontal="left" vertical="center"/>
    </xf>
    <xf numFmtId="0" fontId="30" fillId="11" borderId="0" xfId="1" applyFont="1" applyFill="1" applyBorder="1" applyAlignment="1">
      <alignment horizontal="left" vertical="center"/>
    </xf>
    <xf numFmtId="0" fontId="31" fillId="0" borderId="0" xfId="1" applyFont="1" applyBorder="1" applyAlignment="1">
      <alignment horizontal="left" vertical="center"/>
    </xf>
    <xf numFmtId="49" fontId="26" fillId="0" borderId="0" xfId="1" applyNumberFormat="1" applyFont="1" applyFill="1" applyBorder="1" applyAlignment="1">
      <alignment horizontal="left" vertical="center"/>
    </xf>
    <xf numFmtId="0" fontId="21" fillId="12" borderId="0" xfId="1" applyFont="1" applyFill="1" applyBorder="1" applyAlignment="1">
      <alignment horizontal="left" vertical="center"/>
    </xf>
    <xf numFmtId="0" fontId="27" fillId="12" borderId="0" xfId="1" applyFont="1" applyFill="1" applyAlignment="1">
      <alignment horizontal="left" vertical="center"/>
    </xf>
    <xf numFmtId="0" fontId="22" fillId="12" borderId="0" xfId="1" applyFont="1" applyFill="1" applyBorder="1" applyAlignment="1">
      <alignment horizontal="left" vertical="center"/>
    </xf>
    <xf numFmtId="0" fontId="21" fillId="12" borderId="0" xfId="1" applyFont="1" applyFill="1" applyAlignment="1">
      <alignment horizontal="left" vertical="center"/>
    </xf>
    <xf numFmtId="0" fontId="31" fillId="12" borderId="0" xfId="1" applyFont="1" applyFill="1" applyBorder="1" applyAlignment="1">
      <alignment horizontal="left" vertical="center"/>
    </xf>
    <xf numFmtId="0" fontId="32" fillId="12" borderId="0" xfId="1" applyFont="1" applyFill="1" applyBorder="1" applyAlignment="1">
      <alignment horizontal="left" vertical="center"/>
    </xf>
    <xf numFmtId="0" fontId="21" fillId="11" borderId="0" xfId="1" applyFont="1" applyFill="1" applyBorder="1" applyAlignment="1">
      <alignment horizontal="left" vertical="center"/>
    </xf>
    <xf numFmtId="0" fontId="32" fillId="0" borderId="0" xfId="1" applyFont="1" applyBorder="1" applyAlignment="1">
      <alignment horizontal="left" vertical="center"/>
    </xf>
    <xf numFmtId="0" fontId="27" fillId="11" borderId="0" xfId="1" applyFont="1" applyFill="1" applyAlignment="1">
      <alignment horizontal="left" vertical="center"/>
    </xf>
    <xf numFmtId="0" fontId="22" fillId="11" borderId="0" xfId="1" applyFont="1" applyFill="1" applyBorder="1" applyAlignment="1">
      <alignment horizontal="left" vertical="center"/>
    </xf>
    <xf numFmtId="0" fontId="21" fillId="11" borderId="0" xfId="1" applyFont="1" applyFill="1" applyAlignment="1">
      <alignment horizontal="left" vertical="center"/>
    </xf>
    <xf numFmtId="0" fontId="31" fillId="11" borderId="0" xfId="1" applyFont="1" applyFill="1" applyBorder="1" applyAlignment="1">
      <alignment horizontal="left" vertical="center"/>
    </xf>
    <xf numFmtId="0" fontId="32" fillId="11" borderId="0" xfId="1" applyFont="1" applyFill="1" applyBorder="1" applyAlignment="1">
      <alignment horizontal="left" vertical="center"/>
    </xf>
    <xf numFmtId="0" fontId="30" fillId="12" borderId="0" xfId="1" applyFont="1" applyFill="1" applyBorder="1" applyAlignment="1">
      <alignment horizontal="left" vertical="center"/>
    </xf>
    <xf numFmtId="49" fontId="21" fillId="0" borderId="0" xfId="1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15" fillId="0" borderId="3" xfId="1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45" fillId="14" borderId="0" xfId="0" applyNumberFormat="1" applyFont="1" applyFill="1" applyAlignment="1">
      <alignment horizontal="center" vertical="center"/>
    </xf>
    <xf numFmtId="49" fontId="45" fillId="5" borderId="0" xfId="0" applyNumberFormat="1" applyFont="1" applyFill="1" applyAlignment="1">
      <alignment horizontal="center" vertical="center"/>
    </xf>
    <xf numFmtId="49" fontId="4" fillId="14" borderId="25" xfId="0" applyNumberFormat="1" applyFont="1" applyFill="1" applyBorder="1" applyAlignment="1">
      <alignment horizontal="center" vertical="center"/>
    </xf>
    <xf numFmtId="49" fontId="4" fillId="14" borderId="24" xfId="0" applyNumberFormat="1" applyFont="1" applyFill="1" applyBorder="1" applyAlignment="1">
      <alignment horizontal="center" vertical="center"/>
    </xf>
    <xf numFmtId="49" fontId="4" fillId="14" borderId="26" xfId="0" applyNumberFormat="1" applyFont="1" applyFill="1" applyBorder="1" applyAlignment="1">
      <alignment horizontal="center" vertical="center"/>
    </xf>
    <xf numFmtId="49" fontId="4" fillId="14" borderId="28" xfId="0" applyNumberFormat="1" applyFont="1" applyFill="1" applyBorder="1" applyAlignment="1">
      <alignment horizontal="center" vertical="center"/>
    </xf>
    <xf numFmtId="49" fontId="4" fillId="14" borderId="0" xfId="0" applyNumberFormat="1" applyFont="1" applyFill="1" applyBorder="1" applyAlignment="1">
      <alignment horizontal="center" vertical="center"/>
    </xf>
    <xf numFmtId="49" fontId="19" fillId="14" borderId="27" xfId="0" applyNumberFormat="1" applyFont="1" applyFill="1" applyBorder="1" applyAlignment="1">
      <alignment horizontal="center" vertical="center"/>
    </xf>
    <xf numFmtId="49" fontId="19" fillId="14" borderId="0" xfId="0" applyNumberFormat="1" applyFont="1" applyFill="1" applyBorder="1" applyAlignment="1">
      <alignment horizontal="center" vertical="center" wrapText="1"/>
    </xf>
    <xf numFmtId="49" fontId="19" fillId="14" borderId="0" xfId="0" applyNumberFormat="1" applyFont="1" applyFill="1" applyBorder="1" applyAlignment="1">
      <alignment horizontal="center" vertical="center"/>
    </xf>
    <xf numFmtId="49" fontId="4" fillId="14" borderId="0" xfId="0" applyNumberFormat="1" applyFont="1" applyFill="1" applyAlignment="1">
      <alignment horizontal="center"/>
    </xf>
    <xf numFmtId="0" fontId="11" fillId="0" borderId="0" xfId="1"/>
    <xf numFmtId="49" fontId="46" fillId="0" borderId="1" xfId="1" applyNumberFormat="1" applyFont="1" applyBorder="1" applyAlignment="1">
      <alignment horizontal="center" vertical="center"/>
    </xf>
    <xf numFmtId="0" fontId="11" fillId="0" borderId="4" xfId="1" applyBorder="1"/>
    <xf numFmtId="0" fontId="48" fillId="0" borderId="5" xfId="1" applyFont="1" applyFill="1" applyBorder="1" applyAlignment="1">
      <alignment horizontal="center" vertical="center"/>
    </xf>
    <xf numFmtId="0" fontId="48" fillId="0" borderId="5" xfId="1" applyFont="1" applyBorder="1" applyAlignment="1">
      <alignment horizontal="center" vertical="center"/>
    </xf>
    <xf numFmtId="0" fontId="11" fillId="0" borderId="0" xfId="1" applyFill="1"/>
    <xf numFmtId="0" fontId="49" fillId="0" borderId="6" xfId="1" applyFont="1" applyFill="1" applyBorder="1" applyAlignment="1">
      <alignment horizontal="center" vertical="center"/>
    </xf>
    <xf numFmtId="0" fontId="50" fillId="0" borderId="0" xfId="1" applyFont="1" applyFill="1" applyBorder="1" applyAlignment="1">
      <alignment horizontal="center" vertical="center"/>
    </xf>
    <xf numFmtId="0" fontId="51" fillId="0" borderId="0" xfId="1" applyFont="1" applyFill="1" applyAlignment="1">
      <alignment horizontal="center" vertical="center"/>
    </xf>
    <xf numFmtId="0" fontId="11" fillId="10" borderId="1" xfId="1" applyFill="1" applyBorder="1"/>
    <xf numFmtId="0" fontId="11" fillId="10" borderId="8" xfId="1" applyFill="1" applyBorder="1"/>
    <xf numFmtId="0" fontId="52" fillId="0" borderId="1" xfId="1" applyFont="1" applyBorder="1" applyAlignment="1">
      <alignment horizontal="right" vertical="top"/>
    </xf>
    <xf numFmtId="0" fontId="11" fillId="0" borderId="9" xfId="1" applyBorder="1" applyAlignment="1">
      <alignment horizontal="center" vertical="center"/>
    </xf>
    <xf numFmtId="0" fontId="53" fillId="0" borderId="8" xfId="1" applyFont="1" applyBorder="1" applyAlignment="1">
      <alignment horizontal="left" vertical="top"/>
    </xf>
    <xf numFmtId="0" fontId="11" fillId="0" borderId="8" xfId="1" applyBorder="1" applyAlignment="1">
      <alignment horizontal="center" vertical="center"/>
    </xf>
    <xf numFmtId="0" fontId="52" fillId="5" borderId="1" xfId="1" applyFont="1" applyFill="1" applyBorder="1" applyAlignment="1">
      <alignment horizontal="right" vertical="top"/>
    </xf>
    <xf numFmtId="0" fontId="11" fillId="0" borderId="10" xfId="1" applyBorder="1"/>
    <xf numFmtId="0" fontId="43" fillId="0" borderId="11" xfId="1" applyFont="1" applyBorder="1" applyAlignment="1">
      <alignment horizontal="center" vertical="center"/>
    </xf>
    <xf numFmtId="0" fontId="11" fillId="0" borderId="0" xfId="1" applyFill="1" applyBorder="1"/>
    <xf numFmtId="0" fontId="54" fillId="0" borderId="12" xfId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/>
    </xf>
    <xf numFmtId="0" fontId="48" fillId="0" borderId="0" xfId="1" applyFont="1" applyFill="1" applyAlignment="1">
      <alignment horizontal="center" vertical="top"/>
    </xf>
    <xf numFmtId="0" fontId="52" fillId="0" borderId="14" xfId="1" applyFont="1" applyBorder="1" applyAlignment="1">
      <alignment horizontal="right" vertical="top"/>
    </xf>
    <xf numFmtId="0" fontId="53" fillId="0" borderId="11" xfId="1" applyFont="1" applyBorder="1" applyAlignment="1">
      <alignment horizontal="left" vertical="top"/>
    </xf>
    <xf numFmtId="0" fontId="11" fillId="10" borderId="14" xfId="1" applyFill="1" applyBorder="1"/>
    <xf numFmtId="0" fontId="11" fillId="10" borderId="9" xfId="1" applyFill="1" applyBorder="1"/>
    <xf numFmtId="0" fontId="52" fillId="5" borderId="14" xfId="1" applyFont="1" applyFill="1" applyBorder="1" applyAlignment="1">
      <alignment horizontal="right" vertical="top"/>
    </xf>
    <xf numFmtId="0" fontId="53" fillId="0" borderId="9" xfId="1" applyFont="1" applyBorder="1" applyAlignment="1">
      <alignment horizontal="left" vertical="top"/>
    </xf>
    <xf numFmtId="0" fontId="11" fillId="0" borderId="15" xfId="1" applyBorder="1"/>
    <xf numFmtId="0" fontId="56" fillId="0" borderId="13" xfId="1" applyFont="1" applyFill="1" applyBorder="1" applyAlignment="1">
      <alignment horizontal="center"/>
    </xf>
    <xf numFmtId="0" fontId="52" fillId="0" borderId="14" xfId="1" applyFont="1" applyFill="1" applyBorder="1" applyAlignment="1">
      <alignment horizontal="right" vertical="top"/>
    </xf>
    <xf numFmtId="0" fontId="53" fillId="0" borderId="16" xfId="1" applyFont="1" applyBorder="1" applyAlignment="1">
      <alignment horizontal="left" vertical="top"/>
    </xf>
    <xf numFmtId="0" fontId="11" fillId="0" borderId="18" xfId="1" applyBorder="1"/>
    <xf numFmtId="0" fontId="11" fillId="0" borderId="0" xfId="1" applyBorder="1"/>
    <xf numFmtId="0" fontId="52" fillId="0" borderId="7" xfId="1" applyFont="1" applyBorder="1" applyAlignment="1">
      <alignment horizontal="right" vertical="top"/>
    </xf>
    <xf numFmtId="0" fontId="11" fillId="0" borderId="11" xfId="1" applyBorder="1" applyAlignment="1">
      <alignment horizontal="center" vertical="center"/>
    </xf>
    <xf numFmtId="0" fontId="11" fillId="10" borderId="7" xfId="1" applyFill="1" applyBorder="1"/>
    <xf numFmtId="0" fontId="11" fillId="10" borderId="11" xfId="1" applyFill="1" applyBorder="1"/>
    <xf numFmtId="0" fontId="52" fillId="0" borderId="20" xfId="1" applyFont="1" applyBorder="1" applyAlignment="1">
      <alignment horizontal="right" vertical="top"/>
    </xf>
    <xf numFmtId="0" fontId="11" fillId="0" borderId="21" xfId="1" applyBorder="1" applyAlignment="1">
      <alignment horizontal="center" vertical="center"/>
    </xf>
    <xf numFmtId="0" fontId="53" fillId="0" borderId="21" xfId="1" applyFont="1" applyBorder="1" applyAlignment="1">
      <alignment horizontal="left" vertical="top"/>
    </xf>
    <xf numFmtId="0" fontId="52" fillId="0" borderId="20" xfId="1" applyFont="1" applyFill="1" applyBorder="1" applyAlignment="1">
      <alignment horizontal="right" vertical="top"/>
    </xf>
    <xf numFmtId="0" fontId="11" fillId="10" borderId="20" xfId="1" applyFill="1" applyBorder="1"/>
    <xf numFmtId="0" fontId="11" fillId="10" borderId="21" xfId="1" applyFill="1" applyBorder="1"/>
    <xf numFmtId="0" fontId="11" fillId="10" borderId="22" xfId="1" applyFill="1" applyBorder="1"/>
    <xf numFmtId="0" fontId="43" fillId="0" borderId="21" xfId="1" applyFont="1" applyBorder="1" applyAlignment="1">
      <alignment horizontal="center" vertical="center"/>
    </xf>
    <xf numFmtId="0" fontId="11" fillId="0" borderId="23" xfId="1" applyFill="1" applyBorder="1"/>
    <xf numFmtId="49" fontId="11" fillId="0" borderId="0" xfId="1" applyNumberFormat="1" applyBorder="1"/>
    <xf numFmtId="0" fontId="57" fillId="0" borderId="0" xfId="1" applyFont="1" applyBorder="1" applyAlignment="1">
      <alignment horizontal="right" vertical="top"/>
    </xf>
    <xf numFmtId="0" fontId="11" fillId="0" borderId="0" xfId="1" applyBorder="1" applyAlignment="1">
      <alignment horizontal="center" vertical="center"/>
    </xf>
    <xf numFmtId="0" fontId="53" fillId="0" borderId="0" xfId="1" applyFont="1" applyBorder="1" applyAlignment="1">
      <alignment horizontal="left" vertical="top"/>
    </xf>
    <xf numFmtId="0" fontId="43" fillId="0" borderId="0" xfId="1" applyFont="1" applyBorder="1" applyAlignment="1">
      <alignment horizontal="center" vertical="center"/>
    </xf>
    <xf numFmtId="49" fontId="58" fillId="0" borderId="0" xfId="1" applyNumberFormat="1" applyFont="1" applyFill="1" applyBorder="1" applyAlignment="1">
      <alignment horizontal="right" vertical="center"/>
    </xf>
    <xf numFmtId="0" fontId="59" fillId="11" borderId="0" xfId="1" applyFont="1" applyFill="1" applyBorder="1" applyAlignment="1">
      <alignment horizontal="center" vertical="top"/>
    </xf>
    <xf numFmtId="0" fontId="60" fillId="0" borderId="0" xfId="1" applyFont="1" applyBorder="1"/>
    <xf numFmtId="0" fontId="11" fillId="0" borderId="0" xfId="1" applyBorder="1" applyAlignment="1">
      <alignment horizontal="right"/>
    </xf>
    <xf numFmtId="0" fontId="61" fillId="9" borderId="0" xfId="1" applyFont="1" applyFill="1" applyBorder="1" applyAlignment="1">
      <alignment horizontal="center"/>
    </xf>
    <xf numFmtId="0" fontId="61" fillId="8" borderId="0" xfId="1" applyFont="1" applyFill="1" applyBorder="1" applyAlignment="1">
      <alignment horizontal="center" vertical="center"/>
    </xf>
    <xf numFmtId="0" fontId="11" fillId="0" borderId="0" xfId="1" applyBorder="1" applyAlignment="1">
      <alignment vertical="center"/>
    </xf>
    <xf numFmtId="49" fontId="57" fillId="0" borderId="0" xfId="1" applyNumberFormat="1" applyFont="1" applyFill="1" applyBorder="1" applyAlignment="1">
      <alignment horizontal="right" vertical="top"/>
    </xf>
    <xf numFmtId="0" fontId="11" fillId="12" borderId="0" xfId="1" applyFill="1" applyBorder="1"/>
    <xf numFmtId="0" fontId="40" fillId="12" borderId="0" xfId="1" applyFont="1" applyFill="1" applyAlignment="1">
      <alignment horizontal="center" vertical="center"/>
    </xf>
    <xf numFmtId="0" fontId="11" fillId="12" borderId="0" xfId="1" applyFill="1"/>
    <xf numFmtId="0" fontId="60" fillId="12" borderId="0" xfId="1" applyFont="1" applyFill="1" applyBorder="1" applyAlignment="1">
      <alignment horizontal="center"/>
    </xf>
    <xf numFmtId="0" fontId="61" fillId="12" borderId="0" xfId="1" applyFont="1" applyFill="1" applyBorder="1" applyAlignment="1">
      <alignment horizontal="center" vertical="center"/>
    </xf>
    <xf numFmtId="0" fontId="11" fillId="11" borderId="0" xfId="1" applyFill="1" applyBorder="1"/>
    <xf numFmtId="0" fontId="60" fillId="0" borderId="0" xfId="1" applyFont="1" applyBorder="1" applyAlignment="1">
      <alignment horizontal="center"/>
    </xf>
    <xf numFmtId="0" fontId="61" fillId="0" borderId="0" xfId="1" applyFont="1" applyBorder="1" applyAlignment="1">
      <alignment horizontal="center" vertical="center"/>
    </xf>
    <xf numFmtId="0" fontId="40" fillId="11" borderId="0" xfId="1" applyFont="1" applyFill="1" applyAlignment="1">
      <alignment horizontal="center" vertical="center"/>
    </xf>
    <xf numFmtId="0" fontId="11" fillId="11" borderId="0" xfId="1" applyFill="1"/>
    <xf numFmtId="0" fontId="60" fillId="11" borderId="0" xfId="1" applyFont="1" applyFill="1" applyBorder="1" applyAlignment="1">
      <alignment horizontal="center"/>
    </xf>
    <xf numFmtId="0" fontId="61" fillId="11" borderId="0" xfId="1" applyFont="1" applyFill="1" applyBorder="1" applyAlignment="1">
      <alignment horizontal="center" vertical="center"/>
    </xf>
    <xf numFmtId="0" fontId="59" fillId="12" borderId="0" xfId="1" applyFont="1" applyFill="1" applyBorder="1" applyAlignment="1">
      <alignment horizontal="center" vertical="top"/>
    </xf>
    <xf numFmtId="49" fontId="11" fillId="0" borderId="0" xfId="1" applyNumberFormat="1"/>
    <xf numFmtId="0" fontId="62" fillId="0" borderId="0" xfId="1" applyFont="1" applyAlignment="1">
      <alignment horizontal="center" vertical="center"/>
    </xf>
    <xf numFmtId="0" fontId="62" fillId="0" borderId="0" xfId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4" fillId="13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63" fillId="0" borderId="17" xfId="0" applyNumberFormat="1" applyFont="1" applyBorder="1" applyAlignment="1">
      <alignment horizontal="center" vertical="center"/>
    </xf>
    <xf numFmtId="49" fontId="64" fillId="0" borderId="17" xfId="0" applyNumberFormat="1" applyFont="1" applyFill="1" applyBorder="1" applyAlignment="1">
      <alignment horizontal="center" vertical="center"/>
    </xf>
    <xf numFmtId="49" fontId="64" fillId="0" borderId="17" xfId="0" applyNumberFormat="1" applyFont="1" applyBorder="1" applyAlignment="1">
      <alignment horizontal="center" vertical="center"/>
    </xf>
    <xf numFmtId="49" fontId="63" fillId="0" borderId="17" xfId="0" applyNumberFormat="1" applyFont="1" applyFill="1" applyBorder="1" applyAlignment="1">
      <alignment horizontal="center" vertical="center"/>
    </xf>
    <xf numFmtId="49" fontId="63" fillId="0" borderId="0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34" fillId="10" borderId="8" xfId="1" applyFont="1" applyFill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36" fillId="0" borderId="11" xfId="1" applyFont="1" applyBorder="1" applyAlignment="1">
      <alignment horizontal="center" vertical="center"/>
    </xf>
    <xf numFmtId="0" fontId="33" fillId="0" borderId="11" xfId="1" applyFont="1" applyBorder="1" applyAlignment="1">
      <alignment horizontal="center" vertical="center"/>
    </xf>
    <xf numFmtId="0" fontId="35" fillId="0" borderId="12" xfId="1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horizontal="center" vertical="center"/>
    </xf>
    <xf numFmtId="0" fontId="40" fillId="0" borderId="12" xfId="1" applyFont="1" applyFill="1" applyBorder="1" applyAlignment="1">
      <alignment horizontal="center" vertical="center"/>
    </xf>
    <xf numFmtId="0" fontId="41" fillId="0" borderId="0" xfId="1" applyFont="1" applyFill="1" applyBorder="1" applyAlignment="1">
      <alignment horizontal="center" vertical="center"/>
    </xf>
    <xf numFmtId="0" fontId="33" fillId="0" borderId="0" xfId="1" applyFont="1" applyFill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39" fillId="0" borderId="11" xfId="1" applyFont="1" applyBorder="1" applyAlignment="1">
      <alignment horizontal="center" vertical="center"/>
    </xf>
    <xf numFmtId="0" fontId="39" fillId="0" borderId="9" xfId="1" applyFont="1" applyBorder="1" applyAlignment="1">
      <alignment horizontal="center" vertical="center"/>
    </xf>
    <xf numFmtId="0" fontId="34" fillId="0" borderId="15" xfId="1" applyFont="1" applyBorder="1" applyAlignment="1">
      <alignment horizontal="center" vertical="center"/>
    </xf>
    <xf numFmtId="0" fontId="35" fillId="0" borderId="16" xfId="1" applyFont="1" applyFill="1" applyBorder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43" fillId="0" borderId="9" xfId="1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39" fillId="0" borderId="16" xfId="1" applyFont="1" applyBorder="1" applyAlignment="1">
      <alignment horizontal="center" vertical="center"/>
    </xf>
    <xf numFmtId="0" fontId="34" fillId="0" borderId="18" xfId="1" applyFont="1" applyBorder="1" applyAlignment="1">
      <alignment horizontal="center" vertical="center"/>
    </xf>
    <xf numFmtId="0" fontId="35" fillId="0" borderId="19" xfId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center" vertical="center"/>
    </xf>
    <xf numFmtId="0" fontId="44" fillId="10" borderId="7" xfId="1" applyFont="1" applyFill="1" applyBorder="1" applyAlignment="1">
      <alignment horizontal="center" vertical="center"/>
    </xf>
    <xf numFmtId="0" fontId="34" fillId="10" borderId="11" xfId="1" applyFont="1" applyFill="1" applyBorder="1" applyAlignment="1">
      <alignment horizontal="center" vertical="center"/>
    </xf>
    <xf numFmtId="0" fontId="39" fillId="0" borderId="21" xfId="1" applyFont="1" applyBorder="1" applyAlignment="1">
      <alignment horizontal="center" vertical="center"/>
    </xf>
    <xf numFmtId="0" fontId="43" fillId="0" borderId="20" xfId="1" applyFont="1" applyFill="1" applyBorder="1" applyAlignment="1">
      <alignment horizontal="center" vertical="center"/>
    </xf>
    <xf numFmtId="0" fontId="44" fillId="10" borderId="20" xfId="1" applyFont="1" applyFill="1" applyBorder="1" applyAlignment="1">
      <alignment horizontal="center" vertical="center"/>
    </xf>
    <xf numFmtId="0" fontId="34" fillId="10" borderId="21" xfId="1" applyFont="1" applyFill="1" applyBorder="1" applyAlignment="1">
      <alignment horizontal="center" vertical="center"/>
    </xf>
    <xf numFmtId="0" fontId="34" fillId="10" borderId="22" xfId="1" applyFont="1" applyFill="1" applyBorder="1" applyAlignment="1">
      <alignment horizontal="center" vertical="center"/>
    </xf>
    <xf numFmtId="0" fontId="40" fillId="0" borderId="20" xfId="1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/>
    </xf>
    <xf numFmtId="0" fontId="33" fillId="0" borderId="21" xfId="1" applyFont="1" applyBorder="1" applyAlignment="1">
      <alignment horizontal="center" vertical="center"/>
    </xf>
    <xf numFmtId="0" fontId="35" fillId="0" borderId="22" xfId="1" applyFont="1" applyFill="1" applyBorder="1" applyAlignment="1">
      <alignment horizontal="center" vertical="center"/>
    </xf>
    <xf numFmtId="0" fontId="34" fillId="0" borderId="23" xfId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0" fillId="5" borderId="0" xfId="0" applyNumberFormat="1" applyFill="1"/>
    <xf numFmtId="49" fontId="4" fillId="0" borderId="0" xfId="0" applyNumberFormat="1" applyFont="1"/>
    <xf numFmtId="49" fontId="4" fillId="5" borderId="0" xfId="0" applyNumberFormat="1" applyFont="1" applyFill="1"/>
    <xf numFmtId="49" fontId="4" fillId="5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19" fillId="5" borderId="24" xfId="0" applyNumberFormat="1" applyFont="1" applyFill="1" applyBorder="1" applyAlignment="1">
      <alignment horizontal="center" vertical="center"/>
    </xf>
    <xf numFmtId="0" fontId="47" fillId="0" borderId="3" xfId="1" applyFont="1" applyBorder="1" applyAlignment="1">
      <alignment horizontal="center" vertical="center" wrapText="1"/>
    </xf>
    <xf numFmtId="14" fontId="12" fillId="9" borderId="0" xfId="1" applyNumberFormat="1" applyFont="1" applyFill="1" applyBorder="1" applyAlignment="1">
      <alignment horizontal="center" vertical="center"/>
    </xf>
    <xf numFmtId="0" fontId="47" fillId="0" borderId="2" xfId="1" applyFont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1" fillId="0" borderId="0" xfId="1" applyFont="1" applyBorder="1" applyAlignment="1">
      <alignment horizontal="left" vertical="center"/>
    </xf>
    <xf numFmtId="0" fontId="17" fillId="0" borderId="3" xfId="1" applyFont="1" applyBorder="1" applyAlignment="1">
      <alignment horizontal="center" vertical="center" wrapText="1"/>
    </xf>
    <xf numFmtId="14" fontId="20" fillId="9" borderId="0" xfId="1" applyNumberFormat="1" applyFont="1" applyFill="1" applyBorder="1" applyAlignment="1">
      <alignment horizontal="left" vertical="center"/>
    </xf>
    <xf numFmtId="0" fontId="17" fillId="0" borderId="2" xfId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ál" xfId="0" builtinId="0"/>
  </cellStyles>
  <dxfs count="18"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opLeftCell="A70" workbookViewId="0">
      <selection activeCell="B45" sqref="A45:XFD45"/>
    </sheetView>
  </sheetViews>
  <sheetFormatPr defaultColWidth="9.42578125" defaultRowHeight="24.95" customHeight="1"/>
  <cols>
    <col min="1" max="1" width="24.85546875" customWidth="1"/>
  </cols>
  <sheetData>
    <row r="1" spans="1:2" ht="24.95" customHeight="1">
      <c r="A1" s="35" t="s">
        <v>34</v>
      </c>
      <c r="B1" s="32">
        <v>1605</v>
      </c>
    </row>
    <row r="2" spans="1:2" ht="24.95" customHeight="1">
      <c r="A2" s="34" t="s">
        <v>35</v>
      </c>
      <c r="B2">
        <v>487</v>
      </c>
    </row>
    <row r="3" spans="1:2" ht="24.95" customHeight="1">
      <c r="A3" s="34" t="s">
        <v>36</v>
      </c>
      <c r="B3">
        <v>457</v>
      </c>
    </row>
    <row r="4" spans="1:2" ht="24.95" customHeight="1">
      <c r="A4" s="34" t="s">
        <v>37</v>
      </c>
      <c r="B4">
        <v>404</v>
      </c>
    </row>
    <row r="5" spans="1:2" ht="24.95" customHeight="1">
      <c r="A5" s="34" t="s">
        <v>38</v>
      </c>
      <c r="B5">
        <v>257</v>
      </c>
    </row>
    <row r="6" spans="1:2" ht="24.95" customHeight="1">
      <c r="A6" s="34" t="s">
        <v>39</v>
      </c>
    </row>
    <row r="7" spans="1:2" ht="24.95" customHeight="1">
      <c r="A7" s="34" t="s">
        <v>40</v>
      </c>
    </row>
    <row r="9" spans="1:2" ht="24.95" customHeight="1">
      <c r="A9" s="33" t="s">
        <v>73</v>
      </c>
      <c r="B9" s="32">
        <v>1453</v>
      </c>
    </row>
    <row r="10" spans="1:2" ht="24.95" customHeight="1">
      <c r="A10" s="31" t="s">
        <v>80</v>
      </c>
      <c r="B10">
        <v>372</v>
      </c>
    </row>
    <row r="11" spans="1:2" ht="24.95" customHeight="1">
      <c r="A11" s="31" t="s">
        <v>81</v>
      </c>
      <c r="B11">
        <v>367</v>
      </c>
    </row>
    <row r="12" spans="1:2" ht="24.95" customHeight="1">
      <c r="A12" s="31" t="s">
        <v>82</v>
      </c>
      <c r="B12">
        <v>367</v>
      </c>
    </row>
    <row r="13" spans="1:2" ht="24.95" customHeight="1">
      <c r="A13" s="31" t="s">
        <v>83</v>
      </c>
      <c r="B13">
        <v>347</v>
      </c>
    </row>
    <row r="14" spans="1:2" ht="24.95" customHeight="1">
      <c r="A14" s="31" t="s">
        <v>84</v>
      </c>
      <c r="B14">
        <v>275</v>
      </c>
    </row>
    <row r="16" spans="1:2" ht="24.95" customHeight="1">
      <c r="A16" s="33" t="s">
        <v>41</v>
      </c>
      <c r="B16" s="32">
        <v>1408</v>
      </c>
    </row>
    <row r="17" spans="1:3" ht="24.95" customHeight="1">
      <c r="A17" s="31" t="s">
        <v>43</v>
      </c>
      <c r="B17">
        <v>446</v>
      </c>
    </row>
    <row r="18" spans="1:3" ht="24.95" customHeight="1">
      <c r="A18" s="31" t="s">
        <v>44</v>
      </c>
      <c r="B18">
        <v>335</v>
      </c>
    </row>
    <row r="19" spans="1:3" ht="24.95" customHeight="1">
      <c r="A19" s="31" t="s">
        <v>45</v>
      </c>
      <c r="B19">
        <v>314</v>
      </c>
    </row>
    <row r="20" spans="1:3" ht="24.95" customHeight="1">
      <c r="A20" s="31" t="s">
        <v>46</v>
      </c>
      <c r="B20">
        <v>313</v>
      </c>
    </row>
    <row r="21" spans="1:3" ht="24.95" customHeight="1">
      <c r="A21" s="31" t="s">
        <v>47</v>
      </c>
      <c r="B21">
        <v>307</v>
      </c>
    </row>
    <row r="22" spans="1:3" ht="24.95" customHeight="1">
      <c r="A22" s="31" t="s">
        <v>48</v>
      </c>
      <c r="B22">
        <v>97</v>
      </c>
    </row>
    <row r="24" spans="1:3" ht="24.95" customHeight="1">
      <c r="A24" s="33" t="s">
        <v>79</v>
      </c>
      <c r="B24" s="32">
        <v>1382</v>
      </c>
    </row>
    <row r="25" spans="1:3" ht="24.95" customHeight="1">
      <c r="A25" s="31" t="s">
        <v>74</v>
      </c>
      <c r="B25">
        <v>363</v>
      </c>
    </row>
    <row r="26" spans="1:3" ht="24.95" customHeight="1">
      <c r="A26" s="31" t="s">
        <v>75</v>
      </c>
      <c r="B26">
        <v>355</v>
      </c>
    </row>
    <row r="27" spans="1:3" ht="24.95" customHeight="1">
      <c r="A27" s="31" t="s">
        <v>76</v>
      </c>
      <c r="B27">
        <v>351</v>
      </c>
    </row>
    <row r="28" spans="1:3" ht="24.95" customHeight="1">
      <c r="A28" s="31" t="s">
        <v>77</v>
      </c>
      <c r="B28">
        <v>313</v>
      </c>
    </row>
    <row r="29" spans="1:3" ht="24.95" customHeight="1">
      <c r="A29" s="31" t="s">
        <v>78</v>
      </c>
      <c r="B29">
        <v>107</v>
      </c>
    </row>
    <row r="30" spans="1:3" ht="24.95" customHeight="1">
      <c r="C30" s="32"/>
    </row>
    <row r="31" spans="1:3" ht="24.95" customHeight="1">
      <c r="A31" s="33" t="s">
        <v>29</v>
      </c>
      <c r="B31" s="32">
        <v>1374</v>
      </c>
    </row>
    <row r="32" spans="1:3" ht="24.95" customHeight="1">
      <c r="A32" s="31" t="s">
        <v>30</v>
      </c>
      <c r="B32">
        <v>371</v>
      </c>
    </row>
    <row r="33" spans="1:2" ht="24.95" customHeight="1">
      <c r="A33" s="31" t="s">
        <v>32</v>
      </c>
      <c r="B33">
        <v>356</v>
      </c>
    </row>
    <row r="34" spans="1:2" ht="24.95" customHeight="1">
      <c r="A34" s="31" t="s">
        <v>31</v>
      </c>
      <c r="B34">
        <v>339</v>
      </c>
    </row>
    <row r="35" spans="1:2" ht="24.95" customHeight="1">
      <c r="A35" t="s">
        <v>33</v>
      </c>
      <c r="B35">
        <v>308</v>
      </c>
    </row>
    <row r="37" spans="1:2" ht="24.95" customHeight="1">
      <c r="A37" s="33" t="s">
        <v>56</v>
      </c>
      <c r="B37" s="32">
        <v>1345</v>
      </c>
    </row>
    <row r="38" spans="1:2" ht="24.95" customHeight="1">
      <c r="A38" s="31" t="s">
        <v>57</v>
      </c>
      <c r="B38">
        <v>355</v>
      </c>
    </row>
    <row r="39" spans="1:2" ht="24.95" customHeight="1">
      <c r="A39" s="31" t="s">
        <v>58</v>
      </c>
      <c r="B39">
        <v>339</v>
      </c>
    </row>
    <row r="40" spans="1:2" ht="24.95" customHeight="1">
      <c r="A40" s="31" t="s">
        <v>59</v>
      </c>
      <c r="B40">
        <v>329</v>
      </c>
    </row>
    <row r="41" spans="1:2" ht="24.95" customHeight="1">
      <c r="A41" s="31" t="s">
        <v>60</v>
      </c>
      <c r="B41">
        <v>322</v>
      </c>
    </row>
    <row r="42" spans="1:2" ht="24.95" customHeight="1">
      <c r="A42" s="31" t="s">
        <v>61</v>
      </c>
      <c r="B42">
        <v>298</v>
      </c>
    </row>
    <row r="43" spans="1:2" ht="24.95" customHeight="1">
      <c r="A43" s="31" t="s">
        <v>62</v>
      </c>
    </row>
    <row r="44" spans="1:2" ht="24.95" customHeight="1">
      <c r="A44" s="31" t="s">
        <v>63</v>
      </c>
    </row>
    <row r="45" spans="1:2" ht="24.95" customHeight="1">
      <c r="A45" s="31" t="s">
        <v>215</v>
      </c>
    </row>
    <row r="47" spans="1:2" ht="24.95" customHeight="1">
      <c r="A47" s="33" t="s">
        <v>64</v>
      </c>
      <c r="B47" s="32">
        <v>1344</v>
      </c>
    </row>
    <row r="48" spans="1:2" ht="24.95" customHeight="1">
      <c r="A48" s="34" t="s">
        <v>66</v>
      </c>
      <c r="B48">
        <v>402</v>
      </c>
    </row>
    <row r="49" spans="1:2" ht="24.95" customHeight="1">
      <c r="A49" s="31" t="s">
        <v>68</v>
      </c>
      <c r="B49">
        <v>334</v>
      </c>
    </row>
    <row r="50" spans="1:2" ht="24.95" customHeight="1">
      <c r="A50" s="31" t="s">
        <v>67</v>
      </c>
      <c r="B50">
        <v>313</v>
      </c>
    </row>
    <row r="51" spans="1:2" ht="24.95" customHeight="1">
      <c r="A51" s="31" t="s">
        <v>69</v>
      </c>
      <c r="B51">
        <v>295</v>
      </c>
    </row>
    <row r="52" spans="1:2" ht="24.95" customHeight="1">
      <c r="A52" s="31" t="s">
        <v>70</v>
      </c>
    </row>
    <row r="53" spans="1:2" ht="24.95" customHeight="1">
      <c r="A53" s="31" t="s">
        <v>71</v>
      </c>
    </row>
    <row r="54" spans="1:2" ht="24.95" customHeight="1">
      <c r="A54" s="31" t="s">
        <v>72</v>
      </c>
    </row>
    <row r="55" spans="1:2" ht="24.95" customHeight="1">
      <c r="A55" s="31" t="s">
        <v>65</v>
      </c>
    </row>
    <row r="57" spans="1:2" ht="24.95" customHeight="1">
      <c r="A57" s="36" t="s">
        <v>23</v>
      </c>
      <c r="B57" s="32">
        <v>1331</v>
      </c>
    </row>
    <row r="58" spans="1:2" ht="24.95" customHeight="1">
      <c r="A58" s="31" t="s">
        <v>25</v>
      </c>
      <c r="B58">
        <v>373</v>
      </c>
    </row>
    <row r="59" spans="1:2" ht="24.95" customHeight="1">
      <c r="A59" s="31" t="s">
        <v>24</v>
      </c>
      <c r="B59">
        <v>361</v>
      </c>
    </row>
    <row r="60" spans="1:2" ht="24.95" customHeight="1">
      <c r="A60" s="31" t="s">
        <v>26</v>
      </c>
      <c r="B60">
        <v>357</v>
      </c>
    </row>
    <row r="61" spans="1:2" ht="24.95" customHeight="1">
      <c r="A61" s="31" t="s">
        <v>28</v>
      </c>
      <c r="B61">
        <v>240</v>
      </c>
    </row>
    <row r="62" spans="1:2" ht="24.95" customHeight="1">
      <c r="A62" s="31" t="s">
        <v>27</v>
      </c>
    </row>
    <row r="64" spans="1:2" ht="24.95" customHeight="1">
      <c r="A64" s="33" t="s">
        <v>9</v>
      </c>
      <c r="B64" s="32">
        <v>1299</v>
      </c>
    </row>
    <row r="65" spans="1:2" ht="24.95" customHeight="1">
      <c r="A65" s="31" t="s">
        <v>85</v>
      </c>
      <c r="B65">
        <v>386</v>
      </c>
    </row>
    <row r="66" spans="1:2" ht="24.95" customHeight="1">
      <c r="A66" s="31" t="s">
        <v>86</v>
      </c>
      <c r="B66">
        <v>344</v>
      </c>
    </row>
    <row r="67" spans="1:2" ht="24.95" customHeight="1">
      <c r="A67" s="31" t="s">
        <v>87</v>
      </c>
      <c r="B67">
        <v>317</v>
      </c>
    </row>
    <row r="68" spans="1:2" ht="24.95" customHeight="1">
      <c r="A68" s="31" t="s">
        <v>88</v>
      </c>
      <c r="B68">
        <v>252</v>
      </c>
    </row>
    <row r="69" spans="1:2" ht="24.95" customHeight="1">
      <c r="A69" s="31" t="s">
        <v>89</v>
      </c>
      <c r="B69">
        <v>245</v>
      </c>
    </row>
    <row r="71" spans="1:2" ht="24.95" customHeight="1">
      <c r="A71" s="33" t="s">
        <v>42</v>
      </c>
      <c r="B71" s="32">
        <v>798</v>
      </c>
    </row>
    <row r="72" spans="1:2" ht="24.95" customHeight="1">
      <c r="A72" s="31" t="s">
        <v>55</v>
      </c>
      <c r="B72">
        <v>228</v>
      </c>
    </row>
    <row r="73" spans="1:2" ht="24.95" customHeight="1">
      <c r="A73" s="31" t="s">
        <v>54</v>
      </c>
      <c r="B73">
        <v>215</v>
      </c>
    </row>
    <row r="74" spans="1:2" ht="24.95" customHeight="1">
      <c r="A74" s="31" t="s">
        <v>53</v>
      </c>
      <c r="B74">
        <v>199</v>
      </c>
    </row>
    <row r="75" spans="1:2" ht="24.95" customHeight="1">
      <c r="A75" s="31" t="s">
        <v>52</v>
      </c>
      <c r="B75">
        <v>156</v>
      </c>
    </row>
    <row r="76" spans="1:2" ht="24.95" customHeight="1">
      <c r="A76" s="31" t="s">
        <v>51</v>
      </c>
      <c r="B76">
        <v>75</v>
      </c>
    </row>
    <row r="77" spans="1:2" ht="24.95" customHeight="1">
      <c r="A77" s="31" t="s">
        <v>49</v>
      </c>
    </row>
    <row r="78" spans="1:2" ht="24.95" customHeight="1">
      <c r="A78" s="31" t="s">
        <v>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6"/>
  <sheetViews>
    <sheetView workbookViewId="0">
      <selection activeCell="D16" sqref="D16"/>
    </sheetView>
  </sheetViews>
  <sheetFormatPr defaultColWidth="10.85546875" defaultRowHeight="18.75"/>
  <cols>
    <col min="1" max="1" width="29.42578125" style="57" bestFit="1" customWidth="1"/>
    <col min="2" max="2" width="17.140625" style="57" bestFit="1" customWidth="1"/>
    <col min="3" max="3" width="17.42578125" style="57" bestFit="1" customWidth="1"/>
    <col min="4" max="4" width="24.140625" style="57" bestFit="1" customWidth="1"/>
    <col min="5" max="5" width="17.7109375" style="57" bestFit="1" customWidth="1"/>
    <col min="6" max="6" width="22" style="57" bestFit="1" customWidth="1"/>
    <col min="7" max="9" width="19.7109375" style="57" customWidth="1"/>
    <col min="10" max="10" width="9" style="57" customWidth="1"/>
    <col min="11" max="16384" width="10.85546875" style="57"/>
  </cols>
  <sheetData>
    <row r="1" spans="1:11">
      <c r="A1" s="131" t="s">
        <v>185</v>
      </c>
      <c r="B1" s="58" t="s">
        <v>85</v>
      </c>
      <c r="C1" s="58" t="s">
        <v>86</v>
      </c>
      <c r="D1" s="58" t="s">
        <v>87</v>
      </c>
      <c r="E1" s="58" t="s">
        <v>88</v>
      </c>
      <c r="F1" s="58" t="s">
        <v>89</v>
      </c>
      <c r="G1" s="60"/>
      <c r="H1" s="129"/>
      <c r="I1" s="129"/>
      <c r="J1" s="65" t="s">
        <v>186</v>
      </c>
      <c r="K1" s="56" t="s">
        <v>186</v>
      </c>
    </row>
    <row r="2" spans="1:11">
      <c r="A2" s="58" t="s">
        <v>30</v>
      </c>
      <c r="B2" s="227" t="s">
        <v>129</v>
      </c>
      <c r="C2" s="227" t="s">
        <v>183</v>
      </c>
      <c r="D2" s="64" t="s">
        <v>142</v>
      </c>
      <c r="E2" s="64" t="s">
        <v>187</v>
      </c>
      <c r="F2" s="60"/>
      <c r="G2" s="60"/>
      <c r="H2" s="129"/>
      <c r="I2" s="129"/>
      <c r="J2" s="65" t="s">
        <v>104</v>
      </c>
      <c r="K2" s="56" t="s">
        <v>103</v>
      </c>
    </row>
    <row r="3" spans="1:11">
      <c r="A3" s="58" t="s">
        <v>32</v>
      </c>
      <c r="B3" s="227" t="s">
        <v>125</v>
      </c>
      <c r="C3" s="227" t="s">
        <v>137</v>
      </c>
      <c r="D3" s="64" t="s">
        <v>125</v>
      </c>
      <c r="E3" s="60"/>
      <c r="F3" s="64" t="s">
        <v>141</v>
      </c>
      <c r="G3" s="60"/>
      <c r="H3" s="129"/>
      <c r="I3" s="129"/>
      <c r="J3" s="65" t="s">
        <v>104</v>
      </c>
      <c r="K3" s="56" t="s">
        <v>102</v>
      </c>
    </row>
    <row r="4" spans="1:11">
      <c r="A4" s="58" t="s">
        <v>31</v>
      </c>
      <c r="B4" s="64" t="s">
        <v>124</v>
      </c>
      <c r="C4" s="64" t="s">
        <v>124</v>
      </c>
      <c r="D4" s="227" t="s">
        <v>138</v>
      </c>
      <c r="E4" s="227" t="s">
        <v>124</v>
      </c>
      <c r="F4" s="60"/>
      <c r="G4" s="60"/>
      <c r="H4" s="129"/>
      <c r="I4" s="129"/>
      <c r="J4" s="65" t="s">
        <v>104</v>
      </c>
      <c r="K4" s="56" t="s">
        <v>105</v>
      </c>
    </row>
    <row r="5" spans="1:11">
      <c r="A5" s="60" t="s">
        <v>33</v>
      </c>
      <c r="B5" s="64" t="s">
        <v>174</v>
      </c>
      <c r="C5" s="64" t="s">
        <v>124</v>
      </c>
      <c r="D5" s="227" t="s">
        <v>141</v>
      </c>
      <c r="E5" s="227" t="s">
        <v>160</v>
      </c>
      <c r="F5" s="60"/>
      <c r="G5" s="60"/>
      <c r="H5" s="129"/>
      <c r="I5" s="129"/>
      <c r="J5" s="65" t="s">
        <v>104</v>
      </c>
      <c r="K5" s="56" t="s">
        <v>106</v>
      </c>
    </row>
    <row r="6" spans="1:11">
      <c r="A6" s="65"/>
      <c r="B6" s="65" t="s">
        <v>104</v>
      </c>
      <c r="C6" s="65" t="s">
        <v>104</v>
      </c>
      <c r="D6" s="65" t="s">
        <v>104</v>
      </c>
      <c r="E6" s="65" t="s">
        <v>102</v>
      </c>
      <c r="F6" s="65" t="s">
        <v>104</v>
      </c>
      <c r="G6" s="65"/>
      <c r="H6" s="65"/>
      <c r="I6" s="65"/>
      <c r="J6" s="65"/>
      <c r="K6" s="56"/>
    </row>
    <row r="7" spans="1:11">
      <c r="A7" s="56"/>
      <c r="B7" s="56" t="s">
        <v>102</v>
      </c>
      <c r="C7" s="56" t="s">
        <v>103</v>
      </c>
      <c r="D7" s="56" t="s">
        <v>106</v>
      </c>
      <c r="E7" s="56" t="s">
        <v>105</v>
      </c>
      <c r="F7" s="56"/>
      <c r="G7" s="56"/>
      <c r="H7" s="56"/>
      <c r="I7" s="56"/>
      <c r="J7" s="56"/>
      <c r="K7" s="56"/>
    </row>
    <row r="9" spans="1:11">
      <c r="A9" s="131" t="s">
        <v>188</v>
      </c>
      <c r="B9" s="58" t="s">
        <v>117</v>
      </c>
      <c r="C9" s="58" t="s">
        <v>118</v>
      </c>
      <c r="D9" s="58" t="s">
        <v>119</v>
      </c>
      <c r="E9" s="61" t="s">
        <v>120</v>
      </c>
      <c r="F9" s="58" t="s">
        <v>189</v>
      </c>
      <c r="G9" s="58" t="s">
        <v>121</v>
      </c>
      <c r="H9" s="223"/>
      <c r="I9" s="223"/>
      <c r="J9" s="65" t="s">
        <v>186</v>
      </c>
      <c r="K9" s="56" t="s">
        <v>165</v>
      </c>
    </row>
    <row r="10" spans="1:11">
      <c r="A10" s="58" t="s">
        <v>145</v>
      </c>
      <c r="B10" s="60"/>
      <c r="C10" s="227" t="s">
        <v>138</v>
      </c>
      <c r="D10" s="60"/>
      <c r="E10" s="64" t="s">
        <v>124</v>
      </c>
      <c r="F10" s="64" t="s">
        <v>125</v>
      </c>
      <c r="G10" s="227" t="s">
        <v>125</v>
      </c>
      <c r="H10" s="129"/>
      <c r="I10" s="129"/>
      <c r="J10" s="65" t="s">
        <v>105</v>
      </c>
      <c r="K10" s="56" t="s">
        <v>104</v>
      </c>
    </row>
    <row r="11" spans="1:11">
      <c r="A11" s="58" t="s">
        <v>146</v>
      </c>
      <c r="B11" s="60"/>
      <c r="C11" s="60"/>
      <c r="D11" s="60"/>
      <c r="E11" s="60"/>
      <c r="F11" s="60"/>
      <c r="G11" s="227"/>
      <c r="H11" s="129"/>
      <c r="I11" s="129"/>
      <c r="J11" s="65"/>
      <c r="K11" s="56"/>
    </row>
    <row r="12" spans="1:11">
      <c r="A12" s="58" t="s">
        <v>147</v>
      </c>
      <c r="B12" s="64" t="s">
        <v>174</v>
      </c>
      <c r="C12" s="64" t="s">
        <v>174</v>
      </c>
      <c r="D12" s="60"/>
      <c r="E12" s="227" t="s">
        <v>160</v>
      </c>
      <c r="F12" s="60"/>
      <c r="G12" s="227" t="s">
        <v>127</v>
      </c>
      <c r="H12" s="129"/>
      <c r="I12" s="129"/>
      <c r="J12" s="65" t="s">
        <v>104</v>
      </c>
      <c r="K12" s="56" t="s">
        <v>103</v>
      </c>
    </row>
    <row r="13" spans="1:11">
      <c r="A13" s="58" t="s">
        <v>148</v>
      </c>
      <c r="B13" s="64" t="s">
        <v>124</v>
      </c>
      <c r="C13" s="64" t="s">
        <v>141</v>
      </c>
      <c r="D13" s="60"/>
      <c r="E13" s="227" t="s">
        <v>127</v>
      </c>
      <c r="F13" s="227" t="s">
        <v>124</v>
      </c>
      <c r="G13" s="60"/>
      <c r="H13" s="129"/>
      <c r="I13" s="129"/>
      <c r="J13" s="65" t="s">
        <v>103</v>
      </c>
      <c r="K13" s="56" t="s">
        <v>104</v>
      </c>
    </row>
    <row r="14" spans="1:11">
      <c r="A14" s="58" t="s">
        <v>149</v>
      </c>
      <c r="B14" s="60"/>
      <c r="C14" s="60"/>
      <c r="D14" s="60"/>
      <c r="E14" s="60"/>
      <c r="F14" s="60"/>
      <c r="G14" s="60"/>
      <c r="H14" s="129"/>
      <c r="I14" s="129"/>
      <c r="J14" s="65"/>
      <c r="K14" s="56"/>
    </row>
    <row r="15" spans="1:11">
      <c r="A15" s="60" t="s">
        <v>150</v>
      </c>
      <c r="B15" s="227" t="s">
        <v>137</v>
      </c>
      <c r="C15" s="227" t="s">
        <v>160</v>
      </c>
      <c r="D15" s="60"/>
      <c r="E15" s="64" t="s">
        <v>142</v>
      </c>
      <c r="F15" s="64" t="s">
        <v>125</v>
      </c>
      <c r="G15" s="60"/>
      <c r="H15" s="129"/>
      <c r="I15" s="129"/>
      <c r="J15" s="65" t="s">
        <v>104</v>
      </c>
      <c r="K15" s="56" t="s">
        <v>104</v>
      </c>
    </row>
    <row r="16" spans="1:11">
      <c r="A16" s="65"/>
      <c r="B16" s="65" t="s">
        <v>104</v>
      </c>
      <c r="C16" s="65" t="s">
        <v>105</v>
      </c>
      <c r="D16" s="65"/>
      <c r="E16" s="65" t="s">
        <v>105</v>
      </c>
      <c r="F16" s="65" t="s">
        <v>102</v>
      </c>
      <c r="G16" s="65"/>
      <c r="H16" s="65"/>
      <c r="I16" s="65"/>
      <c r="J16" s="65"/>
      <c r="K16" s="56"/>
    </row>
    <row r="17" spans="1:11">
      <c r="A17" s="56"/>
      <c r="B17" s="56"/>
      <c r="C17" s="56" t="s">
        <v>106</v>
      </c>
      <c r="D17" s="56"/>
      <c r="E17" s="56" t="s">
        <v>105</v>
      </c>
      <c r="F17" s="56" t="s">
        <v>103</v>
      </c>
      <c r="G17" s="56" t="s">
        <v>103</v>
      </c>
      <c r="H17" s="56"/>
      <c r="I17" s="56"/>
      <c r="J17" s="56"/>
      <c r="K17" s="56"/>
    </row>
    <row r="19" spans="1:11" ht="36">
      <c r="A19" s="131" t="s">
        <v>190</v>
      </c>
      <c r="B19" s="133" t="s">
        <v>66</v>
      </c>
      <c r="C19" s="58" t="s">
        <v>68</v>
      </c>
      <c r="D19" s="58" t="s">
        <v>67</v>
      </c>
      <c r="E19" s="58" t="s">
        <v>69</v>
      </c>
      <c r="F19" s="58" t="s">
        <v>72</v>
      </c>
      <c r="G19" s="133" t="s">
        <v>156</v>
      </c>
      <c r="H19" s="133" t="s">
        <v>238</v>
      </c>
      <c r="I19" s="133" t="s">
        <v>239</v>
      </c>
      <c r="J19" s="65" t="s">
        <v>122</v>
      </c>
      <c r="K19" s="56" t="s">
        <v>135</v>
      </c>
    </row>
    <row r="20" spans="1:11">
      <c r="A20" s="133" t="s">
        <v>35</v>
      </c>
      <c r="B20" s="60"/>
      <c r="C20" s="60"/>
      <c r="D20" s="60"/>
      <c r="E20" s="60"/>
      <c r="F20" s="60"/>
      <c r="G20" s="60"/>
      <c r="H20" s="60"/>
      <c r="I20" s="60"/>
      <c r="J20" s="65"/>
      <c r="K20" s="56"/>
    </row>
    <row r="21" spans="1:11">
      <c r="A21" s="133" t="s">
        <v>36</v>
      </c>
      <c r="B21" s="227" t="s">
        <v>138</v>
      </c>
      <c r="C21" s="227" t="s">
        <v>137</v>
      </c>
      <c r="D21" s="60"/>
      <c r="E21" s="60"/>
      <c r="F21" s="64" t="s">
        <v>124</v>
      </c>
      <c r="G21" s="64" t="s">
        <v>184</v>
      </c>
      <c r="H21" s="232"/>
      <c r="I21" s="232"/>
      <c r="J21" s="65" t="s">
        <v>105</v>
      </c>
      <c r="K21" s="56" t="s">
        <v>104</v>
      </c>
    </row>
    <row r="22" spans="1:11">
      <c r="A22" s="133" t="s">
        <v>37</v>
      </c>
      <c r="B22" s="64" t="s">
        <v>127</v>
      </c>
      <c r="C22" s="64" t="s">
        <v>153</v>
      </c>
      <c r="D22" s="60"/>
      <c r="E22" s="227" t="s">
        <v>137</v>
      </c>
      <c r="F22" s="60"/>
      <c r="G22" s="60"/>
      <c r="H22" s="227" t="s">
        <v>137</v>
      </c>
      <c r="I22" s="60"/>
      <c r="J22" s="65" t="s">
        <v>105</v>
      </c>
      <c r="K22" s="56" t="s">
        <v>106</v>
      </c>
    </row>
    <row r="23" spans="1:11">
      <c r="A23" s="133" t="s">
        <v>38</v>
      </c>
      <c r="B23" s="64" t="s">
        <v>174</v>
      </c>
      <c r="C23" s="64" t="s">
        <v>137</v>
      </c>
      <c r="D23" s="60"/>
      <c r="E23" s="60"/>
      <c r="F23" s="60"/>
      <c r="G23" s="60"/>
      <c r="H23" s="227" t="s">
        <v>124</v>
      </c>
      <c r="I23" s="227" t="s">
        <v>129</v>
      </c>
      <c r="J23" s="65" t="s">
        <v>105</v>
      </c>
      <c r="K23" s="56" t="s">
        <v>105</v>
      </c>
    </row>
    <row r="24" spans="1:11">
      <c r="A24" s="133" t="s">
        <v>39</v>
      </c>
      <c r="B24" s="60"/>
      <c r="C24" s="60"/>
      <c r="D24" s="60"/>
      <c r="E24" s="60"/>
      <c r="F24" s="60"/>
      <c r="G24" s="60"/>
      <c r="H24" s="60"/>
      <c r="I24" s="60"/>
      <c r="J24" s="65"/>
      <c r="K24" s="56"/>
    </row>
    <row r="25" spans="1:11">
      <c r="A25" s="133" t="s">
        <v>40</v>
      </c>
      <c r="B25" s="227" t="s">
        <v>141</v>
      </c>
      <c r="C25" s="227" t="s">
        <v>124</v>
      </c>
      <c r="D25" s="60"/>
      <c r="E25" s="60"/>
      <c r="F25" s="64" t="s">
        <v>130</v>
      </c>
      <c r="G25" s="64" t="s">
        <v>137</v>
      </c>
      <c r="H25" s="232"/>
      <c r="I25" s="232"/>
      <c r="J25" s="65" t="s">
        <v>106</v>
      </c>
      <c r="K25" s="56" t="s">
        <v>103</v>
      </c>
    </row>
    <row r="26" spans="1:11">
      <c r="A26" s="65"/>
      <c r="B26" s="65" t="s">
        <v>104</v>
      </c>
      <c r="C26" s="65" t="s">
        <v>102</v>
      </c>
      <c r="D26" s="65"/>
      <c r="E26" s="65"/>
      <c r="F26" s="65" t="s">
        <v>103</v>
      </c>
      <c r="G26" s="65" t="s">
        <v>102</v>
      </c>
      <c r="H26" s="65"/>
      <c r="I26" s="65"/>
      <c r="J26" s="65"/>
      <c r="K26" s="56"/>
    </row>
    <row r="27" spans="1:11">
      <c r="A27" s="56"/>
      <c r="B27" s="56" t="s">
        <v>106</v>
      </c>
      <c r="C27" s="56" t="s">
        <v>103</v>
      </c>
      <c r="D27" s="56"/>
      <c r="E27" s="56"/>
      <c r="F27" s="56"/>
      <c r="G27" s="56"/>
      <c r="H27" s="56" t="s">
        <v>103</v>
      </c>
      <c r="I27" s="56"/>
      <c r="J27" s="56"/>
      <c r="K27" s="56"/>
    </row>
    <row r="29" spans="1:11">
      <c r="A29" s="131" t="s">
        <v>191</v>
      </c>
      <c r="B29" s="58" t="s">
        <v>57</v>
      </c>
      <c r="C29" s="58" t="s">
        <v>58</v>
      </c>
      <c r="D29" s="58" t="s">
        <v>59</v>
      </c>
      <c r="E29" s="58" t="s">
        <v>60</v>
      </c>
      <c r="F29" s="58" t="s">
        <v>134</v>
      </c>
      <c r="G29" s="58" t="s">
        <v>63</v>
      </c>
      <c r="H29" s="58" t="s">
        <v>215</v>
      </c>
      <c r="I29" s="58" t="s">
        <v>247</v>
      </c>
      <c r="J29" s="65" t="s">
        <v>186</v>
      </c>
      <c r="K29" s="56" t="s">
        <v>165</v>
      </c>
    </row>
    <row r="30" spans="1:11">
      <c r="A30" s="58" t="s">
        <v>123</v>
      </c>
      <c r="B30" s="60"/>
      <c r="C30" s="227" t="s">
        <v>160</v>
      </c>
      <c r="D30" s="64" t="s">
        <v>129</v>
      </c>
      <c r="E30" s="60"/>
      <c r="F30" s="64" t="s">
        <v>127</v>
      </c>
      <c r="G30" s="227" t="s">
        <v>184</v>
      </c>
      <c r="H30" s="60"/>
      <c r="I30" s="60"/>
      <c r="J30" s="65" t="s">
        <v>105</v>
      </c>
      <c r="K30" s="56" t="s">
        <v>104</v>
      </c>
    </row>
    <row r="31" spans="1:11">
      <c r="A31" s="58" t="s">
        <v>126</v>
      </c>
      <c r="B31" s="60"/>
      <c r="C31" s="60"/>
      <c r="D31" s="64" t="s">
        <v>141</v>
      </c>
      <c r="E31" s="60"/>
      <c r="F31" s="64" t="s">
        <v>160</v>
      </c>
      <c r="G31" s="60"/>
      <c r="H31" s="60"/>
      <c r="I31" s="60"/>
      <c r="J31" s="65" t="s">
        <v>102</v>
      </c>
      <c r="K31" s="56"/>
    </row>
    <row r="32" spans="1:11">
      <c r="A32" s="58" t="s">
        <v>128</v>
      </c>
      <c r="B32" s="60"/>
      <c r="C32" s="64" t="s">
        <v>137</v>
      </c>
      <c r="D32" s="60"/>
      <c r="E32" s="60"/>
      <c r="F32" s="60"/>
      <c r="G32" s="64" t="s">
        <v>160</v>
      </c>
      <c r="H32" s="230" t="s">
        <v>138</v>
      </c>
      <c r="I32" s="230" t="s">
        <v>127</v>
      </c>
      <c r="J32" s="65" t="s">
        <v>104</v>
      </c>
      <c r="K32" s="56" t="s">
        <v>103</v>
      </c>
    </row>
    <row r="33" spans="1:11">
      <c r="A33" s="58" t="s">
        <v>131</v>
      </c>
      <c r="B33" s="60"/>
      <c r="C33" s="60"/>
      <c r="D33" s="60"/>
      <c r="E33" s="60"/>
      <c r="F33" s="227" t="s">
        <v>137</v>
      </c>
      <c r="G33" s="64" t="s">
        <v>130</v>
      </c>
      <c r="H33" s="232"/>
      <c r="I33" s="230" t="s">
        <v>246</v>
      </c>
      <c r="J33" s="65" t="s">
        <v>104</v>
      </c>
      <c r="K33" s="56" t="s">
        <v>104</v>
      </c>
    </row>
    <row r="34" spans="1:11">
      <c r="A34" s="58" t="s">
        <v>132</v>
      </c>
      <c r="B34" s="60"/>
      <c r="C34" s="64" t="s">
        <v>258</v>
      </c>
      <c r="D34" s="60"/>
      <c r="E34" s="60"/>
      <c r="F34" s="60"/>
      <c r="G34" s="227" t="s">
        <v>137</v>
      </c>
      <c r="H34" s="60"/>
      <c r="I34" s="60"/>
      <c r="J34" s="65" t="s">
        <v>103</v>
      </c>
      <c r="K34" s="56" t="s">
        <v>104</v>
      </c>
    </row>
    <row r="35" spans="1:11">
      <c r="A35" s="65"/>
      <c r="B35" s="65"/>
      <c r="C35" s="65" t="s">
        <v>103</v>
      </c>
      <c r="D35" s="65" t="s">
        <v>104</v>
      </c>
      <c r="E35" s="65"/>
      <c r="F35" s="65" t="s">
        <v>105</v>
      </c>
      <c r="G35" s="65" t="s">
        <v>104</v>
      </c>
      <c r="H35" s="65"/>
      <c r="I35" s="65"/>
      <c r="J35" s="65"/>
      <c r="K35" s="56"/>
    </row>
    <row r="36" spans="1:11">
      <c r="A36" s="56"/>
      <c r="B36" s="56"/>
      <c r="C36" s="56" t="s">
        <v>106</v>
      </c>
      <c r="D36" s="56"/>
      <c r="E36" s="56"/>
      <c r="F36" s="56" t="s">
        <v>102</v>
      </c>
      <c r="G36" s="56" t="s">
        <v>102</v>
      </c>
      <c r="H36" s="56" t="s">
        <v>104</v>
      </c>
      <c r="I36" s="56" t="s">
        <v>105</v>
      </c>
      <c r="J36" s="56"/>
      <c r="K36" s="5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80" zoomScaleNormal="80" workbookViewId="0">
      <selection activeCell="I13" sqref="I13"/>
    </sheetView>
  </sheetViews>
  <sheetFormatPr defaultColWidth="10.85546875" defaultRowHeight="15"/>
  <cols>
    <col min="1" max="1" width="35.7109375" style="63" bestFit="1" customWidth="1"/>
    <col min="2" max="2" width="21" style="63" bestFit="1" customWidth="1"/>
    <col min="3" max="3" width="19.28515625" style="63" bestFit="1" customWidth="1"/>
    <col min="4" max="4" width="22.28515625" style="63" bestFit="1" customWidth="1"/>
    <col min="5" max="5" width="19.5703125" style="63" customWidth="1"/>
    <col min="6" max="6" width="19" style="63" customWidth="1"/>
    <col min="7" max="7" width="13.85546875" style="63" bestFit="1" customWidth="1"/>
    <col min="8" max="9" width="13.85546875" style="63" customWidth="1"/>
    <col min="10" max="10" width="8.42578125" style="63" customWidth="1"/>
    <col min="11" max="16384" width="10.85546875" style="63"/>
  </cols>
  <sheetData>
    <row r="1" spans="1:11" ht="18.75">
      <c r="A1" s="131" t="s">
        <v>192</v>
      </c>
      <c r="B1" s="58" t="s">
        <v>123</v>
      </c>
      <c r="C1" s="58" t="s">
        <v>200</v>
      </c>
      <c r="D1" s="58" t="s">
        <v>128</v>
      </c>
      <c r="E1" s="58" t="s">
        <v>131</v>
      </c>
      <c r="F1" s="58"/>
      <c r="G1" s="60"/>
      <c r="H1" s="129"/>
      <c r="I1" s="129"/>
      <c r="J1" s="65" t="s">
        <v>173</v>
      </c>
      <c r="K1" s="56" t="s">
        <v>151</v>
      </c>
    </row>
    <row r="2" spans="1:11" ht="18.75">
      <c r="A2" s="58" t="s">
        <v>80</v>
      </c>
      <c r="B2" s="227" t="s">
        <v>125</v>
      </c>
      <c r="C2" s="227" t="s">
        <v>240</v>
      </c>
      <c r="D2" s="64" t="s">
        <v>130</v>
      </c>
      <c r="E2" s="64" t="s">
        <v>193</v>
      </c>
      <c r="F2" s="60"/>
      <c r="G2" s="60"/>
      <c r="H2" s="129"/>
      <c r="I2" s="129"/>
      <c r="J2" s="65" t="s">
        <v>104</v>
      </c>
      <c r="K2" s="56" t="s">
        <v>106</v>
      </c>
    </row>
    <row r="3" spans="1:11" ht="18.75">
      <c r="A3" s="58" t="s">
        <v>81</v>
      </c>
      <c r="B3" s="60"/>
      <c r="C3" s="60"/>
      <c r="D3" s="60"/>
      <c r="E3" s="64" t="s">
        <v>124</v>
      </c>
      <c r="F3" s="60"/>
      <c r="G3" s="60"/>
      <c r="H3" s="129"/>
      <c r="I3" s="129"/>
      <c r="J3" s="65" t="s">
        <v>103</v>
      </c>
      <c r="K3" s="56"/>
    </row>
    <row r="4" spans="1:11" ht="18.75">
      <c r="A4" s="58" t="s">
        <v>82</v>
      </c>
      <c r="B4" s="64" t="s">
        <v>124</v>
      </c>
      <c r="C4" s="64" t="s">
        <v>124</v>
      </c>
      <c r="D4" s="227" t="s">
        <v>125</v>
      </c>
      <c r="E4" s="227" t="s">
        <v>129</v>
      </c>
      <c r="F4" s="60"/>
      <c r="G4" s="60"/>
      <c r="H4" s="129"/>
      <c r="I4" s="129"/>
      <c r="J4" s="65" t="s">
        <v>104</v>
      </c>
      <c r="K4" s="56" t="s">
        <v>106</v>
      </c>
    </row>
    <row r="5" spans="1:11" ht="18.75">
      <c r="A5" s="58" t="s">
        <v>83</v>
      </c>
      <c r="B5" s="64" t="s">
        <v>154</v>
      </c>
      <c r="C5" s="64" t="s">
        <v>124</v>
      </c>
      <c r="D5" s="227" t="s">
        <v>141</v>
      </c>
      <c r="E5" s="227" t="s">
        <v>124</v>
      </c>
      <c r="F5" s="60"/>
      <c r="G5" s="60"/>
      <c r="H5" s="129"/>
      <c r="I5" s="129"/>
      <c r="J5" s="65" t="s">
        <v>103</v>
      </c>
      <c r="K5" s="56" t="s">
        <v>103</v>
      </c>
    </row>
    <row r="6" spans="1:11" ht="18.75">
      <c r="A6" s="58" t="s">
        <v>84</v>
      </c>
      <c r="B6" s="227" t="s">
        <v>125</v>
      </c>
      <c r="C6" s="227" t="s">
        <v>124</v>
      </c>
      <c r="D6" s="64" t="s">
        <v>194</v>
      </c>
      <c r="E6" s="60"/>
      <c r="F6" s="60"/>
      <c r="G6" s="60"/>
      <c r="H6" s="129"/>
      <c r="I6" s="129"/>
      <c r="J6" s="65" t="s">
        <v>102</v>
      </c>
      <c r="K6" s="56" t="s">
        <v>105</v>
      </c>
    </row>
    <row r="7" spans="1:11" ht="18.75">
      <c r="A7" s="60"/>
      <c r="B7" s="60"/>
      <c r="C7" s="60"/>
      <c r="D7" s="60"/>
      <c r="E7" s="60"/>
      <c r="F7" s="60"/>
      <c r="G7" s="60"/>
      <c r="H7" s="129"/>
      <c r="I7" s="129"/>
      <c r="J7" s="65"/>
      <c r="K7" s="56"/>
    </row>
    <row r="8" spans="1:11" ht="18.75">
      <c r="A8" s="65"/>
      <c r="B8" s="65" t="s">
        <v>105</v>
      </c>
      <c r="C8" s="65" t="s">
        <v>104</v>
      </c>
      <c r="D8" s="65" t="s">
        <v>104</v>
      </c>
      <c r="E8" s="65" t="s">
        <v>105</v>
      </c>
      <c r="F8" s="65"/>
      <c r="G8" s="65"/>
      <c r="H8" s="65"/>
      <c r="I8" s="65"/>
      <c r="J8" s="65"/>
      <c r="K8" s="56"/>
    </row>
    <row r="9" spans="1:11" ht="18.75">
      <c r="A9" s="56"/>
      <c r="B9" s="56" t="s">
        <v>102</v>
      </c>
      <c r="C9" s="56" t="s">
        <v>103</v>
      </c>
      <c r="D9" s="56" t="s">
        <v>104</v>
      </c>
      <c r="E9" s="56" t="s">
        <v>103</v>
      </c>
      <c r="F9" s="56"/>
      <c r="G9" s="56"/>
      <c r="H9" s="56"/>
      <c r="I9" s="56"/>
      <c r="J9" s="56"/>
      <c r="K9" s="56"/>
    </row>
    <row r="10" spans="1:11" ht="18.7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18.75">
      <c r="A11" s="131" t="s">
        <v>195</v>
      </c>
      <c r="B11" s="58" t="s">
        <v>85</v>
      </c>
      <c r="C11" s="58" t="s">
        <v>86</v>
      </c>
      <c r="D11" s="58" t="s">
        <v>87</v>
      </c>
      <c r="E11" s="58" t="s">
        <v>88</v>
      </c>
      <c r="F11" s="58" t="s">
        <v>89</v>
      </c>
      <c r="G11" s="60"/>
      <c r="H11" s="129"/>
      <c r="I11" s="129"/>
      <c r="J11" s="65" t="s">
        <v>159</v>
      </c>
      <c r="K11" s="56" t="s">
        <v>186</v>
      </c>
    </row>
    <row r="12" spans="1:11" ht="18.75">
      <c r="A12" s="58" t="s">
        <v>145</v>
      </c>
      <c r="B12" s="227" t="s">
        <v>129</v>
      </c>
      <c r="C12" s="227" t="s">
        <v>153</v>
      </c>
      <c r="D12" s="64" t="s">
        <v>184</v>
      </c>
      <c r="E12" s="60"/>
      <c r="F12" s="64" t="s">
        <v>153</v>
      </c>
      <c r="G12" s="60"/>
      <c r="H12" s="129"/>
      <c r="I12" s="129"/>
      <c r="J12" s="65" t="s">
        <v>106</v>
      </c>
      <c r="K12" s="56" t="s">
        <v>106</v>
      </c>
    </row>
    <row r="13" spans="1:11" ht="18.75">
      <c r="A13" s="58" t="s">
        <v>146</v>
      </c>
      <c r="B13" s="60"/>
      <c r="C13" s="60"/>
      <c r="D13" s="60"/>
      <c r="E13" s="60"/>
      <c r="F13" s="60"/>
      <c r="G13" s="60"/>
      <c r="H13" s="129"/>
      <c r="I13" s="129"/>
      <c r="J13" s="65"/>
      <c r="K13" s="56"/>
    </row>
    <row r="14" spans="1:11" ht="18.75">
      <c r="A14" s="58" t="s">
        <v>147</v>
      </c>
      <c r="B14" s="64" t="s">
        <v>196</v>
      </c>
      <c r="C14" s="64" t="s">
        <v>163</v>
      </c>
      <c r="D14" s="227" t="s">
        <v>196</v>
      </c>
      <c r="E14" s="227" t="s">
        <v>160</v>
      </c>
      <c r="F14" s="60"/>
      <c r="G14" s="60"/>
      <c r="H14" s="129"/>
      <c r="I14" s="129"/>
      <c r="J14" s="65" t="s">
        <v>104</v>
      </c>
      <c r="K14" s="56" t="s">
        <v>102</v>
      </c>
    </row>
    <row r="15" spans="1:11" ht="18.75">
      <c r="A15" s="58" t="s">
        <v>148</v>
      </c>
      <c r="B15" s="64" t="s">
        <v>142</v>
      </c>
      <c r="C15" s="64" t="s">
        <v>125</v>
      </c>
      <c r="D15" s="227" t="s">
        <v>160</v>
      </c>
      <c r="E15" s="227" t="s">
        <v>125</v>
      </c>
      <c r="F15" s="60"/>
      <c r="G15" s="60"/>
      <c r="H15" s="129"/>
      <c r="I15" s="129"/>
      <c r="J15" s="65" t="s">
        <v>104</v>
      </c>
      <c r="K15" s="56" t="s">
        <v>104</v>
      </c>
    </row>
    <row r="16" spans="1:11" ht="18.75">
      <c r="A16" s="58" t="s">
        <v>149</v>
      </c>
      <c r="B16" s="60"/>
      <c r="C16" s="60"/>
      <c r="D16" s="64" t="s">
        <v>196</v>
      </c>
      <c r="E16" s="60"/>
      <c r="F16" s="64" t="s">
        <v>124</v>
      </c>
      <c r="G16" s="60"/>
      <c r="H16" s="129"/>
      <c r="I16" s="129"/>
      <c r="J16" s="65" t="s">
        <v>103</v>
      </c>
      <c r="K16" s="56"/>
    </row>
    <row r="17" spans="1:11" ht="18.75">
      <c r="A17" s="60" t="s">
        <v>150</v>
      </c>
      <c r="B17" s="227" t="s">
        <v>174</v>
      </c>
      <c r="C17" s="227" t="s">
        <v>127</v>
      </c>
      <c r="D17" s="60"/>
      <c r="E17" s="60"/>
      <c r="F17" s="60"/>
      <c r="G17" s="60"/>
      <c r="H17" s="129"/>
      <c r="I17" s="129"/>
      <c r="J17" s="65"/>
      <c r="K17" s="56" t="s">
        <v>104</v>
      </c>
    </row>
    <row r="18" spans="1:11" ht="18.75">
      <c r="A18" s="65"/>
      <c r="B18" s="65" t="s">
        <v>106</v>
      </c>
      <c r="C18" s="65" t="s">
        <v>102</v>
      </c>
      <c r="D18" s="65" t="s">
        <v>104</v>
      </c>
      <c r="E18" s="65"/>
      <c r="F18" s="65" t="s">
        <v>103</v>
      </c>
      <c r="G18" s="65"/>
      <c r="H18" s="65"/>
      <c r="I18" s="65"/>
      <c r="J18" s="65"/>
      <c r="K18" s="56"/>
    </row>
    <row r="19" spans="1:11" ht="18.75">
      <c r="A19" s="56"/>
      <c r="B19" s="56" t="s">
        <v>103</v>
      </c>
      <c r="C19" s="56" t="s">
        <v>103</v>
      </c>
      <c r="D19" s="56" t="s">
        <v>106</v>
      </c>
      <c r="E19" s="56" t="s">
        <v>104</v>
      </c>
      <c r="F19" s="56"/>
      <c r="G19" s="56"/>
      <c r="H19" s="56"/>
      <c r="I19" s="56"/>
      <c r="J19" s="56"/>
      <c r="K19" s="56"/>
    </row>
    <row r="20" spans="1:11" ht="18.7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ht="18.75">
      <c r="A21" s="131" t="s">
        <v>197</v>
      </c>
      <c r="B21" s="58" t="s">
        <v>57</v>
      </c>
      <c r="C21" s="58" t="s">
        <v>58</v>
      </c>
      <c r="D21" s="58" t="s">
        <v>59</v>
      </c>
      <c r="E21" s="58" t="s">
        <v>60</v>
      </c>
      <c r="F21" s="58" t="s">
        <v>134</v>
      </c>
      <c r="G21" s="58" t="s">
        <v>63</v>
      </c>
      <c r="H21" s="58" t="s">
        <v>247</v>
      </c>
      <c r="I21" s="58" t="s">
        <v>248</v>
      </c>
      <c r="J21" s="65" t="s">
        <v>140</v>
      </c>
      <c r="K21" s="56" t="s">
        <v>173</v>
      </c>
    </row>
    <row r="22" spans="1:11" ht="18.75">
      <c r="A22" s="58" t="s">
        <v>117</v>
      </c>
      <c r="B22" s="60"/>
      <c r="C22" s="60"/>
      <c r="D22" s="64" t="s">
        <v>142</v>
      </c>
      <c r="E22" s="60"/>
      <c r="F22" s="64" t="s">
        <v>160</v>
      </c>
      <c r="G22" s="60"/>
      <c r="H22" s="227" t="s">
        <v>160</v>
      </c>
      <c r="I22" s="60"/>
      <c r="J22" s="65" t="s">
        <v>102</v>
      </c>
      <c r="K22" s="56" t="s">
        <v>102</v>
      </c>
    </row>
    <row r="23" spans="1:11" ht="18.75">
      <c r="A23" s="58" t="s">
        <v>118</v>
      </c>
      <c r="B23" s="60"/>
      <c r="C23" s="60"/>
      <c r="D23" s="64" t="s">
        <v>141</v>
      </c>
      <c r="E23" s="60"/>
      <c r="F23" s="64" t="s">
        <v>125</v>
      </c>
      <c r="G23" s="227" t="s">
        <v>160</v>
      </c>
      <c r="H23" s="227" t="s">
        <v>138</v>
      </c>
      <c r="I23" s="60"/>
      <c r="J23" s="65" t="s">
        <v>104</v>
      </c>
      <c r="K23" s="56" t="s">
        <v>102</v>
      </c>
    </row>
    <row r="24" spans="1:11" ht="18.75">
      <c r="A24" s="58" t="s">
        <v>119</v>
      </c>
      <c r="B24" s="60"/>
      <c r="C24" s="60"/>
      <c r="D24" s="60"/>
      <c r="E24" s="60"/>
      <c r="F24" s="60"/>
      <c r="G24" s="60"/>
      <c r="H24" s="60"/>
      <c r="I24" s="60"/>
      <c r="J24" s="65"/>
      <c r="K24" s="56"/>
    </row>
    <row r="25" spans="1:11" ht="18.75">
      <c r="A25" s="61" t="s">
        <v>120</v>
      </c>
      <c r="B25" s="60"/>
      <c r="C25" s="64" t="s">
        <v>160</v>
      </c>
      <c r="D25" s="60"/>
      <c r="E25" s="60"/>
      <c r="F25" s="60"/>
      <c r="G25" s="64" t="s">
        <v>127</v>
      </c>
      <c r="H25" s="232"/>
      <c r="I25" s="230" t="s">
        <v>127</v>
      </c>
      <c r="J25" s="65" t="s">
        <v>103</v>
      </c>
      <c r="K25" s="56" t="s">
        <v>103</v>
      </c>
    </row>
    <row r="26" spans="1:11" ht="18.75">
      <c r="A26" s="58" t="s">
        <v>176</v>
      </c>
      <c r="B26" s="60"/>
      <c r="C26" s="64" t="s">
        <v>160</v>
      </c>
      <c r="D26" s="60"/>
      <c r="E26" s="60"/>
      <c r="F26" s="227" t="s">
        <v>127</v>
      </c>
      <c r="G26" s="64" t="s">
        <v>259</v>
      </c>
      <c r="H26" s="232"/>
      <c r="I26" s="232"/>
      <c r="J26" s="65" t="s">
        <v>103</v>
      </c>
      <c r="K26" s="56" t="s">
        <v>105</v>
      </c>
    </row>
    <row r="27" spans="1:11" ht="18.75">
      <c r="A27" s="58" t="s">
        <v>121</v>
      </c>
      <c r="B27" s="60"/>
      <c r="C27" s="60"/>
      <c r="D27" s="60"/>
      <c r="E27" s="60"/>
      <c r="F27" s="227" t="s">
        <v>124</v>
      </c>
      <c r="G27" s="60"/>
      <c r="H27" s="60"/>
      <c r="I27" s="227" t="s">
        <v>127</v>
      </c>
      <c r="J27" s="65"/>
      <c r="K27" s="56" t="s">
        <v>104</v>
      </c>
    </row>
    <row r="28" spans="1:11" ht="18.75">
      <c r="A28" s="65"/>
      <c r="B28" s="65"/>
      <c r="C28" s="65" t="s">
        <v>106</v>
      </c>
      <c r="D28" s="65" t="s">
        <v>106</v>
      </c>
      <c r="E28" s="65"/>
      <c r="F28" s="65" t="s">
        <v>104</v>
      </c>
      <c r="G28" s="65" t="s">
        <v>104</v>
      </c>
      <c r="H28" s="65"/>
      <c r="I28" s="65"/>
      <c r="J28" s="65"/>
      <c r="K28" s="56"/>
    </row>
    <row r="29" spans="1:11" ht="18.75">
      <c r="A29" s="56"/>
      <c r="B29" s="56"/>
      <c r="C29" s="56"/>
      <c r="D29" s="56"/>
      <c r="E29" s="56"/>
      <c r="F29" s="56" t="s">
        <v>104</v>
      </c>
      <c r="G29" s="56" t="s">
        <v>104</v>
      </c>
      <c r="H29" s="56" t="s">
        <v>106</v>
      </c>
      <c r="I29" s="56" t="s">
        <v>104</v>
      </c>
      <c r="J29" s="56"/>
      <c r="K29" s="56"/>
    </row>
    <row r="30" spans="1:11" ht="18.7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ht="18.75">
      <c r="A31" s="131" t="s">
        <v>198</v>
      </c>
      <c r="B31" s="58" t="s">
        <v>25</v>
      </c>
      <c r="C31" s="58" t="s">
        <v>24</v>
      </c>
      <c r="D31" s="58" t="s">
        <v>26</v>
      </c>
      <c r="E31" s="58" t="s">
        <v>28</v>
      </c>
      <c r="F31" s="58" t="s">
        <v>27</v>
      </c>
      <c r="G31" s="60"/>
      <c r="H31" s="129"/>
      <c r="I31" s="129"/>
      <c r="J31" s="65" t="s">
        <v>165</v>
      </c>
      <c r="K31" s="56" t="s">
        <v>122</v>
      </c>
    </row>
    <row r="32" spans="1:11" ht="18.75">
      <c r="A32" s="58" t="s">
        <v>30</v>
      </c>
      <c r="B32" s="227" t="s">
        <v>171</v>
      </c>
      <c r="C32" s="227" t="s">
        <v>153</v>
      </c>
      <c r="D32" s="64" t="s">
        <v>174</v>
      </c>
      <c r="E32" s="64" t="s">
        <v>174</v>
      </c>
      <c r="F32" s="60"/>
      <c r="G32" s="60"/>
      <c r="H32" s="129"/>
      <c r="I32" s="129"/>
      <c r="J32" s="65" t="s">
        <v>104</v>
      </c>
      <c r="K32" s="56" t="s">
        <v>106</v>
      </c>
    </row>
    <row r="33" spans="1:11" ht="18.75">
      <c r="A33" s="58" t="s">
        <v>32</v>
      </c>
      <c r="B33" s="227" t="s">
        <v>244</v>
      </c>
      <c r="C33" s="227" t="s">
        <v>160</v>
      </c>
      <c r="D33" s="64" t="s">
        <v>129</v>
      </c>
      <c r="E33" s="64" t="s">
        <v>174</v>
      </c>
      <c r="F33" s="60"/>
      <c r="G33" s="60"/>
      <c r="H33" s="129"/>
      <c r="I33" s="129"/>
      <c r="J33" s="65" t="s">
        <v>105</v>
      </c>
      <c r="K33" s="56" t="s">
        <v>104</v>
      </c>
    </row>
    <row r="34" spans="1:11" ht="18.75">
      <c r="A34" s="58" t="s">
        <v>31</v>
      </c>
      <c r="B34" s="60"/>
      <c r="C34" s="64" t="s">
        <v>160</v>
      </c>
      <c r="D34" s="60"/>
      <c r="E34" s="227" t="s">
        <v>137</v>
      </c>
      <c r="F34" s="64" t="s">
        <v>260</v>
      </c>
      <c r="G34" s="60"/>
      <c r="H34" s="129"/>
      <c r="I34" s="129"/>
      <c r="J34" s="65" t="s">
        <v>102</v>
      </c>
      <c r="K34" s="56" t="s">
        <v>105</v>
      </c>
    </row>
    <row r="35" spans="1:11" ht="18.75">
      <c r="A35" s="60" t="s">
        <v>33</v>
      </c>
      <c r="B35" s="60"/>
      <c r="C35" s="64" t="s">
        <v>124</v>
      </c>
      <c r="D35" s="227" t="s">
        <v>171</v>
      </c>
      <c r="E35" s="227" t="s">
        <v>129</v>
      </c>
      <c r="F35" s="64" t="s">
        <v>124</v>
      </c>
      <c r="G35" s="60"/>
      <c r="H35" s="129"/>
      <c r="I35" s="129"/>
      <c r="J35" s="65" t="s">
        <v>104</v>
      </c>
      <c r="K35" s="56" t="s">
        <v>106</v>
      </c>
    </row>
    <row r="36" spans="1:11" ht="18.75">
      <c r="A36" s="60"/>
      <c r="B36" s="60"/>
      <c r="C36" s="60"/>
      <c r="D36" s="60"/>
      <c r="E36" s="60"/>
      <c r="F36" s="60"/>
      <c r="G36" s="60"/>
      <c r="H36" s="129"/>
      <c r="I36" s="129"/>
      <c r="J36" s="65"/>
      <c r="K36" s="56"/>
    </row>
    <row r="37" spans="1:11" ht="18.75">
      <c r="A37" s="65"/>
      <c r="B37" s="65"/>
      <c r="C37" s="65" t="s">
        <v>105</v>
      </c>
      <c r="D37" s="65" t="s">
        <v>103</v>
      </c>
      <c r="E37" s="65" t="s">
        <v>104</v>
      </c>
      <c r="F37" s="65" t="s">
        <v>105</v>
      </c>
      <c r="G37" s="65"/>
      <c r="H37" s="65"/>
      <c r="I37" s="65"/>
      <c r="J37" s="65"/>
      <c r="K37" s="56"/>
    </row>
    <row r="38" spans="1:11" s="277" customFormat="1" ht="18.75">
      <c r="A38" s="275"/>
      <c r="B38" s="275" t="s">
        <v>102</v>
      </c>
      <c r="C38" s="275" t="s">
        <v>104</v>
      </c>
      <c r="D38" s="275" t="s">
        <v>102</v>
      </c>
      <c r="E38" s="275" t="s">
        <v>102</v>
      </c>
      <c r="F38" s="275" t="s">
        <v>103</v>
      </c>
      <c r="G38" s="275"/>
      <c r="H38" s="275"/>
      <c r="I38" s="275"/>
      <c r="J38" s="275"/>
      <c r="K38" s="27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0"/>
  <sheetViews>
    <sheetView topLeftCell="A13" zoomScale="90" zoomScaleNormal="90" workbookViewId="0">
      <selection activeCell="L28" sqref="L28"/>
    </sheetView>
  </sheetViews>
  <sheetFormatPr defaultColWidth="10.85546875" defaultRowHeight="15"/>
  <cols>
    <col min="1" max="1" width="37.140625" style="63" bestFit="1" customWidth="1"/>
    <col min="2" max="2" width="18" style="63" bestFit="1" customWidth="1"/>
    <col min="3" max="3" width="19.28515625" style="63" bestFit="1" customWidth="1"/>
    <col min="4" max="4" width="24.140625" style="63" bestFit="1" customWidth="1"/>
    <col min="5" max="6" width="17.7109375" style="63" bestFit="1" customWidth="1"/>
    <col min="7" max="7" width="14.85546875" style="63" bestFit="1" customWidth="1"/>
    <col min="8" max="8" width="7.42578125" style="63" customWidth="1"/>
    <col min="9" max="16384" width="10.85546875" style="63"/>
  </cols>
  <sheetData>
    <row r="1" spans="1:9" ht="18.75">
      <c r="A1" s="131" t="s">
        <v>201</v>
      </c>
      <c r="B1" s="58" t="s">
        <v>25</v>
      </c>
      <c r="C1" s="58" t="s">
        <v>24</v>
      </c>
      <c r="D1" s="58" t="s">
        <v>26</v>
      </c>
      <c r="E1" s="58" t="s">
        <v>28</v>
      </c>
      <c r="F1" s="58" t="s">
        <v>27</v>
      </c>
      <c r="G1" s="60"/>
      <c r="H1" s="65" t="s">
        <v>162</v>
      </c>
      <c r="I1" s="56" t="s">
        <v>173</v>
      </c>
    </row>
    <row r="2" spans="1:9" ht="18.75">
      <c r="A2" s="58" t="s">
        <v>145</v>
      </c>
      <c r="B2" s="60" t="s">
        <v>153</v>
      </c>
      <c r="C2" s="60"/>
      <c r="D2" s="60"/>
      <c r="E2" s="60"/>
      <c r="F2" s="60" t="s">
        <v>127</v>
      </c>
      <c r="G2" s="60"/>
      <c r="H2" s="65"/>
      <c r="I2" s="56" t="s">
        <v>105</v>
      </c>
    </row>
    <row r="3" spans="1:9" ht="18.75">
      <c r="A3" s="58" t="s">
        <v>146</v>
      </c>
      <c r="B3" s="60"/>
      <c r="C3" s="60"/>
      <c r="D3" s="64" t="s">
        <v>174</v>
      </c>
      <c r="E3" s="64" t="s">
        <v>137</v>
      </c>
      <c r="F3" s="60"/>
      <c r="G3" s="60"/>
      <c r="H3" s="65" t="s">
        <v>105</v>
      </c>
      <c r="I3" s="56"/>
    </row>
    <row r="4" spans="1:9" ht="18.75">
      <c r="A4" s="58" t="s">
        <v>147</v>
      </c>
      <c r="B4" s="60"/>
      <c r="C4" s="64" t="s">
        <v>184</v>
      </c>
      <c r="D4" s="60" t="s">
        <v>129</v>
      </c>
      <c r="E4" s="60" t="s">
        <v>160</v>
      </c>
      <c r="F4" s="64" t="s">
        <v>125</v>
      </c>
      <c r="G4" s="60"/>
      <c r="H4" s="65" t="s">
        <v>106</v>
      </c>
      <c r="I4" s="56" t="s">
        <v>104</v>
      </c>
    </row>
    <row r="5" spans="1:9" ht="18.75">
      <c r="A5" s="58" t="s">
        <v>148</v>
      </c>
      <c r="B5" s="60"/>
      <c r="C5" s="64" t="s">
        <v>124</v>
      </c>
      <c r="D5" s="60" t="s">
        <v>262</v>
      </c>
      <c r="E5" s="60" t="s">
        <v>262</v>
      </c>
      <c r="F5" s="64" t="s">
        <v>127</v>
      </c>
      <c r="G5" s="60"/>
      <c r="H5" s="65" t="s">
        <v>104</v>
      </c>
      <c r="I5" s="56"/>
    </row>
    <row r="6" spans="1:9" ht="18.75">
      <c r="A6" s="58"/>
      <c r="B6" s="60"/>
      <c r="C6" s="60"/>
      <c r="D6" s="60"/>
      <c r="E6" s="60"/>
      <c r="F6" s="60"/>
      <c r="G6" s="60"/>
      <c r="H6" s="65"/>
      <c r="I6" s="56"/>
    </row>
    <row r="7" spans="1:9" ht="18.75">
      <c r="A7" s="60" t="s">
        <v>150</v>
      </c>
      <c r="B7" s="60" t="s">
        <v>127</v>
      </c>
      <c r="C7" s="60" t="s">
        <v>160</v>
      </c>
      <c r="D7" s="64" t="s">
        <v>129</v>
      </c>
      <c r="E7" s="64" t="s">
        <v>160</v>
      </c>
      <c r="F7" s="60"/>
      <c r="G7" s="60"/>
      <c r="H7" s="65" t="s">
        <v>104</v>
      </c>
      <c r="I7" s="56" t="s">
        <v>103</v>
      </c>
    </row>
    <row r="8" spans="1:9" ht="18.75">
      <c r="A8" s="65"/>
      <c r="B8" s="65"/>
      <c r="C8" s="65" t="s">
        <v>103</v>
      </c>
      <c r="D8" s="65" t="s">
        <v>103</v>
      </c>
      <c r="E8" s="65" t="s">
        <v>104</v>
      </c>
      <c r="F8" s="65" t="s">
        <v>103</v>
      </c>
      <c r="G8" s="65"/>
      <c r="H8" s="65"/>
      <c r="I8" s="56"/>
    </row>
    <row r="9" spans="1:9" ht="18.75">
      <c r="A9" s="56"/>
      <c r="B9" s="56"/>
      <c r="C9" s="56"/>
      <c r="D9" s="56"/>
      <c r="E9" s="56"/>
      <c r="F9" s="56"/>
      <c r="G9" s="56"/>
      <c r="H9" s="56"/>
      <c r="I9" s="56"/>
    </row>
    <row r="10" spans="1:9" ht="18.75">
      <c r="A10" s="57"/>
      <c r="B10" s="57"/>
      <c r="C10" s="57"/>
      <c r="D10" s="57"/>
      <c r="E10" s="57"/>
      <c r="F10" s="57"/>
      <c r="G10" s="57"/>
      <c r="H10" s="57"/>
      <c r="I10" s="57"/>
    </row>
    <row r="11" spans="1:9" ht="18.75">
      <c r="A11" s="131" t="s">
        <v>202</v>
      </c>
      <c r="B11" s="58" t="s">
        <v>30</v>
      </c>
      <c r="C11" s="58" t="s">
        <v>32</v>
      </c>
      <c r="D11" s="58" t="s">
        <v>31</v>
      </c>
      <c r="E11" s="60" t="s">
        <v>33</v>
      </c>
      <c r="F11" s="60"/>
      <c r="G11" s="60"/>
      <c r="H11" s="65" t="s">
        <v>159</v>
      </c>
      <c r="I11" s="56" t="s">
        <v>140</v>
      </c>
    </row>
    <row r="12" spans="1:9" ht="18.75">
      <c r="A12" s="133" t="s">
        <v>35</v>
      </c>
      <c r="B12" s="60" t="s">
        <v>104</v>
      </c>
      <c r="C12" s="60" t="s">
        <v>103</v>
      </c>
      <c r="D12" s="60"/>
      <c r="E12" s="60"/>
      <c r="F12" s="60"/>
      <c r="G12" s="60"/>
      <c r="H12" s="65"/>
      <c r="I12" s="56"/>
    </row>
    <row r="13" spans="1:9" ht="18.75">
      <c r="A13" s="133" t="s">
        <v>36</v>
      </c>
      <c r="B13" s="60" t="s">
        <v>125</v>
      </c>
      <c r="C13" s="60" t="s">
        <v>127</v>
      </c>
      <c r="D13" s="64" t="s">
        <v>125</v>
      </c>
      <c r="E13" s="64" t="s">
        <v>127</v>
      </c>
      <c r="F13" s="60"/>
      <c r="G13" s="60"/>
      <c r="H13" s="65" t="s">
        <v>105</v>
      </c>
      <c r="I13" s="56" t="s">
        <v>105</v>
      </c>
    </row>
    <row r="14" spans="1:9" ht="18.75">
      <c r="A14" s="133" t="s">
        <v>37</v>
      </c>
      <c r="B14" s="64" t="s">
        <v>194</v>
      </c>
      <c r="C14" s="64" t="s">
        <v>127</v>
      </c>
      <c r="D14" s="60" t="s">
        <v>141</v>
      </c>
      <c r="E14" s="60" t="s">
        <v>141</v>
      </c>
      <c r="F14" s="60"/>
      <c r="G14" s="60"/>
      <c r="H14" s="65" t="s">
        <v>103</v>
      </c>
      <c r="I14" s="56" t="s">
        <v>102</v>
      </c>
    </row>
    <row r="15" spans="1:9" ht="18.75">
      <c r="A15" s="133" t="s">
        <v>38</v>
      </c>
      <c r="B15" s="64" t="s">
        <v>174</v>
      </c>
      <c r="C15" s="64" t="s">
        <v>141</v>
      </c>
      <c r="D15" s="60" t="s">
        <v>124</v>
      </c>
      <c r="E15" s="60" t="s">
        <v>141</v>
      </c>
      <c r="F15" s="60"/>
      <c r="G15" s="60"/>
      <c r="H15" s="65" t="s">
        <v>103</v>
      </c>
      <c r="I15" s="56" t="s">
        <v>103</v>
      </c>
    </row>
    <row r="16" spans="1:9" ht="18.75">
      <c r="A16" s="133" t="s">
        <v>39</v>
      </c>
      <c r="B16" s="60"/>
      <c r="C16" s="60"/>
      <c r="D16" s="60"/>
      <c r="E16" s="60"/>
      <c r="F16" s="60"/>
      <c r="G16" s="60"/>
      <c r="H16" s="65"/>
      <c r="I16" s="56"/>
    </row>
    <row r="17" spans="1:9" ht="18.75">
      <c r="A17" s="133" t="s">
        <v>40</v>
      </c>
      <c r="B17" s="60"/>
      <c r="C17" s="60" t="s">
        <v>160</v>
      </c>
      <c r="D17" s="64" t="s">
        <v>125</v>
      </c>
      <c r="E17" s="64" t="s">
        <v>129</v>
      </c>
      <c r="F17" s="60"/>
      <c r="G17" s="60"/>
      <c r="H17" s="65" t="s">
        <v>106</v>
      </c>
      <c r="I17" s="56" t="s">
        <v>102</v>
      </c>
    </row>
    <row r="18" spans="1:9" ht="18.75">
      <c r="A18" s="65"/>
      <c r="B18" s="65" t="s">
        <v>105</v>
      </c>
      <c r="C18" s="65" t="s">
        <v>105</v>
      </c>
      <c r="D18" s="65" t="s">
        <v>102</v>
      </c>
      <c r="E18" s="65" t="s">
        <v>103</v>
      </c>
      <c r="F18" s="65"/>
      <c r="G18" s="65"/>
      <c r="H18" s="65"/>
      <c r="I18" s="56"/>
    </row>
    <row r="19" spans="1:9" ht="18.75">
      <c r="A19" s="56"/>
      <c r="B19" s="56"/>
      <c r="C19" s="56"/>
      <c r="D19" s="56"/>
      <c r="E19" s="56"/>
      <c r="F19" s="56"/>
      <c r="G19" s="56"/>
      <c r="H19" s="56"/>
      <c r="I19" s="56"/>
    </row>
    <row r="20" spans="1:9" ht="18.75">
      <c r="A20" s="57"/>
      <c r="B20" s="57"/>
      <c r="C20" s="57"/>
      <c r="D20" s="57"/>
      <c r="E20" s="57"/>
      <c r="F20" s="57"/>
      <c r="G20" s="57"/>
      <c r="H20" s="57"/>
      <c r="I20" s="57"/>
    </row>
    <row r="21" spans="1:9" ht="18.75">
      <c r="A21" s="131" t="s">
        <v>203</v>
      </c>
      <c r="B21" s="58" t="s">
        <v>85</v>
      </c>
      <c r="C21" s="58" t="s">
        <v>86</v>
      </c>
      <c r="D21" s="58" t="s">
        <v>87</v>
      </c>
      <c r="E21" s="58" t="s">
        <v>88</v>
      </c>
      <c r="F21" s="58" t="s">
        <v>89</v>
      </c>
      <c r="G21" s="60"/>
      <c r="H21" s="65" t="s">
        <v>204</v>
      </c>
      <c r="I21" s="56" t="s">
        <v>140</v>
      </c>
    </row>
    <row r="22" spans="1:9" ht="18.75">
      <c r="A22" s="133" t="s">
        <v>66</v>
      </c>
      <c r="B22" s="60" t="s">
        <v>142</v>
      </c>
      <c r="C22" s="60" t="s">
        <v>124</v>
      </c>
      <c r="D22" s="64" t="s">
        <v>174</v>
      </c>
      <c r="E22" s="60"/>
      <c r="F22" s="64" t="s">
        <v>127</v>
      </c>
      <c r="G22" s="60"/>
      <c r="H22" s="65" t="s">
        <v>104</v>
      </c>
      <c r="I22" s="56" t="s">
        <v>103</v>
      </c>
    </row>
    <row r="23" spans="1:9" ht="18.75">
      <c r="A23" s="58" t="s">
        <v>68</v>
      </c>
      <c r="B23" s="60" t="s">
        <v>143</v>
      </c>
      <c r="C23" s="60" t="s">
        <v>125</v>
      </c>
      <c r="D23" s="64" t="s">
        <v>127</v>
      </c>
      <c r="E23" s="60"/>
      <c r="F23" s="64" t="s">
        <v>138</v>
      </c>
      <c r="G23" s="60"/>
      <c r="H23" s="65" t="s">
        <v>103</v>
      </c>
      <c r="I23" s="56" t="s">
        <v>104</v>
      </c>
    </row>
    <row r="24" spans="1:9" ht="18.75">
      <c r="A24" s="58" t="s">
        <v>67</v>
      </c>
      <c r="B24" s="60"/>
      <c r="C24" s="60"/>
      <c r="D24" s="60"/>
      <c r="E24" s="60"/>
      <c r="F24" s="60"/>
      <c r="G24" s="60"/>
      <c r="H24" s="65"/>
      <c r="I24" s="56"/>
    </row>
    <row r="25" spans="1:9" ht="18.75">
      <c r="A25" s="58" t="s">
        <v>205</v>
      </c>
      <c r="B25" s="64" t="s">
        <v>206</v>
      </c>
      <c r="C25" s="64" t="s">
        <v>141</v>
      </c>
      <c r="D25" s="60"/>
      <c r="E25" s="60"/>
      <c r="F25" s="60"/>
      <c r="G25" s="60"/>
      <c r="H25" s="65" t="s">
        <v>102</v>
      </c>
      <c r="I25" s="56"/>
    </row>
    <row r="26" spans="1:9" ht="18.75">
      <c r="A26" s="58" t="s">
        <v>70</v>
      </c>
      <c r="B26" s="60"/>
      <c r="C26" s="60"/>
      <c r="D26" s="60" t="s">
        <v>141</v>
      </c>
      <c r="E26" s="60" t="s">
        <v>138</v>
      </c>
      <c r="F26" s="60"/>
      <c r="G26" s="60"/>
      <c r="H26" s="65"/>
      <c r="I26" s="56" t="s">
        <v>102</v>
      </c>
    </row>
    <row r="27" spans="1:9" ht="18.75">
      <c r="A27" s="133" t="s">
        <v>71</v>
      </c>
      <c r="B27" s="60"/>
      <c r="C27" s="60"/>
      <c r="D27" s="60" t="s">
        <v>143</v>
      </c>
      <c r="E27" s="60" t="s">
        <v>127</v>
      </c>
      <c r="F27" s="60"/>
      <c r="G27" s="60"/>
      <c r="H27" s="65"/>
      <c r="I27" s="56" t="s">
        <v>103</v>
      </c>
    </row>
    <row r="28" spans="1:9" ht="18.75">
      <c r="A28" s="60" t="s">
        <v>207</v>
      </c>
      <c r="B28" s="64" t="s">
        <v>141</v>
      </c>
      <c r="C28" s="64" t="s">
        <v>141</v>
      </c>
      <c r="D28" s="60"/>
      <c r="E28" s="60"/>
      <c r="F28" s="60"/>
      <c r="G28" s="60"/>
      <c r="H28" s="65" t="s">
        <v>102</v>
      </c>
      <c r="I28" s="56"/>
    </row>
    <row r="29" spans="1:9" ht="18.75">
      <c r="A29" s="142"/>
      <c r="B29" s="142" t="s">
        <v>106</v>
      </c>
      <c r="C29" s="142" t="s">
        <v>106</v>
      </c>
      <c r="D29" s="142" t="s">
        <v>105</v>
      </c>
      <c r="E29" s="142"/>
      <c r="F29" s="142" t="s">
        <v>105</v>
      </c>
      <c r="G29" s="142"/>
      <c r="H29" s="65"/>
      <c r="I29" s="56"/>
    </row>
    <row r="30" spans="1:9" ht="18.75">
      <c r="A30" s="56"/>
      <c r="B30" s="56"/>
      <c r="C30" s="56"/>
      <c r="D30" s="56"/>
      <c r="E30" s="56"/>
      <c r="F30" s="56"/>
      <c r="G30" s="56"/>
      <c r="H30" s="56"/>
      <c r="I30" s="56"/>
    </row>
    <row r="31" spans="1:9" ht="18.75">
      <c r="A31" s="57"/>
      <c r="B31" s="57"/>
      <c r="C31" s="57"/>
      <c r="D31" s="57"/>
      <c r="E31" s="57"/>
      <c r="F31" s="57"/>
      <c r="G31" s="57"/>
      <c r="H31" s="57"/>
      <c r="I31" s="57"/>
    </row>
    <row r="32" spans="1:9" ht="18.75">
      <c r="A32" s="131" t="s">
        <v>208</v>
      </c>
      <c r="B32" s="58" t="s">
        <v>117</v>
      </c>
      <c r="C32" s="58" t="s">
        <v>118</v>
      </c>
      <c r="D32" s="58" t="s">
        <v>119</v>
      </c>
      <c r="E32" s="61" t="s">
        <v>120</v>
      </c>
      <c r="F32" s="58" t="s">
        <v>189</v>
      </c>
      <c r="G32" s="58" t="s">
        <v>121</v>
      </c>
      <c r="H32" s="65" t="s">
        <v>209</v>
      </c>
      <c r="I32" s="56" t="s">
        <v>151</v>
      </c>
    </row>
    <row r="33" spans="1:9" ht="18.75">
      <c r="A33" s="58" t="s">
        <v>80</v>
      </c>
      <c r="B33" s="60" t="s">
        <v>153</v>
      </c>
      <c r="C33" s="60" t="s">
        <v>263</v>
      </c>
      <c r="D33" s="60"/>
      <c r="E33" s="64" t="s">
        <v>163</v>
      </c>
      <c r="F33" s="60"/>
      <c r="G33" s="64" t="s">
        <v>130</v>
      </c>
      <c r="H33" s="65" t="s">
        <v>106</v>
      </c>
      <c r="I33" s="56"/>
    </row>
    <row r="34" spans="1:9" ht="18.75">
      <c r="A34" s="58" t="s">
        <v>81</v>
      </c>
      <c r="B34" s="60"/>
      <c r="C34" s="60"/>
      <c r="D34" s="60"/>
      <c r="E34" s="60"/>
      <c r="F34" s="60"/>
      <c r="G34" s="60"/>
      <c r="H34" s="65"/>
      <c r="I34" s="56"/>
    </row>
    <row r="35" spans="1:9" ht="18.75">
      <c r="A35" s="58" t="s">
        <v>82</v>
      </c>
      <c r="B35" s="64" t="s">
        <v>125</v>
      </c>
      <c r="C35" s="64" t="s">
        <v>125</v>
      </c>
      <c r="D35" s="60"/>
      <c r="E35" s="60" t="s">
        <v>137</v>
      </c>
      <c r="F35" s="60" t="s">
        <v>160</v>
      </c>
      <c r="G35" s="60"/>
      <c r="H35" s="65" t="s">
        <v>106</v>
      </c>
      <c r="I35" s="56"/>
    </row>
    <row r="36" spans="1:9" ht="18.75">
      <c r="A36" s="58" t="s">
        <v>83</v>
      </c>
      <c r="B36" s="60"/>
      <c r="C36" s="64" t="s">
        <v>153</v>
      </c>
      <c r="D36" s="64" t="s">
        <v>125</v>
      </c>
      <c r="E36" s="60" t="s">
        <v>179</v>
      </c>
      <c r="F36" s="60" t="s">
        <v>124</v>
      </c>
      <c r="G36" s="60"/>
      <c r="H36" s="65" t="s">
        <v>106</v>
      </c>
      <c r="I36" s="56"/>
    </row>
    <row r="37" spans="1:9" ht="18.75">
      <c r="A37" s="58" t="s">
        <v>84</v>
      </c>
      <c r="B37" s="60" t="s">
        <v>163</v>
      </c>
      <c r="C37" s="60"/>
      <c r="D37" s="60"/>
      <c r="E37" s="64" t="s">
        <v>125</v>
      </c>
      <c r="F37" s="60"/>
      <c r="G37" s="64" t="s">
        <v>264</v>
      </c>
      <c r="H37" s="65" t="s">
        <v>106</v>
      </c>
      <c r="I37" s="56"/>
    </row>
    <row r="38" spans="1:9" ht="18.75">
      <c r="A38" s="60"/>
      <c r="B38" s="60"/>
      <c r="C38" s="60"/>
      <c r="D38" s="60"/>
      <c r="E38" s="60"/>
      <c r="F38" s="60"/>
      <c r="G38" s="60"/>
      <c r="H38" s="65"/>
      <c r="I38" s="56"/>
    </row>
    <row r="39" spans="1:9" ht="18.75">
      <c r="A39" s="65"/>
      <c r="B39" s="65" t="s">
        <v>102</v>
      </c>
      <c r="C39" s="65" t="s">
        <v>102</v>
      </c>
      <c r="D39" s="65" t="s">
        <v>102</v>
      </c>
      <c r="E39" s="65" t="s">
        <v>102</v>
      </c>
      <c r="F39" s="65"/>
      <c r="G39" s="65" t="s">
        <v>102</v>
      </c>
      <c r="H39" s="65"/>
      <c r="I39" s="56"/>
    </row>
    <row r="40" spans="1:9">
      <c r="A40" s="272"/>
      <c r="B40" s="272"/>
      <c r="C40" s="272"/>
      <c r="D40" s="272"/>
      <c r="E40" s="272"/>
      <c r="F40" s="272"/>
      <c r="G40" s="272"/>
      <c r="H40" s="272"/>
      <c r="I40" s="272"/>
    </row>
  </sheetData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1"/>
  <sheetViews>
    <sheetView workbookViewId="0">
      <selection activeCell="E5" sqref="E5"/>
    </sheetView>
  </sheetViews>
  <sheetFormatPr defaultColWidth="10.85546875" defaultRowHeight="15"/>
  <cols>
    <col min="1" max="1" width="41.28515625" style="63" customWidth="1"/>
    <col min="2" max="2" width="20" style="63" bestFit="1" customWidth="1"/>
    <col min="3" max="3" width="19.28515625" style="63" bestFit="1" customWidth="1"/>
    <col min="4" max="4" width="18" style="63" bestFit="1" customWidth="1"/>
    <col min="5" max="5" width="20.28515625" style="63" bestFit="1" customWidth="1"/>
    <col min="6" max="6" width="17.7109375" style="63" bestFit="1" customWidth="1"/>
    <col min="7" max="7" width="15.85546875" style="63" bestFit="1" customWidth="1"/>
    <col min="8" max="8" width="5.28515625" style="63" bestFit="1" customWidth="1"/>
    <col min="9" max="16384" width="10.85546875" style="63"/>
  </cols>
  <sheetData>
    <row r="1" spans="1:9" ht="18.75">
      <c r="A1" s="131" t="s">
        <v>210</v>
      </c>
      <c r="B1" s="58" t="s">
        <v>145</v>
      </c>
      <c r="C1" s="58" t="s">
        <v>146</v>
      </c>
      <c r="D1" s="58" t="s">
        <v>147</v>
      </c>
      <c r="E1" s="58" t="s">
        <v>148</v>
      </c>
      <c r="F1" s="58" t="s">
        <v>149</v>
      </c>
      <c r="G1" s="60" t="s">
        <v>150</v>
      </c>
      <c r="H1" s="65" t="s">
        <v>162</v>
      </c>
      <c r="I1" s="56" t="s">
        <v>186</v>
      </c>
    </row>
    <row r="2" spans="1:9" ht="18.75">
      <c r="A2" s="133" t="s">
        <v>35</v>
      </c>
      <c r="B2" s="60"/>
      <c r="C2" s="60"/>
      <c r="D2" s="60"/>
      <c r="E2" s="60"/>
      <c r="F2" s="60"/>
      <c r="G2" s="60"/>
      <c r="H2" s="65"/>
      <c r="I2" s="56"/>
    </row>
    <row r="3" spans="1:9" ht="18.75">
      <c r="A3" s="133" t="s">
        <v>36</v>
      </c>
      <c r="B3" s="60" t="s">
        <v>138</v>
      </c>
      <c r="C3" s="60" t="s">
        <v>268</v>
      </c>
      <c r="D3" s="64" t="s">
        <v>125</v>
      </c>
      <c r="E3" s="64" t="s">
        <v>124</v>
      </c>
      <c r="F3" s="60"/>
      <c r="G3" s="60"/>
      <c r="H3" s="65" t="s">
        <v>105</v>
      </c>
      <c r="I3" s="56"/>
    </row>
    <row r="4" spans="1:9" ht="18.75">
      <c r="A4" s="133" t="s">
        <v>37</v>
      </c>
      <c r="B4" s="60"/>
      <c r="C4" s="64" t="s">
        <v>137</v>
      </c>
      <c r="D4" s="60" t="s">
        <v>127</v>
      </c>
      <c r="E4" s="60"/>
      <c r="F4" s="64" t="s">
        <v>153</v>
      </c>
      <c r="G4" s="60" t="s">
        <v>153</v>
      </c>
      <c r="H4" s="65" t="s">
        <v>106</v>
      </c>
      <c r="I4" s="56"/>
    </row>
    <row r="5" spans="1:9" ht="18.75">
      <c r="A5" s="133" t="s">
        <v>38</v>
      </c>
      <c r="B5" s="60"/>
      <c r="C5" s="64" t="s">
        <v>138</v>
      </c>
      <c r="D5" s="60"/>
      <c r="E5" s="60"/>
      <c r="F5" s="64" t="s">
        <v>130</v>
      </c>
      <c r="G5" s="60"/>
      <c r="H5" s="65" t="s">
        <v>104</v>
      </c>
      <c r="I5" s="56"/>
    </row>
    <row r="6" spans="1:9" ht="18.75">
      <c r="A6" s="133" t="s">
        <v>39</v>
      </c>
      <c r="B6" s="60"/>
      <c r="C6" s="60"/>
      <c r="D6" s="60" t="s">
        <v>127</v>
      </c>
      <c r="E6" s="60"/>
      <c r="F6" s="60"/>
      <c r="G6" s="60"/>
      <c r="H6" s="65"/>
      <c r="I6" s="56"/>
    </row>
    <row r="7" spans="1:9" ht="18.75">
      <c r="A7" s="133" t="s">
        <v>40</v>
      </c>
      <c r="B7" s="60" t="s">
        <v>160</v>
      </c>
      <c r="C7" s="60"/>
      <c r="D7" s="64" t="s">
        <v>138</v>
      </c>
      <c r="E7" s="64" t="s">
        <v>153</v>
      </c>
      <c r="F7" s="60"/>
      <c r="G7" s="60"/>
      <c r="H7" s="65" t="s">
        <v>104</v>
      </c>
      <c r="I7" s="56"/>
    </row>
    <row r="8" spans="1:9" ht="18.75">
      <c r="A8" s="133" t="s">
        <v>243</v>
      </c>
      <c r="B8" s="60"/>
      <c r="C8" s="60" t="s">
        <v>268</v>
      </c>
      <c r="D8" s="232"/>
      <c r="E8" s="232"/>
      <c r="F8" s="60"/>
      <c r="G8" s="60" t="s">
        <v>138</v>
      </c>
      <c r="H8" s="65"/>
      <c r="I8" s="56"/>
    </row>
    <row r="9" spans="1:9" ht="18.75">
      <c r="A9" s="65"/>
      <c r="B9" s="65"/>
      <c r="C9" s="65" t="s">
        <v>104</v>
      </c>
      <c r="D9" s="65" t="s">
        <v>104</v>
      </c>
      <c r="E9" s="65" t="s">
        <v>103</v>
      </c>
      <c r="F9" s="65" t="s">
        <v>102</v>
      </c>
      <c r="G9" s="65"/>
      <c r="H9" s="65"/>
      <c r="I9" s="56"/>
    </row>
    <row r="10" spans="1:9" ht="18.75">
      <c r="A10" s="56"/>
      <c r="B10" s="56"/>
      <c r="C10" s="56"/>
      <c r="D10" s="56"/>
      <c r="E10" s="56"/>
      <c r="F10" s="56"/>
      <c r="G10" s="56"/>
      <c r="H10" s="56"/>
      <c r="I10" s="56"/>
    </row>
    <row r="11" spans="1:9" ht="18.75">
      <c r="A11" s="57"/>
      <c r="B11" s="57"/>
      <c r="C11" s="57"/>
      <c r="D11" s="57"/>
      <c r="E11" s="57"/>
      <c r="F11" s="57"/>
      <c r="G11" s="57"/>
      <c r="H11" s="57"/>
      <c r="I11" s="57"/>
    </row>
    <row r="12" spans="1:9" ht="18.75">
      <c r="A12" s="131" t="s">
        <v>211</v>
      </c>
      <c r="B12" s="58" t="s">
        <v>25</v>
      </c>
      <c r="C12" s="58" t="s">
        <v>24</v>
      </c>
      <c r="D12" s="58" t="s">
        <v>26</v>
      </c>
      <c r="E12" s="58" t="s">
        <v>28</v>
      </c>
      <c r="F12" s="58" t="s">
        <v>27</v>
      </c>
      <c r="G12" s="60"/>
      <c r="H12" s="65" t="s">
        <v>186</v>
      </c>
      <c r="I12" s="56" t="s">
        <v>135</v>
      </c>
    </row>
    <row r="13" spans="1:9" ht="18.75">
      <c r="A13" s="133" t="s">
        <v>66</v>
      </c>
      <c r="B13" s="60" t="s">
        <v>124</v>
      </c>
      <c r="C13" s="60" t="s">
        <v>129</v>
      </c>
      <c r="D13" s="64" t="s">
        <v>137</v>
      </c>
      <c r="E13" s="64" t="s">
        <v>137</v>
      </c>
      <c r="F13" s="60"/>
      <c r="G13" s="60"/>
      <c r="H13" s="65" t="s">
        <v>106</v>
      </c>
      <c r="I13" s="56"/>
    </row>
    <row r="14" spans="1:9" ht="18.75">
      <c r="A14" s="58" t="s">
        <v>68</v>
      </c>
      <c r="B14" s="60" t="s">
        <v>142</v>
      </c>
      <c r="C14" s="60"/>
      <c r="D14" s="64" t="s">
        <v>174</v>
      </c>
      <c r="E14" s="64" t="s">
        <v>174</v>
      </c>
      <c r="F14" s="60" t="s">
        <v>125</v>
      </c>
      <c r="G14" s="60"/>
      <c r="H14" s="65" t="s">
        <v>104</v>
      </c>
      <c r="I14" s="56"/>
    </row>
    <row r="15" spans="1:9" ht="18.75">
      <c r="A15" s="58" t="s">
        <v>70</v>
      </c>
      <c r="B15" s="60"/>
      <c r="C15" s="60"/>
      <c r="D15" s="60" t="s">
        <v>127</v>
      </c>
      <c r="E15" s="60"/>
      <c r="F15" s="60" t="s">
        <v>127</v>
      </c>
      <c r="G15" s="60"/>
      <c r="H15" s="65"/>
      <c r="I15" s="56"/>
    </row>
    <row r="16" spans="1:9" ht="18.75">
      <c r="A16" s="58" t="s">
        <v>71</v>
      </c>
      <c r="B16" s="60"/>
      <c r="C16" s="60"/>
      <c r="D16" s="60" t="s">
        <v>174</v>
      </c>
      <c r="E16" s="60" t="s">
        <v>125</v>
      </c>
      <c r="F16" s="60"/>
      <c r="G16" s="60"/>
      <c r="H16" s="65"/>
      <c r="I16" s="56"/>
    </row>
    <row r="17" spans="1:9" ht="18.75">
      <c r="A17" s="58" t="s">
        <v>72</v>
      </c>
      <c r="B17" s="60"/>
      <c r="C17" s="64" t="s">
        <v>141</v>
      </c>
      <c r="D17" s="60"/>
      <c r="E17" s="60"/>
      <c r="F17" s="64" t="s">
        <v>127</v>
      </c>
      <c r="G17" s="60"/>
      <c r="H17" s="65" t="s">
        <v>103</v>
      </c>
      <c r="I17" s="56"/>
    </row>
    <row r="18" spans="1:9" ht="18.75">
      <c r="A18" s="133" t="s">
        <v>65</v>
      </c>
      <c r="B18" s="60"/>
      <c r="C18" s="64" t="s">
        <v>124</v>
      </c>
      <c r="D18" s="60"/>
      <c r="E18" s="60"/>
      <c r="F18" s="64" t="s">
        <v>143</v>
      </c>
      <c r="G18" s="60"/>
      <c r="H18" s="65" t="s">
        <v>103</v>
      </c>
      <c r="I18" s="56"/>
    </row>
    <row r="19" spans="1:9" ht="18.75">
      <c r="A19" s="142"/>
      <c r="B19" s="65"/>
      <c r="C19" s="65" t="s">
        <v>105</v>
      </c>
      <c r="D19" s="65" t="s">
        <v>103</v>
      </c>
      <c r="E19" s="65" t="s">
        <v>103</v>
      </c>
      <c r="F19" s="65" t="s">
        <v>105</v>
      </c>
      <c r="G19" s="65"/>
      <c r="H19" s="65"/>
      <c r="I19" s="56"/>
    </row>
    <row r="20" spans="1:9" ht="18.75">
      <c r="A20" s="56"/>
      <c r="B20" s="56"/>
      <c r="C20" s="56"/>
      <c r="D20" s="56"/>
      <c r="E20" s="56"/>
      <c r="F20" s="56"/>
      <c r="G20" s="56"/>
      <c r="H20" s="56"/>
      <c r="I20" s="56"/>
    </row>
    <row r="21" spans="1:9" ht="18.75">
      <c r="A21" s="57"/>
      <c r="B21" s="57"/>
      <c r="C21" s="57"/>
      <c r="D21" s="57"/>
      <c r="E21" s="57"/>
      <c r="F21" s="57"/>
      <c r="G21" s="57"/>
      <c r="H21" s="57"/>
      <c r="I21" s="57"/>
    </row>
    <row r="22" spans="1:9" ht="18.75">
      <c r="A22" s="131" t="s">
        <v>212</v>
      </c>
      <c r="B22" s="58" t="s">
        <v>30</v>
      </c>
      <c r="C22" s="58" t="s">
        <v>32</v>
      </c>
      <c r="D22" s="58" t="s">
        <v>31</v>
      </c>
      <c r="E22" s="60" t="s">
        <v>33</v>
      </c>
      <c r="F22" s="60"/>
      <c r="G22" s="60"/>
      <c r="H22" s="65" t="s">
        <v>135</v>
      </c>
      <c r="I22" s="56" t="s">
        <v>267</v>
      </c>
    </row>
    <row r="23" spans="1:9" ht="18.75">
      <c r="A23" s="58" t="s">
        <v>123</v>
      </c>
      <c r="B23" s="60" t="s">
        <v>124</v>
      </c>
      <c r="C23" s="60" t="s">
        <v>124</v>
      </c>
      <c r="D23" s="64" t="s">
        <v>138</v>
      </c>
      <c r="E23" s="64" t="s">
        <v>125</v>
      </c>
      <c r="F23" s="60"/>
      <c r="G23" s="60"/>
      <c r="H23" s="65" t="s">
        <v>104</v>
      </c>
      <c r="I23" s="56"/>
    </row>
    <row r="24" spans="1:9" ht="18.75">
      <c r="A24" s="58" t="s">
        <v>132</v>
      </c>
      <c r="B24" s="60" t="s">
        <v>174</v>
      </c>
      <c r="C24" s="60" t="s">
        <v>124</v>
      </c>
      <c r="D24" s="64" t="s">
        <v>125</v>
      </c>
      <c r="E24" s="64" t="s">
        <v>174</v>
      </c>
      <c r="F24" s="60"/>
      <c r="G24" s="60"/>
      <c r="H24" s="65" t="s">
        <v>105</v>
      </c>
      <c r="I24" s="56"/>
    </row>
    <row r="25" spans="1:9" ht="18.75">
      <c r="A25" s="58" t="s">
        <v>128</v>
      </c>
      <c r="B25" s="64" t="s">
        <v>141</v>
      </c>
      <c r="C25" s="64" t="s">
        <v>130</v>
      </c>
      <c r="D25" s="60" t="s">
        <v>153</v>
      </c>
      <c r="E25" s="60" t="s">
        <v>160</v>
      </c>
      <c r="F25" s="60"/>
      <c r="G25" s="60"/>
      <c r="H25" s="65" t="s">
        <v>104</v>
      </c>
      <c r="I25" s="56"/>
    </row>
    <row r="26" spans="1:9" ht="18.75">
      <c r="A26" s="58" t="s">
        <v>131</v>
      </c>
      <c r="B26" s="64" t="s">
        <v>129</v>
      </c>
      <c r="C26" s="64" t="s">
        <v>124</v>
      </c>
      <c r="D26" s="60"/>
      <c r="E26" s="60"/>
      <c r="F26" s="60"/>
      <c r="G26" s="60"/>
      <c r="H26" s="65" t="s">
        <v>105</v>
      </c>
      <c r="I26" s="56"/>
    </row>
    <row r="27" spans="1:9" ht="18.75">
      <c r="A27" s="131" t="s">
        <v>234</v>
      </c>
      <c r="B27" s="60"/>
      <c r="C27" s="60"/>
      <c r="D27" s="60" t="s">
        <v>125</v>
      </c>
      <c r="E27" s="60" t="s">
        <v>160</v>
      </c>
      <c r="F27" s="60"/>
      <c r="G27" s="60"/>
      <c r="H27" s="65"/>
      <c r="I27" s="56"/>
    </row>
    <row r="28" spans="1:9" ht="18.75">
      <c r="A28" s="65"/>
      <c r="B28" s="65" t="s">
        <v>104</v>
      </c>
      <c r="C28" s="65" t="s">
        <v>103</v>
      </c>
      <c r="D28" s="65" t="s">
        <v>104</v>
      </c>
      <c r="E28" s="65" t="s">
        <v>103</v>
      </c>
      <c r="F28" s="65"/>
      <c r="G28" s="65"/>
      <c r="H28" s="65"/>
      <c r="I28" s="56"/>
    </row>
    <row r="29" spans="1:9" ht="18.75">
      <c r="A29" s="56"/>
      <c r="B29" s="56"/>
      <c r="C29" s="56"/>
      <c r="D29" s="56"/>
      <c r="E29" s="56"/>
      <c r="F29" s="56"/>
      <c r="G29" s="56"/>
      <c r="H29" s="56"/>
      <c r="I29" s="56"/>
    </row>
    <row r="30" spans="1:9" ht="18.75">
      <c r="A30" s="57"/>
      <c r="B30" s="57"/>
      <c r="C30" s="57"/>
      <c r="D30" s="57"/>
      <c r="E30" s="57"/>
      <c r="F30" s="57"/>
      <c r="G30" s="57"/>
      <c r="H30" s="57"/>
      <c r="I30" s="57"/>
    </row>
    <row r="31" spans="1:9" ht="18.75">
      <c r="A31" s="131" t="s">
        <v>213</v>
      </c>
      <c r="B31" s="58" t="s">
        <v>85</v>
      </c>
      <c r="C31" s="58" t="s">
        <v>86</v>
      </c>
      <c r="D31" s="58" t="s">
        <v>87</v>
      </c>
      <c r="E31" s="58" t="s">
        <v>88</v>
      </c>
      <c r="F31" s="58" t="s">
        <v>89</v>
      </c>
      <c r="G31" s="60"/>
      <c r="H31" s="65" t="s">
        <v>214</v>
      </c>
      <c r="I31" s="56" t="s">
        <v>165</v>
      </c>
    </row>
    <row r="32" spans="1:9" ht="18.75">
      <c r="A32" s="58" t="s">
        <v>57</v>
      </c>
      <c r="B32" s="60"/>
      <c r="C32" s="60"/>
      <c r="D32" s="60"/>
      <c r="E32" s="60"/>
      <c r="F32" s="60"/>
      <c r="G32" s="60"/>
      <c r="H32" s="65"/>
      <c r="I32" s="56"/>
    </row>
    <row r="33" spans="1:9" ht="18.75">
      <c r="A33" s="58" t="s">
        <v>266</v>
      </c>
      <c r="B33" s="60"/>
      <c r="C33" s="60"/>
      <c r="D33" s="60" t="s">
        <v>127</v>
      </c>
      <c r="E33" s="60" t="s">
        <v>199</v>
      </c>
      <c r="F33" s="60"/>
      <c r="G33" s="60"/>
      <c r="H33" s="65"/>
      <c r="I33" s="56"/>
    </row>
    <row r="34" spans="1:9" ht="18.75">
      <c r="A34" s="58" t="s">
        <v>59</v>
      </c>
      <c r="B34" s="64" t="s">
        <v>199</v>
      </c>
      <c r="C34" s="64" t="s">
        <v>199</v>
      </c>
      <c r="D34" s="60"/>
      <c r="E34" s="60"/>
      <c r="F34" s="60"/>
      <c r="G34" s="60"/>
      <c r="H34" s="65" t="s">
        <v>102</v>
      </c>
      <c r="I34" s="56"/>
    </row>
    <row r="35" spans="1:9" ht="18.75">
      <c r="A35" s="58" t="s">
        <v>60</v>
      </c>
      <c r="B35" s="64" t="s">
        <v>196</v>
      </c>
      <c r="C35" s="64" t="s">
        <v>160</v>
      </c>
      <c r="D35" s="60" t="s">
        <v>127</v>
      </c>
      <c r="E35" s="60" t="s">
        <v>127</v>
      </c>
      <c r="F35" s="60"/>
      <c r="G35" s="60"/>
      <c r="H35" s="65" t="s">
        <v>102</v>
      </c>
      <c r="I35" s="56"/>
    </row>
    <row r="36" spans="1:9" ht="18.75">
      <c r="A36" s="58" t="s">
        <v>265</v>
      </c>
      <c r="B36" s="60" t="s">
        <v>127</v>
      </c>
      <c r="C36" s="60" t="s">
        <v>124</v>
      </c>
      <c r="D36" s="60"/>
      <c r="E36" s="60"/>
      <c r="F36" s="60"/>
      <c r="G36" s="60"/>
      <c r="H36" s="65"/>
      <c r="I36" s="56"/>
    </row>
    <row r="37" spans="1:9" ht="18.75">
      <c r="A37" s="58" t="s">
        <v>63</v>
      </c>
      <c r="B37" s="60" t="s">
        <v>127</v>
      </c>
      <c r="C37" s="227" t="s">
        <v>127</v>
      </c>
      <c r="D37" s="60"/>
      <c r="E37" s="60"/>
      <c r="F37" s="60"/>
      <c r="G37" s="60"/>
      <c r="H37" s="65"/>
      <c r="I37" s="56"/>
    </row>
    <row r="38" spans="1:9" ht="18.75">
      <c r="A38" s="58" t="s">
        <v>61</v>
      </c>
      <c r="B38" s="60"/>
      <c r="C38" s="60"/>
      <c r="D38" s="64" t="s">
        <v>160</v>
      </c>
      <c r="E38" s="60"/>
      <c r="F38" s="64" t="s">
        <v>129</v>
      </c>
      <c r="G38" s="60"/>
      <c r="H38" s="65" t="s">
        <v>104</v>
      </c>
      <c r="I38" s="56"/>
    </row>
    <row r="39" spans="1:9" ht="18.75">
      <c r="A39" s="58" t="s">
        <v>215</v>
      </c>
      <c r="B39" s="60"/>
      <c r="C39" s="60"/>
      <c r="D39" s="64" t="s">
        <v>129</v>
      </c>
      <c r="E39" s="64" t="s">
        <v>124</v>
      </c>
      <c r="F39" s="60"/>
      <c r="G39" s="60"/>
      <c r="H39" s="65" t="s">
        <v>105</v>
      </c>
      <c r="I39" s="56"/>
    </row>
    <row r="40" spans="1:9" ht="18.75">
      <c r="A40" s="65"/>
      <c r="B40" s="65" t="s">
        <v>106</v>
      </c>
      <c r="C40" s="65" t="s">
        <v>106</v>
      </c>
      <c r="D40" s="65" t="s">
        <v>104</v>
      </c>
      <c r="E40" s="65" t="s">
        <v>103</v>
      </c>
      <c r="F40" s="65" t="s">
        <v>102</v>
      </c>
      <c r="G40" s="65"/>
      <c r="H40" s="65"/>
      <c r="I40" s="56"/>
    </row>
    <row r="41" spans="1:9">
      <c r="A41" s="272"/>
      <c r="B41" s="272"/>
      <c r="C41" s="272"/>
      <c r="D41" s="272"/>
      <c r="E41" s="272"/>
      <c r="F41" s="272"/>
      <c r="G41" s="272"/>
      <c r="H41" s="272"/>
      <c r="I41" s="27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0"/>
  <sheetViews>
    <sheetView workbookViewId="0">
      <selection activeCell="B24" sqref="B24"/>
    </sheetView>
  </sheetViews>
  <sheetFormatPr defaultColWidth="10.85546875" defaultRowHeight="18.75"/>
  <cols>
    <col min="1" max="1" width="36.42578125" style="57" bestFit="1" customWidth="1"/>
    <col min="2" max="2" width="21" style="57" bestFit="1" customWidth="1"/>
    <col min="3" max="3" width="19.28515625" style="57" bestFit="1" customWidth="1"/>
    <col min="4" max="4" width="24.140625" style="57" bestFit="1" customWidth="1"/>
    <col min="5" max="5" width="15.85546875" style="57" bestFit="1" customWidth="1"/>
    <col min="6" max="6" width="16.85546875" style="57" bestFit="1" customWidth="1"/>
    <col min="7" max="7" width="14.85546875" style="57" bestFit="1" customWidth="1"/>
    <col min="8" max="8" width="5.28515625" style="57" bestFit="1" customWidth="1"/>
    <col min="9" max="16384" width="10.85546875" style="57"/>
  </cols>
  <sheetData>
    <row r="1" spans="1:12">
      <c r="A1" s="131" t="s">
        <v>216</v>
      </c>
      <c r="B1" s="58" t="s">
        <v>25</v>
      </c>
      <c r="C1" s="58" t="s">
        <v>24</v>
      </c>
      <c r="D1" s="58" t="s">
        <v>26</v>
      </c>
      <c r="E1" s="58" t="s">
        <v>28</v>
      </c>
      <c r="F1" s="58" t="s">
        <v>27</v>
      </c>
      <c r="G1" s="60"/>
      <c r="H1" s="65" t="s">
        <v>135</v>
      </c>
      <c r="I1" s="56" t="s">
        <v>140</v>
      </c>
    </row>
    <row r="2" spans="1:12">
      <c r="A2" s="58" t="s">
        <v>57</v>
      </c>
      <c r="B2" s="60"/>
      <c r="C2" s="60"/>
      <c r="D2" s="60"/>
      <c r="E2" s="60"/>
      <c r="F2" s="60"/>
      <c r="G2" s="60"/>
      <c r="H2" s="65"/>
      <c r="I2" s="56"/>
    </row>
    <row r="3" spans="1:12">
      <c r="A3" s="58" t="s">
        <v>266</v>
      </c>
      <c r="B3" s="60"/>
      <c r="C3" s="60"/>
      <c r="D3" s="60" t="s">
        <v>174</v>
      </c>
      <c r="E3" s="60" t="s">
        <v>138</v>
      </c>
      <c r="F3" s="60"/>
      <c r="G3" s="60"/>
      <c r="H3" s="65"/>
      <c r="I3" s="56"/>
    </row>
    <row r="4" spans="1:12">
      <c r="A4" s="58" t="s">
        <v>59</v>
      </c>
      <c r="B4" s="60"/>
      <c r="C4" s="60"/>
      <c r="D4" s="60"/>
      <c r="E4" s="60"/>
      <c r="F4" s="64" t="s">
        <v>129</v>
      </c>
      <c r="G4" s="60"/>
      <c r="H4" s="65" t="s">
        <v>104</v>
      </c>
      <c r="I4" s="56"/>
    </row>
    <row r="5" spans="1:12">
      <c r="A5" s="58" t="s">
        <v>60</v>
      </c>
      <c r="B5" s="60"/>
      <c r="C5" s="64" t="s">
        <v>127</v>
      </c>
      <c r="D5" s="60" t="s">
        <v>129</v>
      </c>
      <c r="E5" s="60" t="s">
        <v>160</v>
      </c>
      <c r="F5" s="64" t="s">
        <v>171</v>
      </c>
      <c r="G5" s="60"/>
      <c r="H5" s="65" t="s">
        <v>105</v>
      </c>
      <c r="I5" s="56"/>
    </row>
    <row r="6" spans="1:12">
      <c r="A6" s="58" t="s">
        <v>265</v>
      </c>
      <c r="B6" s="60" t="s">
        <v>138</v>
      </c>
      <c r="C6" s="60"/>
      <c r="D6" s="60"/>
      <c r="E6" s="60"/>
      <c r="F6" s="60" t="s">
        <v>127</v>
      </c>
      <c r="G6" s="60"/>
      <c r="H6" s="65"/>
      <c r="I6" s="56"/>
    </row>
    <row r="7" spans="1:12">
      <c r="A7" s="58" t="s">
        <v>63</v>
      </c>
      <c r="B7" s="60" t="s">
        <v>160</v>
      </c>
      <c r="C7" s="60" t="s">
        <v>141</v>
      </c>
      <c r="D7" s="64" t="s">
        <v>127</v>
      </c>
      <c r="E7" s="64" t="s">
        <v>127</v>
      </c>
      <c r="F7" s="60"/>
      <c r="G7" s="60"/>
      <c r="H7" s="65" t="s">
        <v>104</v>
      </c>
      <c r="I7" s="56"/>
    </row>
    <row r="8" spans="1:12">
      <c r="A8" s="58" t="s">
        <v>61</v>
      </c>
      <c r="B8" s="60"/>
      <c r="C8" s="60"/>
      <c r="D8" s="64" t="s">
        <v>138</v>
      </c>
      <c r="E8" s="64" t="s">
        <v>129</v>
      </c>
      <c r="F8" s="60"/>
      <c r="G8" s="60"/>
      <c r="H8" s="65" t="s">
        <v>104</v>
      </c>
      <c r="I8" s="56"/>
    </row>
    <row r="9" spans="1:12">
      <c r="A9" s="58" t="s">
        <v>215</v>
      </c>
      <c r="B9" s="60"/>
      <c r="C9" s="64" t="s">
        <v>127</v>
      </c>
      <c r="D9" s="60"/>
      <c r="E9" s="60"/>
      <c r="F9" s="60"/>
      <c r="G9" s="60"/>
      <c r="H9" s="65" t="s">
        <v>103</v>
      </c>
      <c r="I9" s="56"/>
      <c r="K9" s="129"/>
      <c r="L9" s="129"/>
    </row>
    <row r="10" spans="1:12">
      <c r="A10" s="143"/>
      <c r="B10" s="65"/>
      <c r="C10" s="65" t="s">
        <v>104</v>
      </c>
      <c r="D10" s="65" t="s">
        <v>105</v>
      </c>
      <c r="E10" s="65" t="s">
        <v>103</v>
      </c>
      <c r="F10" s="65" t="s">
        <v>103</v>
      </c>
      <c r="G10" s="65"/>
      <c r="H10" s="65"/>
      <c r="I10" s="56"/>
      <c r="K10" s="129"/>
      <c r="L10" s="129"/>
    </row>
    <row r="11" spans="1:12">
      <c r="A11" s="278"/>
      <c r="B11" s="56"/>
      <c r="C11" s="56"/>
      <c r="D11" s="56"/>
      <c r="E11" s="56"/>
      <c r="F11" s="56"/>
      <c r="G11" s="56"/>
      <c r="H11" s="56"/>
      <c r="I11" s="56"/>
      <c r="K11" s="129"/>
      <c r="L11" s="129"/>
    </row>
    <row r="12" spans="1:12">
      <c r="A12" s="132"/>
      <c r="K12" s="129"/>
      <c r="L12" s="129"/>
    </row>
    <row r="13" spans="1:12">
      <c r="A13" s="131" t="s">
        <v>217</v>
      </c>
      <c r="B13" s="58" t="s">
        <v>123</v>
      </c>
      <c r="C13" s="58" t="s">
        <v>132</v>
      </c>
      <c r="D13" s="58" t="s">
        <v>128</v>
      </c>
      <c r="E13" s="58" t="s">
        <v>131</v>
      </c>
      <c r="F13" s="60"/>
      <c r="G13" s="60"/>
      <c r="H13" s="65" t="s">
        <v>186</v>
      </c>
      <c r="I13" s="56" t="s">
        <v>173</v>
      </c>
      <c r="K13" s="129"/>
      <c r="L13" s="129"/>
    </row>
    <row r="14" spans="1:12">
      <c r="A14" s="133" t="s">
        <v>35</v>
      </c>
      <c r="B14" s="60"/>
      <c r="C14" s="60"/>
      <c r="D14" s="60"/>
      <c r="E14" s="60"/>
      <c r="F14" s="60"/>
      <c r="G14" s="60"/>
      <c r="H14" s="65"/>
      <c r="I14" s="56"/>
    </row>
    <row r="15" spans="1:12">
      <c r="A15" s="133" t="s">
        <v>36</v>
      </c>
      <c r="B15" s="60" t="s">
        <v>127</v>
      </c>
      <c r="C15" s="60" t="s">
        <v>127</v>
      </c>
      <c r="D15" s="64" t="s">
        <v>129</v>
      </c>
      <c r="E15" s="64" t="s">
        <v>125</v>
      </c>
      <c r="F15" s="60"/>
      <c r="G15" s="60"/>
      <c r="H15" s="65" t="s">
        <v>106</v>
      </c>
      <c r="I15" s="56" t="s">
        <v>104</v>
      </c>
    </row>
    <row r="16" spans="1:12">
      <c r="A16" s="133" t="s">
        <v>37</v>
      </c>
      <c r="B16" s="64" t="s">
        <v>127</v>
      </c>
      <c r="C16" s="64" t="s">
        <v>127</v>
      </c>
      <c r="D16" s="60" t="s">
        <v>138</v>
      </c>
      <c r="E16" s="60" t="s">
        <v>124</v>
      </c>
      <c r="F16" s="60"/>
      <c r="G16" s="60"/>
      <c r="H16" s="65" t="s">
        <v>104</v>
      </c>
      <c r="I16" s="56" t="s">
        <v>103</v>
      </c>
    </row>
    <row r="17" spans="1:9">
      <c r="A17" s="133" t="s">
        <v>38</v>
      </c>
      <c r="B17" s="64" t="s">
        <v>199</v>
      </c>
      <c r="C17" s="64" t="s">
        <v>124</v>
      </c>
      <c r="D17" s="60" t="s">
        <v>143</v>
      </c>
      <c r="E17" s="60" t="s">
        <v>196</v>
      </c>
      <c r="F17" s="60"/>
      <c r="G17" s="60"/>
      <c r="H17" s="65" t="s">
        <v>103</v>
      </c>
      <c r="I17" s="56" t="s">
        <v>102</v>
      </c>
    </row>
    <row r="18" spans="1:9">
      <c r="A18" s="133" t="s">
        <v>39</v>
      </c>
      <c r="B18" s="60"/>
      <c r="C18" s="60"/>
      <c r="D18" s="60"/>
      <c r="E18" s="60"/>
      <c r="F18" s="60"/>
      <c r="G18" s="60"/>
      <c r="H18" s="65"/>
      <c r="I18" s="56"/>
    </row>
    <row r="19" spans="1:9">
      <c r="A19" s="133" t="s">
        <v>40</v>
      </c>
      <c r="B19" s="60" t="s">
        <v>125</v>
      </c>
      <c r="C19" s="60" t="s">
        <v>127</v>
      </c>
      <c r="D19" s="64" t="s">
        <v>142</v>
      </c>
      <c r="E19" s="64" t="s">
        <v>174</v>
      </c>
      <c r="F19" s="60"/>
      <c r="G19" s="60"/>
      <c r="H19" s="65" t="s">
        <v>103</v>
      </c>
      <c r="I19" s="56" t="s">
        <v>105</v>
      </c>
    </row>
    <row r="20" spans="1:9">
      <c r="A20" s="65"/>
      <c r="B20" s="65" t="s">
        <v>105</v>
      </c>
      <c r="C20" s="65" t="s">
        <v>104</v>
      </c>
      <c r="D20" s="65" t="s">
        <v>104</v>
      </c>
      <c r="E20" s="65" t="s">
        <v>103</v>
      </c>
      <c r="F20" s="65"/>
      <c r="G20" s="65"/>
      <c r="H20" s="65"/>
      <c r="I20" s="56"/>
    </row>
    <row r="21" spans="1:9">
      <c r="A21" s="56"/>
      <c r="B21" s="56"/>
      <c r="C21" s="56"/>
      <c r="D21" s="56"/>
      <c r="E21" s="56"/>
      <c r="F21" s="56"/>
      <c r="G21" s="56"/>
      <c r="H21" s="56"/>
      <c r="I21" s="56"/>
    </row>
    <row r="23" spans="1:9">
      <c r="A23" s="131" t="s">
        <v>218</v>
      </c>
      <c r="B23" s="58" t="s">
        <v>30</v>
      </c>
      <c r="C23" s="58" t="s">
        <v>32</v>
      </c>
      <c r="D23" s="58" t="s">
        <v>31</v>
      </c>
      <c r="E23" s="60" t="s">
        <v>33</v>
      </c>
      <c r="F23" s="60"/>
      <c r="G23" s="60"/>
      <c r="H23" s="65" t="s">
        <v>122</v>
      </c>
      <c r="I23" s="56" t="s">
        <v>186</v>
      </c>
    </row>
    <row r="24" spans="1:9">
      <c r="A24" s="58" t="s">
        <v>80</v>
      </c>
      <c r="B24" s="60"/>
      <c r="C24" s="60" t="s">
        <v>160</v>
      </c>
      <c r="D24" s="64" t="s">
        <v>125</v>
      </c>
      <c r="E24" s="64" t="s">
        <v>124</v>
      </c>
      <c r="F24" s="60"/>
      <c r="G24" s="60"/>
      <c r="H24" s="65" t="s">
        <v>105</v>
      </c>
      <c r="I24" s="56"/>
    </row>
    <row r="25" spans="1:9">
      <c r="A25" s="58" t="s">
        <v>81</v>
      </c>
      <c r="B25" s="60" t="s">
        <v>137</v>
      </c>
      <c r="C25" s="60" t="s">
        <v>124</v>
      </c>
      <c r="D25" s="60"/>
      <c r="E25" s="64" t="s">
        <v>130</v>
      </c>
      <c r="F25" s="60"/>
      <c r="G25" s="60"/>
      <c r="H25" s="65" t="s">
        <v>104</v>
      </c>
      <c r="I25" s="56"/>
    </row>
    <row r="26" spans="1:9">
      <c r="A26" s="58" t="s">
        <v>82</v>
      </c>
      <c r="B26" s="64" t="s">
        <v>127</v>
      </c>
      <c r="C26" s="64" t="s">
        <v>163</v>
      </c>
      <c r="D26" s="60" t="s">
        <v>127</v>
      </c>
      <c r="E26" s="60" t="s">
        <v>124</v>
      </c>
      <c r="F26" s="60"/>
      <c r="G26" s="60"/>
      <c r="H26" s="65" t="s">
        <v>105</v>
      </c>
      <c r="I26" s="56"/>
    </row>
    <row r="27" spans="1:9">
      <c r="A27" s="58" t="s">
        <v>83</v>
      </c>
      <c r="B27" s="64" t="s">
        <v>127</v>
      </c>
      <c r="C27" s="64" t="s">
        <v>125</v>
      </c>
      <c r="D27" s="60" t="s">
        <v>124</v>
      </c>
      <c r="E27" s="60" t="s">
        <v>125</v>
      </c>
      <c r="F27" s="60"/>
      <c r="G27" s="60"/>
      <c r="H27" s="65" t="s">
        <v>105</v>
      </c>
      <c r="I27" s="56"/>
    </row>
    <row r="28" spans="1:9">
      <c r="A28" s="58" t="s">
        <v>84</v>
      </c>
      <c r="B28" s="60" t="s">
        <v>141</v>
      </c>
      <c r="C28" s="60"/>
      <c r="D28" s="64" t="s">
        <v>129</v>
      </c>
      <c r="E28" s="60"/>
      <c r="F28" s="60"/>
      <c r="G28" s="60"/>
      <c r="H28" s="65" t="s">
        <v>104</v>
      </c>
      <c r="I28" s="56"/>
    </row>
    <row r="29" spans="1:9">
      <c r="A29" s="65"/>
      <c r="B29" s="65" t="s">
        <v>104</v>
      </c>
      <c r="C29" s="65" t="s">
        <v>102</v>
      </c>
      <c r="D29" s="65" t="s">
        <v>102</v>
      </c>
      <c r="E29" s="65" t="s">
        <v>103</v>
      </c>
      <c r="F29" s="65"/>
      <c r="G29" s="65"/>
      <c r="H29" s="65"/>
      <c r="I29" s="56"/>
    </row>
    <row r="30" spans="1:9">
      <c r="A30" s="56"/>
      <c r="B30" s="56"/>
      <c r="C30" s="56"/>
      <c r="D30" s="56"/>
      <c r="E30" s="56"/>
      <c r="F30" s="56"/>
      <c r="G30" s="56"/>
      <c r="H30" s="56"/>
      <c r="I30" s="56"/>
    </row>
    <row r="32" spans="1:9">
      <c r="A32" s="131" t="s">
        <v>219</v>
      </c>
      <c r="B32" s="58" t="s">
        <v>117</v>
      </c>
      <c r="C32" s="58" t="s">
        <v>118</v>
      </c>
      <c r="D32" s="58" t="s">
        <v>119</v>
      </c>
      <c r="E32" s="61" t="s">
        <v>120</v>
      </c>
      <c r="F32" s="58" t="s">
        <v>189</v>
      </c>
      <c r="G32" s="58" t="s">
        <v>121</v>
      </c>
      <c r="H32" s="65" t="s">
        <v>220</v>
      </c>
      <c r="I32" s="56" t="s">
        <v>151</v>
      </c>
    </row>
    <row r="33" spans="1:9">
      <c r="A33" s="58" t="s">
        <v>85</v>
      </c>
      <c r="B33" s="60" t="s">
        <v>129</v>
      </c>
      <c r="C33" s="60" t="s">
        <v>153</v>
      </c>
      <c r="D33" s="60"/>
      <c r="E33" s="64" t="s">
        <v>138</v>
      </c>
      <c r="F33" s="60"/>
      <c r="G33" s="64" t="s">
        <v>138</v>
      </c>
      <c r="H33" s="65" t="s">
        <v>102</v>
      </c>
      <c r="I33" s="56"/>
    </row>
    <row r="34" spans="1:9">
      <c r="A34" s="58" t="s">
        <v>86</v>
      </c>
      <c r="B34" s="60" t="s">
        <v>138</v>
      </c>
      <c r="C34" s="60"/>
      <c r="D34" s="64" t="s">
        <v>127</v>
      </c>
      <c r="E34" s="60"/>
      <c r="F34" s="60"/>
      <c r="G34" s="60" t="s">
        <v>137</v>
      </c>
      <c r="H34" s="65" t="s">
        <v>103</v>
      </c>
      <c r="I34" s="56"/>
    </row>
    <row r="35" spans="1:9">
      <c r="A35" s="58" t="s">
        <v>87</v>
      </c>
      <c r="B35" s="64" t="s">
        <v>143</v>
      </c>
      <c r="C35" s="60"/>
      <c r="D35" s="60"/>
      <c r="E35" s="60" t="s">
        <v>174</v>
      </c>
      <c r="F35" s="60" t="s">
        <v>124</v>
      </c>
      <c r="G35" s="64" t="s">
        <v>127</v>
      </c>
      <c r="H35" s="65" t="s">
        <v>103</v>
      </c>
      <c r="I35" s="56"/>
    </row>
    <row r="36" spans="1:9">
      <c r="A36" s="58" t="s">
        <v>88</v>
      </c>
      <c r="B36" s="64" t="s">
        <v>127</v>
      </c>
      <c r="C36" s="60"/>
      <c r="D36" s="60"/>
      <c r="E36" s="60"/>
      <c r="F36" s="60" t="s">
        <v>125</v>
      </c>
      <c r="G36" s="60" t="s">
        <v>125</v>
      </c>
      <c r="H36" s="65" t="s">
        <v>103</v>
      </c>
      <c r="I36" s="56"/>
    </row>
    <row r="37" spans="1:9">
      <c r="A37" s="58" t="s">
        <v>89</v>
      </c>
      <c r="B37" s="60"/>
      <c r="C37" s="64" t="s">
        <v>137</v>
      </c>
      <c r="D37" s="64" t="s">
        <v>171</v>
      </c>
      <c r="E37" s="60"/>
      <c r="F37" s="60"/>
      <c r="G37" s="60"/>
      <c r="H37" s="65" t="s">
        <v>106</v>
      </c>
      <c r="I37" s="56"/>
    </row>
    <row r="38" spans="1:9">
      <c r="A38" s="60"/>
      <c r="B38" s="60"/>
      <c r="C38" s="60"/>
      <c r="D38" s="60"/>
      <c r="E38" s="60"/>
      <c r="F38" s="60"/>
      <c r="G38" s="60"/>
      <c r="H38" s="65"/>
      <c r="I38" s="56"/>
    </row>
    <row r="39" spans="1:9">
      <c r="A39" s="65"/>
      <c r="B39" s="65" t="s">
        <v>105</v>
      </c>
      <c r="C39" s="65" t="s">
        <v>102</v>
      </c>
      <c r="D39" s="65" t="s">
        <v>103</v>
      </c>
      <c r="E39" s="65" t="s">
        <v>104</v>
      </c>
      <c r="F39" s="65"/>
      <c r="G39" s="65" t="s">
        <v>105</v>
      </c>
      <c r="H39" s="65"/>
      <c r="I39" s="56"/>
    </row>
    <row r="40" spans="1:9">
      <c r="A40" s="56"/>
      <c r="B40" s="56"/>
      <c r="C40" s="56"/>
      <c r="D40" s="56"/>
      <c r="E40" s="56"/>
      <c r="F40" s="56"/>
      <c r="G40" s="56"/>
      <c r="H40" s="56"/>
      <c r="I40" s="56"/>
    </row>
  </sheetData>
  <pageMargins left="0.7" right="0.7" top="0.75" bottom="0.75" header="0.3" footer="0.3"/>
  <pageSetup paperSize="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1"/>
  <sheetViews>
    <sheetView topLeftCell="A19" workbookViewId="0">
      <selection activeCell="G5" sqref="G5"/>
    </sheetView>
  </sheetViews>
  <sheetFormatPr defaultColWidth="10.85546875" defaultRowHeight="15"/>
  <cols>
    <col min="1" max="1" width="38.28515625" style="134" bestFit="1" customWidth="1"/>
    <col min="2" max="2" width="17" style="134" customWidth="1"/>
    <col min="3" max="3" width="17.42578125" style="134" bestFit="1" customWidth="1"/>
    <col min="4" max="4" width="24.140625" style="134" bestFit="1" customWidth="1"/>
    <col min="5" max="5" width="17.28515625" style="134" bestFit="1" customWidth="1"/>
    <col min="6" max="6" width="24" style="134" bestFit="1" customWidth="1"/>
    <col min="7" max="7" width="18.85546875" style="134" customWidth="1"/>
    <col min="8" max="8" width="14.42578125" style="134" bestFit="1" customWidth="1"/>
    <col min="9" max="9" width="15.140625" style="134" bestFit="1" customWidth="1"/>
    <col min="10" max="10" width="7.28515625" style="134" customWidth="1"/>
    <col min="11" max="16384" width="10.85546875" style="134"/>
  </cols>
  <sheetData>
    <row r="1" spans="1:11" ht="18.75">
      <c r="A1" s="131" t="s">
        <v>222</v>
      </c>
      <c r="B1" s="58" t="s">
        <v>117</v>
      </c>
      <c r="C1" s="58" t="s">
        <v>118</v>
      </c>
      <c r="D1" s="58" t="s">
        <v>119</v>
      </c>
      <c r="E1" s="61" t="s">
        <v>120</v>
      </c>
      <c r="F1" s="58" t="s">
        <v>189</v>
      </c>
      <c r="G1" s="58" t="s">
        <v>121</v>
      </c>
      <c r="H1" s="65" t="s">
        <v>162</v>
      </c>
      <c r="I1" s="56" t="s">
        <v>122</v>
      </c>
      <c r="J1" s="57"/>
      <c r="K1" s="57"/>
    </row>
    <row r="2" spans="1:11" ht="18.75">
      <c r="A2" s="58" t="s">
        <v>25</v>
      </c>
      <c r="B2" s="60" t="s">
        <v>129</v>
      </c>
      <c r="C2" s="60"/>
      <c r="D2" s="60"/>
      <c r="E2" s="60"/>
      <c r="F2" s="60" t="s">
        <v>124</v>
      </c>
      <c r="G2" s="60"/>
      <c r="H2" s="65"/>
      <c r="I2" s="56"/>
      <c r="J2" s="57"/>
      <c r="K2" s="57"/>
    </row>
    <row r="3" spans="1:11" ht="18.75">
      <c r="A3" s="58" t="s">
        <v>24</v>
      </c>
      <c r="B3" s="60" t="s">
        <v>129</v>
      </c>
      <c r="C3" s="60" t="s">
        <v>129</v>
      </c>
      <c r="D3" s="64" t="s">
        <v>129</v>
      </c>
      <c r="E3" s="60"/>
      <c r="F3" s="60"/>
      <c r="G3" s="64" t="s">
        <v>183</v>
      </c>
      <c r="H3" s="65" t="s">
        <v>105</v>
      </c>
      <c r="I3" s="56"/>
      <c r="J3" s="57"/>
      <c r="K3" s="57"/>
    </row>
    <row r="4" spans="1:11" ht="18.75">
      <c r="A4" s="58" t="s">
        <v>26</v>
      </c>
      <c r="B4" s="64" t="s">
        <v>171</v>
      </c>
      <c r="C4" s="64" t="s">
        <v>160</v>
      </c>
      <c r="D4" s="60"/>
      <c r="E4" s="60"/>
      <c r="F4" s="60"/>
      <c r="G4" s="60"/>
      <c r="H4" s="65" t="s">
        <v>104</v>
      </c>
      <c r="I4" s="56"/>
      <c r="J4" s="57"/>
      <c r="K4" s="57"/>
    </row>
    <row r="5" spans="1:11" ht="18.75">
      <c r="A5" s="58" t="s">
        <v>28</v>
      </c>
      <c r="B5" s="64" t="s">
        <v>153</v>
      </c>
      <c r="C5" s="64" t="s">
        <v>125</v>
      </c>
      <c r="D5" s="60"/>
      <c r="E5" s="60"/>
      <c r="F5" s="60" t="s">
        <v>125</v>
      </c>
      <c r="G5" s="60"/>
      <c r="H5" s="65" t="s">
        <v>106</v>
      </c>
      <c r="I5" s="56"/>
      <c r="J5" s="57"/>
      <c r="K5" s="57"/>
    </row>
    <row r="6" spans="1:11" ht="18.75">
      <c r="A6" s="58" t="s">
        <v>27</v>
      </c>
      <c r="B6" s="60"/>
      <c r="C6" s="60"/>
      <c r="D6" s="60"/>
      <c r="E6" s="64" t="s">
        <v>270</v>
      </c>
      <c r="F6" s="60"/>
      <c r="G6" s="64" t="s">
        <v>271</v>
      </c>
      <c r="H6" s="65" t="s">
        <v>104</v>
      </c>
      <c r="I6" s="56"/>
      <c r="J6" s="57"/>
      <c r="K6" s="57"/>
    </row>
    <row r="7" spans="1:11" ht="18.75">
      <c r="A7" s="60"/>
      <c r="B7" s="60"/>
      <c r="C7" s="60"/>
      <c r="D7" s="60"/>
      <c r="E7" s="60"/>
      <c r="F7" s="60"/>
      <c r="G7" s="60"/>
      <c r="H7" s="65"/>
      <c r="I7" s="56"/>
      <c r="J7" s="57"/>
      <c r="K7" s="57"/>
    </row>
    <row r="8" spans="1:11" ht="18.75">
      <c r="A8" s="65"/>
      <c r="B8" s="65" t="s">
        <v>102</v>
      </c>
      <c r="C8" s="65" t="s">
        <v>104</v>
      </c>
      <c r="D8" s="65" t="s">
        <v>102</v>
      </c>
      <c r="E8" s="65" t="s">
        <v>104</v>
      </c>
      <c r="F8" s="65"/>
      <c r="G8" s="65" t="s">
        <v>103</v>
      </c>
      <c r="H8" s="65"/>
      <c r="I8" s="56"/>
      <c r="J8" s="57"/>
      <c r="K8" s="57"/>
    </row>
    <row r="9" spans="1:11" ht="18.75">
      <c r="A9" s="56"/>
      <c r="B9" s="56"/>
      <c r="C9" s="56"/>
      <c r="D9" s="56"/>
      <c r="E9" s="56"/>
      <c r="F9" s="56"/>
      <c r="G9" s="56"/>
      <c r="H9" s="56"/>
      <c r="I9" s="56"/>
      <c r="J9" s="57"/>
      <c r="K9" s="57"/>
    </row>
    <row r="10" spans="1:11" ht="18.7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18.75">
      <c r="A11" s="131" t="s">
        <v>223</v>
      </c>
      <c r="B11" s="58" t="s">
        <v>30</v>
      </c>
      <c r="C11" s="58" t="s">
        <v>32</v>
      </c>
      <c r="D11" s="58" t="s">
        <v>31</v>
      </c>
      <c r="E11" s="60" t="s">
        <v>33</v>
      </c>
      <c r="F11" s="60"/>
      <c r="G11" s="60"/>
      <c r="H11" s="65" t="s">
        <v>224</v>
      </c>
      <c r="I11" s="56" t="s">
        <v>186</v>
      </c>
      <c r="J11" s="57"/>
      <c r="K11" s="57"/>
    </row>
    <row r="12" spans="1:11" ht="18.75">
      <c r="A12" s="58" t="s">
        <v>145</v>
      </c>
      <c r="B12" s="60" t="s">
        <v>174</v>
      </c>
      <c r="C12" s="60" t="s">
        <v>127</v>
      </c>
      <c r="D12" s="60"/>
      <c r="E12" s="60"/>
      <c r="F12" s="60"/>
      <c r="G12" s="60"/>
      <c r="H12" s="65"/>
      <c r="I12" s="56"/>
      <c r="J12" s="57"/>
      <c r="K12" s="57"/>
    </row>
    <row r="13" spans="1:11" ht="18.75">
      <c r="A13" s="58" t="s">
        <v>146</v>
      </c>
      <c r="B13" s="60"/>
      <c r="C13" s="60"/>
      <c r="D13" s="64" t="s">
        <v>127</v>
      </c>
      <c r="E13" s="64" t="s">
        <v>127</v>
      </c>
      <c r="F13" s="60"/>
      <c r="G13" s="60"/>
      <c r="H13" s="65" t="s">
        <v>104</v>
      </c>
      <c r="I13" s="56"/>
      <c r="J13" s="57"/>
      <c r="K13" s="57"/>
    </row>
    <row r="14" spans="1:11" ht="18.75">
      <c r="A14" s="58" t="s">
        <v>147</v>
      </c>
      <c r="B14" s="64" t="s">
        <v>199</v>
      </c>
      <c r="C14" s="64" t="s">
        <v>138</v>
      </c>
      <c r="D14" s="60" t="s">
        <v>137</v>
      </c>
      <c r="E14" s="60" t="s">
        <v>194</v>
      </c>
      <c r="F14" s="60"/>
      <c r="G14" s="60"/>
      <c r="H14" s="65" t="s">
        <v>102</v>
      </c>
      <c r="I14" s="56"/>
      <c r="J14" s="57"/>
      <c r="K14" s="57"/>
    </row>
    <row r="15" spans="1:11" ht="18.75">
      <c r="A15" s="58" t="s">
        <v>148</v>
      </c>
      <c r="B15" s="64" t="s">
        <v>160</v>
      </c>
      <c r="C15" s="64" t="s">
        <v>160</v>
      </c>
      <c r="D15" s="60" t="s">
        <v>125</v>
      </c>
      <c r="E15" s="60" t="s">
        <v>127</v>
      </c>
      <c r="F15" s="60"/>
      <c r="G15" s="60"/>
      <c r="H15" s="65" t="s">
        <v>102</v>
      </c>
      <c r="I15" s="56"/>
      <c r="J15" s="57"/>
      <c r="K15" s="57"/>
    </row>
    <row r="16" spans="1:11" ht="18.75">
      <c r="A16" s="58" t="s">
        <v>149</v>
      </c>
      <c r="B16" s="60"/>
      <c r="C16" s="60"/>
      <c r="D16" s="60"/>
      <c r="E16" s="64" t="s">
        <v>160</v>
      </c>
      <c r="F16" s="60"/>
      <c r="G16" s="60"/>
      <c r="H16" s="65" t="s">
        <v>102</v>
      </c>
      <c r="I16" s="56"/>
      <c r="J16" s="57"/>
      <c r="K16" s="57"/>
    </row>
    <row r="17" spans="1:11" ht="18.75">
      <c r="A17" s="60" t="s">
        <v>150</v>
      </c>
      <c r="B17" s="60" t="s">
        <v>143</v>
      </c>
      <c r="C17" s="60" t="s">
        <v>127</v>
      </c>
      <c r="D17" s="64" t="s">
        <v>138</v>
      </c>
      <c r="E17" s="60"/>
      <c r="F17" s="60"/>
      <c r="G17" s="60"/>
      <c r="H17" s="65" t="s">
        <v>102</v>
      </c>
      <c r="I17" s="56"/>
      <c r="J17" s="57"/>
      <c r="K17" s="57"/>
    </row>
    <row r="18" spans="1:11" ht="18.75">
      <c r="A18" s="65"/>
      <c r="B18" s="65" t="s">
        <v>106</v>
      </c>
      <c r="C18" s="65" t="s">
        <v>106</v>
      </c>
      <c r="D18" s="65" t="s">
        <v>105</v>
      </c>
      <c r="E18" s="65" t="s">
        <v>103</v>
      </c>
      <c r="F18" s="65"/>
      <c r="G18" s="65"/>
      <c r="H18" s="65"/>
      <c r="I18" s="56"/>
      <c r="J18" s="57"/>
      <c r="K18" s="57"/>
    </row>
    <row r="19" spans="1:11" ht="18.75">
      <c r="A19" s="56"/>
      <c r="B19" s="56"/>
      <c r="C19" s="56"/>
      <c r="D19" s="56"/>
      <c r="E19" s="56"/>
      <c r="F19" s="56"/>
      <c r="G19" s="56"/>
      <c r="H19" s="56"/>
      <c r="I19" s="56"/>
      <c r="J19" s="57"/>
      <c r="K19" s="57"/>
    </row>
    <row r="20" spans="1:11" ht="18.7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ht="18.75">
      <c r="A21" s="131" t="s">
        <v>225</v>
      </c>
      <c r="B21" s="58" t="s">
        <v>80</v>
      </c>
      <c r="C21" s="58" t="s">
        <v>81</v>
      </c>
      <c r="D21" s="58" t="s">
        <v>82</v>
      </c>
      <c r="E21" s="58" t="s">
        <v>83</v>
      </c>
      <c r="F21" s="58" t="s">
        <v>84</v>
      </c>
      <c r="G21" s="60"/>
      <c r="H21" s="65" t="s">
        <v>173</v>
      </c>
      <c r="I21" s="56" t="s">
        <v>186</v>
      </c>
      <c r="J21" s="57"/>
      <c r="K21" s="57"/>
    </row>
    <row r="22" spans="1:11" ht="18.75">
      <c r="A22" s="133" t="s">
        <v>35</v>
      </c>
      <c r="B22" s="60"/>
      <c r="C22" s="60"/>
      <c r="D22" s="60"/>
      <c r="E22" s="60"/>
      <c r="F22" s="60"/>
      <c r="G22" s="60"/>
      <c r="H22" s="65"/>
      <c r="I22" s="56"/>
      <c r="J22" s="57"/>
      <c r="K22" s="57"/>
    </row>
    <row r="23" spans="1:11" ht="18.75">
      <c r="A23" s="133" t="s">
        <v>36</v>
      </c>
      <c r="B23" s="60" t="s">
        <v>244</v>
      </c>
      <c r="C23" s="60"/>
      <c r="D23" s="64" t="s">
        <v>160</v>
      </c>
      <c r="E23" s="64" t="s">
        <v>129</v>
      </c>
      <c r="F23" s="60" t="s">
        <v>141</v>
      </c>
      <c r="G23" s="60"/>
      <c r="H23" s="65" t="s">
        <v>104</v>
      </c>
      <c r="I23" s="56"/>
      <c r="J23" s="57"/>
      <c r="K23" s="57"/>
    </row>
    <row r="24" spans="1:11" ht="18.75">
      <c r="A24" s="133" t="s">
        <v>37</v>
      </c>
      <c r="B24" s="64" t="s">
        <v>174</v>
      </c>
      <c r="C24" s="64" t="s">
        <v>127</v>
      </c>
      <c r="D24" s="60" t="s">
        <v>125</v>
      </c>
      <c r="E24" s="60">
        <v>1</v>
      </c>
      <c r="F24" s="60" t="s">
        <v>129</v>
      </c>
      <c r="G24" s="60"/>
      <c r="H24" s="65" t="s">
        <v>104</v>
      </c>
      <c r="I24" s="56"/>
      <c r="J24" s="57"/>
      <c r="K24" s="57"/>
    </row>
    <row r="25" spans="1:11" ht="18.75">
      <c r="A25" s="133" t="s">
        <v>38</v>
      </c>
      <c r="B25" s="64" t="s">
        <v>124</v>
      </c>
      <c r="C25" s="60"/>
      <c r="D25" s="60" t="s">
        <v>124</v>
      </c>
      <c r="E25" s="60" t="s">
        <v>124</v>
      </c>
      <c r="F25" s="64" t="s">
        <v>141</v>
      </c>
      <c r="G25" s="60"/>
      <c r="H25" s="65" t="s">
        <v>103</v>
      </c>
      <c r="I25" s="56"/>
      <c r="J25" s="57"/>
      <c r="K25" s="57"/>
    </row>
    <row r="26" spans="1:11" ht="18.75">
      <c r="A26" s="133" t="s">
        <v>39</v>
      </c>
      <c r="B26" s="60"/>
      <c r="C26" s="60"/>
      <c r="D26" s="60"/>
      <c r="E26" s="60"/>
      <c r="F26" s="60"/>
      <c r="G26" s="60"/>
      <c r="H26" s="65"/>
      <c r="I26" s="56"/>
      <c r="J26" s="57"/>
      <c r="K26" s="57"/>
    </row>
    <row r="27" spans="1:11" ht="18.75">
      <c r="A27" s="133" t="s">
        <v>40</v>
      </c>
      <c r="B27" s="60" t="s">
        <v>141</v>
      </c>
      <c r="C27" s="60" t="s">
        <v>160</v>
      </c>
      <c r="D27" s="64" t="s">
        <v>127</v>
      </c>
      <c r="E27" s="64" t="s">
        <v>199</v>
      </c>
      <c r="F27" s="60"/>
      <c r="G27" s="60"/>
      <c r="H27" s="65" t="s">
        <v>103</v>
      </c>
      <c r="I27" s="56"/>
      <c r="J27" s="57"/>
      <c r="K27" s="57"/>
    </row>
    <row r="28" spans="1:11" ht="18.75">
      <c r="A28" s="144"/>
      <c r="B28" s="142" t="s">
        <v>104</v>
      </c>
      <c r="C28" s="142" t="s">
        <v>103</v>
      </c>
      <c r="D28" s="142" t="s">
        <v>105</v>
      </c>
      <c r="E28" s="142" t="s">
        <v>104</v>
      </c>
      <c r="F28" s="142" t="s">
        <v>104</v>
      </c>
      <c r="G28" s="142"/>
      <c r="H28" s="65"/>
      <c r="I28" s="56"/>
      <c r="J28" s="57"/>
      <c r="K28" s="57"/>
    </row>
    <row r="29" spans="1:11" ht="18.75">
      <c r="A29" s="56"/>
      <c r="B29" s="56"/>
      <c r="C29" s="56"/>
      <c r="D29" s="56"/>
      <c r="E29" s="56"/>
      <c r="F29" s="56"/>
      <c r="G29" s="56"/>
      <c r="H29" s="56"/>
      <c r="I29" s="56"/>
      <c r="J29" s="57"/>
      <c r="K29" s="57"/>
    </row>
    <row r="30" spans="1:11" ht="18.7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ht="36">
      <c r="A31" s="131" t="s">
        <v>226</v>
      </c>
      <c r="B31" s="133" t="s">
        <v>66</v>
      </c>
      <c r="C31" s="58" t="s">
        <v>68</v>
      </c>
      <c r="D31" s="58" t="s">
        <v>71</v>
      </c>
      <c r="E31" s="58" t="s">
        <v>69</v>
      </c>
      <c r="F31" s="58" t="s">
        <v>70</v>
      </c>
      <c r="G31" s="133" t="s">
        <v>156</v>
      </c>
      <c r="H31" s="60" t="s">
        <v>205</v>
      </c>
      <c r="I31" s="60" t="s">
        <v>207</v>
      </c>
      <c r="J31" s="65" t="s">
        <v>159</v>
      </c>
      <c r="K31" s="56" t="s">
        <v>204</v>
      </c>
    </row>
    <row r="32" spans="1:11" ht="18.75">
      <c r="A32" s="58" t="s">
        <v>265</v>
      </c>
      <c r="B32" s="60" t="s">
        <v>160</v>
      </c>
      <c r="C32" s="60" t="s">
        <v>160</v>
      </c>
      <c r="D32" s="60"/>
      <c r="E32" s="60"/>
      <c r="F32" s="60"/>
      <c r="G32" s="60"/>
      <c r="H32" s="60"/>
      <c r="I32" s="60"/>
      <c r="J32" s="65"/>
      <c r="K32" s="56"/>
    </row>
    <row r="33" spans="1:11" ht="18.75">
      <c r="A33" s="58" t="s">
        <v>58</v>
      </c>
      <c r="B33" s="60"/>
      <c r="C33" s="60"/>
      <c r="D33" s="60"/>
      <c r="E33" s="60"/>
      <c r="F33" s="60"/>
      <c r="G33" s="60"/>
      <c r="H33" s="60"/>
      <c r="I33" s="60"/>
      <c r="J33" s="65"/>
      <c r="K33" s="56"/>
    </row>
    <row r="34" spans="1:11" ht="18.75">
      <c r="A34" s="58" t="s">
        <v>59</v>
      </c>
      <c r="B34" s="64" t="s">
        <v>196</v>
      </c>
      <c r="C34" s="64" t="s">
        <v>137</v>
      </c>
      <c r="D34" s="60"/>
      <c r="E34" s="60"/>
      <c r="F34" s="60"/>
      <c r="G34" s="60"/>
      <c r="H34" s="60"/>
      <c r="I34" s="60"/>
      <c r="J34" s="65" t="s">
        <v>104</v>
      </c>
      <c r="K34" s="56"/>
    </row>
    <row r="35" spans="1:11" ht="18.75">
      <c r="A35" s="58" t="s">
        <v>60</v>
      </c>
      <c r="B35" s="64" t="s">
        <v>142</v>
      </c>
      <c r="C35" s="64" t="s">
        <v>125</v>
      </c>
      <c r="D35" s="60" t="s">
        <v>125</v>
      </c>
      <c r="E35" s="60"/>
      <c r="F35" s="60" t="s">
        <v>141</v>
      </c>
      <c r="G35" s="60"/>
      <c r="H35" s="60"/>
      <c r="I35" s="60"/>
      <c r="J35" s="65" t="s">
        <v>104</v>
      </c>
      <c r="K35" s="56"/>
    </row>
    <row r="36" spans="1:11" ht="18.75">
      <c r="A36" s="58" t="s">
        <v>266</v>
      </c>
      <c r="B36" s="60"/>
      <c r="C36" s="60"/>
      <c r="D36" s="60" t="s">
        <v>138</v>
      </c>
      <c r="E36" s="60"/>
      <c r="F36" s="60" t="s">
        <v>141</v>
      </c>
      <c r="G36" s="60"/>
      <c r="H36" s="60"/>
      <c r="I36" s="60"/>
      <c r="J36" s="65"/>
      <c r="K36" s="56"/>
    </row>
    <row r="37" spans="1:11" ht="18.75">
      <c r="A37" s="58" t="s">
        <v>63</v>
      </c>
      <c r="B37" s="60" t="s">
        <v>143</v>
      </c>
      <c r="C37" s="60" t="s">
        <v>174</v>
      </c>
      <c r="D37" s="60"/>
      <c r="E37" s="60"/>
      <c r="F37" s="60"/>
      <c r="G37" s="60"/>
      <c r="H37" s="60"/>
      <c r="I37" s="64" t="s">
        <v>124</v>
      </c>
      <c r="J37" s="65" t="s">
        <v>103</v>
      </c>
      <c r="K37" s="56"/>
    </row>
    <row r="38" spans="1:11" ht="18.75">
      <c r="A38" s="58" t="s">
        <v>61</v>
      </c>
      <c r="B38" s="60"/>
      <c r="C38" s="60"/>
      <c r="D38" s="60"/>
      <c r="E38" s="60"/>
      <c r="F38" s="60"/>
      <c r="G38" s="60"/>
      <c r="H38" s="64" t="s">
        <v>127</v>
      </c>
      <c r="I38" s="64" t="s">
        <v>153</v>
      </c>
      <c r="J38" s="65" t="s">
        <v>105</v>
      </c>
      <c r="K38" s="56"/>
    </row>
    <row r="39" spans="1:11" ht="18.75">
      <c r="A39" s="58" t="s">
        <v>215</v>
      </c>
      <c r="B39" s="60"/>
      <c r="C39" s="60"/>
      <c r="D39" s="60"/>
      <c r="E39" s="60"/>
      <c r="F39" s="60"/>
      <c r="G39" s="60"/>
      <c r="H39" s="64" t="s">
        <v>124</v>
      </c>
      <c r="I39" s="60"/>
      <c r="J39" s="65" t="s">
        <v>103</v>
      </c>
      <c r="K39" s="56"/>
    </row>
    <row r="40" spans="1:11" ht="18.75">
      <c r="A40" s="145"/>
      <c r="B40" s="65" t="s">
        <v>106</v>
      </c>
      <c r="C40" s="65" t="s">
        <v>102</v>
      </c>
      <c r="D40" s="65"/>
      <c r="E40" s="65"/>
      <c r="F40" s="65"/>
      <c r="G40" s="65"/>
      <c r="H40" s="65" t="s">
        <v>104</v>
      </c>
      <c r="I40" s="65" t="s">
        <v>103</v>
      </c>
      <c r="J40" s="65"/>
      <c r="K40" s="56"/>
    </row>
    <row r="41" spans="1:11" ht="18.7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8"/>
  <sheetViews>
    <sheetView zoomScale="87" zoomScaleNormal="87" workbookViewId="0">
      <selection activeCell="C3" sqref="C3"/>
    </sheetView>
  </sheetViews>
  <sheetFormatPr defaultColWidth="10.85546875" defaultRowHeight="15"/>
  <cols>
    <col min="1" max="1" width="39.140625" style="63" bestFit="1" customWidth="1"/>
    <col min="2" max="2" width="20" style="63" bestFit="1" customWidth="1"/>
    <col min="3" max="3" width="17.42578125" style="63" bestFit="1" customWidth="1"/>
    <col min="4" max="4" width="24.140625" style="63" bestFit="1" customWidth="1"/>
    <col min="5" max="5" width="20.28515625" style="63" bestFit="1" customWidth="1"/>
    <col min="6" max="6" width="17.85546875" style="63" bestFit="1" customWidth="1"/>
    <col min="7" max="7" width="17.7109375" style="63" customWidth="1"/>
    <col min="8" max="8" width="14.42578125" style="63" bestFit="1" customWidth="1"/>
    <col min="9" max="9" width="15.85546875" style="63" bestFit="1" customWidth="1"/>
    <col min="10" max="10" width="5.28515625" style="63" bestFit="1" customWidth="1"/>
    <col min="11" max="16384" width="10.85546875" style="63"/>
  </cols>
  <sheetData>
    <row r="1" spans="1:11" ht="18.75">
      <c r="A1" s="131" t="s">
        <v>227</v>
      </c>
      <c r="B1" s="58" t="s">
        <v>145</v>
      </c>
      <c r="C1" s="58" t="s">
        <v>146</v>
      </c>
      <c r="D1" s="58" t="s">
        <v>147</v>
      </c>
      <c r="E1" s="58" t="s">
        <v>148</v>
      </c>
      <c r="F1" s="58" t="s">
        <v>149</v>
      </c>
      <c r="G1" s="60" t="s">
        <v>150</v>
      </c>
      <c r="H1" s="65" t="s">
        <v>135</v>
      </c>
      <c r="I1" s="56" t="s">
        <v>159</v>
      </c>
      <c r="J1" s="57"/>
      <c r="K1" s="57"/>
    </row>
    <row r="2" spans="1:11" ht="18.75">
      <c r="A2" s="58" t="s">
        <v>123</v>
      </c>
      <c r="B2" s="60" t="s">
        <v>125</v>
      </c>
      <c r="C2" s="60"/>
      <c r="D2" s="64" t="s">
        <v>160</v>
      </c>
      <c r="E2" s="64" t="s">
        <v>137</v>
      </c>
      <c r="F2" s="60"/>
      <c r="G2" s="60" t="s">
        <v>130</v>
      </c>
      <c r="H2" s="65" t="s">
        <v>104</v>
      </c>
      <c r="I2" s="56"/>
      <c r="J2" s="57"/>
      <c r="K2" s="57"/>
    </row>
    <row r="3" spans="1:11" ht="18.75">
      <c r="A3" s="58" t="s">
        <v>132</v>
      </c>
      <c r="B3" s="60" t="s">
        <v>160</v>
      </c>
      <c r="C3" s="60"/>
      <c r="D3" s="64" t="s">
        <v>136</v>
      </c>
      <c r="E3" s="64" t="s">
        <v>160</v>
      </c>
      <c r="F3" s="60"/>
      <c r="G3" s="60" t="s">
        <v>129</v>
      </c>
      <c r="H3" s="65" t="s">
        <v>104</v>
      </c>
      <c r="I3" s="56"/>
      <c r="J3" s="57"/>
      <c r="K3" s="57"/>
    </row>
    <row r="4" spans="1:11" ht="18.75">
      <c r="A4" s="58" t="s">
        <v>128</v>
      </c>
      <c r="B4" s="60"/>
      <c r="C4" s="64" t="s">
        <v>124</v>
      </c>
      <c r="D4" s="60" t="s">
        <v>160</v>
      </c>
      <c r="E4" s="60" t="s">
        <v>153</v>
      </c>
      <c r="F4" s="64" t="s">
        <v>125</v>
      </c>
      <c r="G4" s="60"/>
      <c r="H4" s="65" t="s">
        <v>105</v>
      </c>
      <c r="I4" s="56"/>
      <c r="J4" s="57"/>
      <c r="K4" s="57"/>
    </row>
    <row r="5" spans="1:11" ht="18.75">
      <c r="A5" s="58" t="s">
        <v>131</v>
      </c>
      <c r="B5" s="60"/>
      <c r="C5" s="64" t="s">
        <v>127</v>
      </c>
      <c r="D5" s="60"/>
      <c r="E5" s="60" t="s">
        <v>124</v>
      </c>
      <c r="F5" s="64" t="s">
        <v>125</v>
      </c>
      <c r="G5" s="60"/>
      <c r="H5" s="65" t="s">
        <v>105</v>
      </c>
      <c r="I5" s="56"/>
      <c r="J5" s="57"/>
      <c r="K5" s="57"/>
    </row>
    <row r="6" spans="1:11" ht="18.75">
      <c r="A6" s="60" t="s">
        <v>275</v>
      </c>
      <c r="B6" s="60"/>
      <c r="C6" s="60"/>
      <c r="D6" s="60" t="s">
        <v>143</v>
      </c>
      <c r="E6" s="60"/>
      <c r="F6" s="60"/>
      <c r="G6" s="60"/>
      <c r="H6" s="65"/>
      <c r="I6" s="56"/>
      <c r="J6" s="57"/>
      <c r="K6" s="57"/>
    </row>
    <row r="7" spans="1:11" ht="18.75">
      <c r="A7" s="65"/>
      <c r="B7" s="65"/>
      <c r="C7" s="65" t="s">
        <v>104</v>
      </c>
      <c r="D7" s="65" t="s">
        <v>104</v>
      </c>
      <c r="E7" s="65" t="s">
        <v>104</v>
      </c>
      <c r="F7" s="65" t="s">
        <v>102</v>
      </c>
      <c r="G7" s="65"/>
      <c r="H7" s="65"/>
      <c r="I7" s="56"/>
      <c r="J7" s="57"/>
      <c r="K7" s="57"/>
    </row>
    <row r="8" spans="1:11" ht="18.75">
      <c r="A8" s="56"/>
      <c r="B8" s="56"/>
      <c r="C8" s="56"/>
      <c r="D8" s="56"/>
      <c r="E8" s="56"/>
      <c r="F8" s="56"/>
      <c r="G8" s="56"/>
      <c r="H8" s="56"/>
      <c r="I8" s="56"/>
      <c r="J8" s="57"/>
      <c r="K8" s="57"/>
    </row>
    <row r="9" spans="1:11" ht="18.7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18.75">
      <c r="A10" s="131" t="s">
        <v>228</v>
      </c>
      <c r="B10" s="58" t="s">
        <v>117</v>
      </c>
      <c r="C10" s="58" t="s">
        <v>118</v>
      </c>
      <c r="D10" s="58" t="s">
        <v>119</v>
      </c>
      <c r="E10" s="61" t="s">
        <v>120</v>
      </c>
      <c r="F10" s="58" t="s">
        <v>189</v>
      </c>
      <c r="G10" s="58" t="s">
        <v>121</v>
      </c>
      <c r="H10" s="65" t="s">
        <v>186</v>
      </c>
      <c r="I10" s="56" t="s">
        <v>151</v>
      </c>
      <c r="J10" s="57"/>
      <c r="K10" s="57"/>
    </row>
    <row r="11" spans="1:11" ht="18.75">
      <c r="A11" s="133" t="s">
        <v>66</v>
      </c>
      <c r="B11" s="60" t="s">
        <v>124</v>
      </c>
      <c r="C11" s="60" t="s">
        <v>153</v>
      </c>
      <c r="D11" s="60"/>
      <c r="E11" s="64" t="s">
        <v>137</v>
      </c>
      <c r="F11" s="64" t="s">
        <v>153</v>
      </c>
      <c r="G11" s="60"/>
      <c r="H11" s="65" t="s">
        <v>106</v>
      </c>
      <c r="I11" s="56"/>
      <c r="J11" s="57"/>
      <c r="K11" s="57"/>
    </row>
    <row r="12" spans="1:11" ht="18.75">
      <c r="A12" s="58" t="s">
        <v>68</v>
      </c>
      <c r="B12" s="60" t="s">
        <v>137</v>
      </c>
      <c r="C12" s="60"/>
      <c r="D12" s="64" t="s">
        <v>127</v>
      </c>
      <c r="E12" s="64" t="s">
        <v>160</v>
      </c>
      <c r="F12" s="60" t="s">
        <v>124</v>
      </c>
      <c r="G12" s="60"/>
      <c r="H12" s="65" t="s">
        <v>103</v>
      </c>
      <c r="I12" s="56"/>
      <c r="J12" s="57"/>
      <c r="K12" s="57"/>
    </row>
    <row r="13" spans="1:11" ht="18.75">
      <c r="A13" s="58" t="s">
        <v>71</v>
      </c>
      <c r="B13" s="60"/>
      <c r="C13" s="60"/>
      <c r="D13" s="60"/>
      <c r="E13" s="60" t="s">
        <v>124</v>
      </c>
      <c r="F13" s="60"/>
      <c r="G13" s="60" t="s">
        <v>127</v>
      </c>
      <c r="H13" s="65"/>
      <c r="I13" s="56"/>
      <c r="J13" s="57"/>
      <c r="K13" s="57"/>
    </row>
    <row r="14" spans="1:11" ht="18.75">
      <c r="A14" s="58" t="s">
        <v>70</v>
      </c>
      <c r="B14" s="60"/>
      <c r="C14" s="60"/>
      <c r="D14" s="60"/>
      <c r="E14" s="60" t="s">
        <v>137</v>
      </c>
      <c r="F14" s="60"/>
      <c r="G14" s="60" t="s">
        <v>130</v>
      </c>
      <c r="H14" s="65"/>
      <c r="I14" s="56"/>
      <c r="J14" s="57"/>
      <c r="K14" s="57"/>
    </row>
    <row r="15" spans="1:11" ht="18.75">
      <c r="A15" s="58" t="s">
        <v>72</v>
      </c>
      <c r="B15" s="64" t="s">
        <v>129</v>
      </c>
      <c r="C15" s="64" t="s">
        <v>141</v>
      </c>
      <c r="D15" s="60"/>
      <c r="E15" s="60"/>
      <c r="F15" s="60"/>
      <c r="G15" s="60"/>
      <c r="H15" s="65" t="s">
        <v>104</v>
      </c>
      <c r="I15" s="56"/>
      <c r="J15" s="57"/>
      <c r="K15" s="57"/>
    </row>
    <row r="16" spans="1:11" ht="18.75">
      <c r="A16" s="133" t="s">
        <v>65</v>
      </c>
      <c r="B16" s="64" t="s">
        <v>127</v>
      </c>
      <c r="C16" s="64" t="s">
        <v>196</v>
      </c>
      <c r="D16" s="60"/>
      <c r="E16" s="60"/>
      <c r="F16" s="60"/>
      <c r="G16" s="60"/>
      <c r="H16" s="65" t="s">
        <v>103</v>
      </c>
      <c r="I16" s="56"/>
      <c r="J16" s="57"/>
      <c r="K16" s="57"/>
    </row>
    <row r="17" spans="1:11" ht="18.75">
      <c r="A17" s="65"/>
      <c r="B17" s="65" t="s">
        <v>103</v>
      </c>
      <c r="C17" s="65" t="s">
        <v>106</v>
      </c>
      <c r="D17" s="65" t="s">
        <v>103</v>
      </c>
      <c r="E17" s="65" t="s">
        <v>104</v>
      </c>
      <c r="F17" s="65" t="s">
        <v>102</v>
      </c>
      <c r="G17" s="65"/>
      <c r="H17" s="65"/>
      <c r="I17" s="56"/>
      <c r="J17" s="57"/>
      <c r="K17" s="57"/>
    </row>
    <row r="18" spans="1:11" ht="18.75">
      <c r="A18" s="56"/>
      <c r="B18" s="56"/>
      <c r="C18" s="56"/>
      <c r="D18" s="56"/>
      <c r="E18" s="56"/>
      <c r="F18" s="56"/>
      <c r="G18" s="56"/>
      <c r="H18" s="56"/>
      <c r="I18" s="56"/>
      <c r="J18" s="57"/>
      <c r="K18" s="57"/>
    </row>
    <row r="19" spans="1:11" ht="18.7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ht="18.75">
      <c r="A20" s="131" t="s">
        <v>229</v>
      </c>
      <c r="B20" s="58" t="s">
        <v>85</v>
      </c>
      <c r="C20" s="58" t="s">
        <v>86</v>
      </c>
      <c r="D20" s="58" t="s">
        <v>87</v>
      </c>
      <c r="E20" s="58" t="s">
        <v>88</v>
      </c>
      <c r="F20" s="58" t="s">
        <v>89</v>
      </c>
      <c r="G20" s="60"/>
      <c r="H20" s="65" t="s">
        <v>186</v>
      </c>
      <c r="I20" s="56" t="s">
        <v>186</v>
      </c>
      <c r="J20" s="57"/>
      <c r="K20" s="57"/>
    </row>
    <row r="21" spans="1:11" ht="18.75">
      <c r="A21" s="58" t="s">
        <v>25</v>
      </c>
      <c r="B21" s="227" t="s">
        <v>273</v>
      </c>
      <c r="C21" s="227" t="s">
        <v>125</v>
      </c>
      <c r="D21" s="60"/>
      <c r="E21" s="60"/>
      <c r="F21" s="60"/>
      <c r="G21" s="60"/>
      <c r="H21" s="65"/>
      <c r="I21" s="57"/>
      <c r="J21" s="57"/>
      <c r="K21" s="57"/>
    </row>
    <row r="22" spans="1:11" ht="18.75">
      <c r="A22" s="58" t="s">
        <v>24</v>
      </c>
      <c r="B22" s="227" t="s">
        <v>138</v>
      </c>
      <c r="C22" s="227" t="s">
        <v>141</v>
      </c>
      <c r="D22" s="64" t="s">
        <v>153</v>
      </c>
      <c r="E22" s="60"/>
      <c r="F22" s="64" t="s">
        <v>124</v>
      </c>
      <c r="G22" s="60"/>
      <c r="H22" s="65" t="s">
        <v>105</v>
      </c>
      <c r="I22" s="57"/>
      <c r="J22" s="57"/>
      <c r="K22" s="57"/>
    </row>
    <row r="23" spans="1:11" ht="18.75">
      <c r="A23" s="58" t="s">
        <v>26</v>
      </c>
      <c r="B23" s="64" t="s">
        <v>138</v>
      </c>
      <c r="C23" s="64" t="s">
        <v>129</v>
      </c>
      <c r="D23" s="60"/>
      <c r="E23" s="60"/>
      <c r="F23" s="60"/>
      <c r="G23" s="60"/>
      <c r="H23" s="65" t="s">
        <v>104</v>
      </c>
      <c r="I23" s="57"/>
      <c r="J23" s="57"/>
      <c r="K23" s="57"/>
    </row>
    <row r="24" spans="1:11" ht="18.75">
      <c r="A24" s="58" t="s">
        <v>28</v>
      </c>
      <c r="B24" s="64" t="s">
        <v>141</v>
      </c>
      <c r="C24" s="64" t="s">
        <v>138</v>
      </c>
      <c r="D24" s="60" t="s">
        <v>160</v>
      </c>
      <c r="E24" s="60" t="s">
        <v>141</v>
      </c>
      <c r="F24" s="60"/>
      <c r="G24" s="60"/>
      <c r="H24" s="65" t="s">
        <v>102</v>
      </c>
      <c r="I24" s="57"/>
      <c r="J24" s="57"/>
      <c r="K24" s="57"/>
    </row>
    <row r="25" spans="1:11" ht="18.75">
      <c r="A25" s="58" t="s">
        <v>27</v>
      </c>
      <c r="B25" s="60"/>
      <c r="C25" s="60"/>
      <c r="D25" s="64" t="s">
        <v>274</v>
      </c>
      <c r="E25" s="60" t="s">
        <v>137</v>
      </c>
      <c r="F25" s="64" t="s">
        <v>125</v>
      </c>
      <c r="G25" s="60"/>
      <c r="H25" s="65" t="s">
        <v>105</v>
      </c>
      <c r="I25" s="57"/>
      <c r="J25" s="57"/>
      <c r="K25" s="57"/>
    </row>
    <row r="26" spans="1:11" ht="18.75">
      <c r="A26" s="60"/>
      <c r="B26" s="60"/>
      <c r="C26" s="60"/>
      <c r="D26" s="60"/>
      <c r="E26" s="60"/>
      <c r="F26" s="60"/>
      <c r="G26" s="60"/>
      <c r="H26" s="65"/>
      <c r="I26" s="57"/>
      <c r="J26" s="57"/>
      <c r="K26" s="57"/>
    </row>
    <row r="27" spans="1:11" ht="18.75">
      <c r="A27" s="65"/>
      <c r="B27" s="65" t="s">
        <v>106</v>
      </c>
      <c r="C27" s="65" t="s">
        <v>104</v>
      </c>
      <c r="D27" s="65" t="s">
        <v>103</v>
      </c>
      <c r="E27" s="65"/>
      <c r="F27" s="65" t="s">
        <v>103</v>
      </c>
      <c r="G27" s="65"/>
      <c r="H27" s="65"/>
      <c r="I27" s="57"/>
      <c r="J27" s="57"/>
      <c r="K27" s="57"/>
    </row>
    <row r="28" spans="1:11" ht="18.75">
      <c r="A28" s="56"/>
      <c r="B28" s="56"/>
      <c r="C28" s="56"/>
      <c r="D28" s="56"/>
      <c r="E28" s="56"/>
      <c r="F28" s="56"/>
      <c r="G28" s="56"/>
      <c r="H28" s="56"/>
      <c r="I28" s="56"/>
      <c r="J28" s="57"/>
      <c r="K28" s="57"/>
    </row>
    <row r="29" spans="1:11" ht="18.7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ht="18.75">
      <c r="A30" s="131" t="s">
        <v>230</v>
      </c>
      <c r="B30" s="58" t="s">
        <v>265</v>
      </c>
      <c r="C30" s="58" t="s">
        <v>266</v>
      </c>
      <c r="D30" s="58" t="s">
        <v>59</v>
      </c>
      <c r="E30" s="58" t="s">
        <v>60</v>
      </c>
      <c r="F30" s="58" t="s">
        <v>134</v>
      </c>
      <c r="G30" s="58" t="s">
        <v>63</v>
      </c>
      <c r="H30" s="58" t="s">
        <v>61</v>
      </c>
      <c r="I30" s="58" t="s">
        <v>215</v>
      </c>
      <c r="J30" s="65" t="s">
        <v>162</v>
      </c>
      <c r="K30" s="56" t="s">
        <v>162</v>
      </c>
    </row>
    <row r="31" spans="1:11" ht="18.75">
      <c r="A31" s="58" t="s">
        <v>80</v>
      </c>
      <c r="B31" s="60" t="s">
        <v>276</v>
      </c>
      <c r="C31" s="60" t="s">
        <v>153</v>
      </c>
      <c r="D31" s="64" t="s">
        <v>129</v>
      </c>
      <c r="E31" s="64" t="s">
        <v>174</v>
      </c>
      <c r="F31" s="60"/>
      <c r="G31" s="60"/>
      <c r="H31" s="60"/>
      <c r="I31" s="60"/>
      <c r="J31" s="65" t="s">
        <v>105</v>
      </c>
      <c r="K31" s="56"/>
    </row>
    <row r="32" spans="1:11" ht="18.75">
      <c r="A32" s="58" t="s">
        <v>81</v>
      </c>
      <c r="B32" s="60"/>
      <c r="C32" s="60"/>
      <c r="D32" s="60"/>
      <c r="E32" s="64" t="s">
        <v>137</v>
      </c>
      <c r="F32" s="60"/>
      <c r="G32" s="60"/>
      <c r="H32" s="60"/>
      <c r="I32" s="60"/>
      <c r="J32" s="65" t="s">
        <v>104</v>
      </c>
      <c r="K32" s="56"/>
    </row>
    <row r="33" spans="1:11" ht="18.75">
      <c r="A33" s="58" t="s">
        <v>82</v>
      </c>
      <c r="B33" s="60"/>
      <c r="C33" s="60"/>
      <c r="D33" s="60"/>
      <c r="E33" s="60" t="s">
        <v>138</v>
      </c>
      <c r="F33" s="60"/>
      <c r="G33" s="64" t="s">
        <v>277</v>
      </c>
      <c r="H33" s="60"/>
      <c r="I33" s="64" t="s">
        <v>137</v>
      </c>
      <c r="J33" s="65" t="s">
        <v>106</v>
      </c>
      <c r="K33" s="56"/>
    </row>
    <row r="34" spans="1:11" ht="18.75">
      <c r="A34" s="58" t="s">
        <v>83</v>
      </c>
      <c r="B34" s="60"/>
      <c r="C34" s="60"/>
      <c r="D34" s="60"/>
      <c r="E34" s="60" t="s">
        <v>171</v>
      </c>
      <c r="F34" s="60"/>
      <c r="G34" s="64" t="s">
        <v>278</v>
      </c>
      <c r="H34" s="64" t="s">
        <v>138</v>
      </c>
      <c r="I34" s="60"/>
      <c r="J34" s="65" t="s">
        <v>104</v>
      </c>
      <c r="K34" s="56"/>
    </row>
    <row r="35" spans="1:11" ht="18.75">
      <c r="A35" s="58" t="s">
        <v>84</v>
      </c>
      <c r="B35" s="60" t="s">
        <v>160</v>
      </c>
      <c r="C35" s="60" t="s">
        <v>153</v>
      </c>
      <c r="D35" s="64" t="s">
        <v>141</v>
      </c>
      <c r="E35" s="60"/>
      <c r="F35" s="60"/>
      <c r="G35" s="60"/>
      <c r="H35" s="60"/>
      <c r="I35" s="60"/>
      <c r="J35" s="65" t="s">
        <v>102</v>
      </c>
      <c r="K35" s="56"/>
    </row>
    <row r="36" spans="1:11" ht="18.75">
      <c r="A36" s="60"/>
      <c r="B36" s="60"/>
      <c r="C36" s="60"/>
      <c r="D36" s="60"/>
      <c r="E36" s="60"/>
      <c r="F36" s="60"/>
      <c r="G36" s="60"/>
      <c r="H36" s="60"/>
      <c r="I36" s="60"/>
      <c r="J36" s="65"/>
      <c r="K36" s="56"/>
    </row>
    <row r="37" spans="1:11" s="135" customFormat="1" ht="18.75">
      <c r="A37" s="146"/>
      <c r="B37" s="146"/>
      <c r="C37" s="146"/>
      <c r="D37" s="146">
        <v>2</v>
      </c>
      <c r="E37" s="146">
        <v>1</v>
      </c>
      <c r="F37" s="146"/>
      <c r="G37" s="146">
        <v>0</v>
      </c>
      <c r="H37" s="146">
        <v>2</v>
      </c>
      <c r="I37" s="146">
        <v>0</v>
      </c>
      <c r="J37" s="146"/>
      <c r="K37" s="276"/>
    </row>
    <row r="38" spans="1:11" ht="18.75">
      <c r="A38" s="274"/>
      <c r="B38" s="274"/>
      <c r="C38" s="274"/>
      <c r="D38" s="274"/>
      <c r="E38" s="274"/>
      <c r="F38" s="274"/>
      <c r="G38" s="274"/>
      <c r="H38" s="274"/>
      <c r="I38" s="274"/>
      <c r="J38" s="274"/>
      <c r="K38" s="27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A81E-C6E0-4EDF-8976-F54917AC719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71"/>
  <sheetViews>
    <sheetView workbookViewId="0">
      <selection activeCell="BC8" sqref="BC8"/>
    </sheetView>
  </sheetViews>
  <sheetFormatPr defaultColWidth="3" defaultRowHeight="15"/>
  <cols>
    <col min="1" max="1" width="20.140625" style="220" customWidth="1"/>
    <col min="2" max="2" width="2.28515625" style="147" customWidth="1"/>
    <col min="3" max="5" width="3.42578125" style="147" customWidth="1"/>
    <col min="6" max="6" width="2.85546875" style="147" customWidth="1"/>
    <col min="7" max="9" width="3.42578125" style="147" customWidth="1"/>
    <col min="10" max="10" width="2.42578125" style="147" customWidth="1"/>
    <col min="11" max="13" width="3.42578125" style="147" customWidth="1"/>
    <col min="14" max="14" width="7.28515625" style="147" customWidth="1"/>
    <col min="15" max="15" width="3.42578125" style="147" customWidth="1"/>
    <col min="16" max="16" width="5.140625" style="147" customWidth="1"/>
    <col min="17" max="17" width="3.42578125" style="147" customWidth="1"/>
    <col min="18" max="18" width="3" style="147"/>
    <col min="19" max="21" width="3.42578125" style="147" customWidth="1"/>
    <col min="22" max="22" width="2.42578125" style="147" customWidth="1"/>
    <col min="23" max="25" width="3.42578125" style="147" customWidth="1"/>
    <col min="26" max="26" width="2.42578125" style="147" customWidth="1"/>
    <col min="27" max="29" width="3.42578125" style="147" customWidth="1"/>
    <col min="30" max="30" width="2.28515625" style="147" customWidth="1"/>
    <col min="31" max="33" width="3.42578125" style="147" customWidth="1"/>
    <col min="34" max="34" width="2.28515625" style="147" customWidth="1"/>
    <col min="35" max="37" width="3.42578125" style="147" customWidth="1"/>
    <col min="38" max="38" width="2.7109375" style="147" customWidth="1"/>
    <col min="39" max="41" width="3.42578125" style="147" customWidth="1"/>
    <col min="42" max="42" width="1.42578125" style="147" customWidth="1"/>
    <col min="43" max="48" width="3" style="147"/>
    <col min="49" max="49" width="3.85546875" style="147" customWidth="1"/>
    <col min="50" max="50" width="1" style="147" customWidth="1"/>
    <col min="51" max="51" width="3" style="147"/>
    <col min="52" max="52" width="1" style="147" customWidth="1"/>
    <col min="53" max="54" width="3" style="147"/>
    <col min="55" max="55" width="17.140625" style="147" customWidth="1"/>
    <col min="56" max="252" width="3" style="147"/>
    <col min="253" max="253" width="20.140625" style="147" customWidth="1"/>
    <col min="254" max="293" width="3.42578125" style="147" customWidth="1"/>
    <col min="294" max="294" width="1.42578125" style="147" customWidth="1"/>
    <col min="295" max="300" width="3" style="147"/>
    <col min="301" max="301" width="3.85546875" style="147" customWidth="1"/>
    <col min="302" max="302" width="1" style="147" customWidth="1"/>
    <col min="303" max="303" width="3" style="147"/>
    <col min="304" max="304" width="1" style="147" customWidth="1"/>
    <col min="305" max="306" width="3" style="147"/>
    <col min="307" max="310" width="8.42578125" style="147" customWidth="1"/>
    <col min="311" max="311" width="17.140625" style="147" customWidth="1"/>
    <col min="312" max="508" width="3" style="147"/>
    <col min="509" max="509" width="20.140625" style="147" customWidth="1"/>
    <col min="510" max="549" width="3.42578125" style="147" customWidth="1"/>
    <col min="550" max="550" width="1.42578125" style="147" customWidth="1"/>
    <col min="551" max="556" width="3" style="147"/>
    <col min="557" max="557" width="3.85546875" style="147" customWidth="1"/>
    <col min="558" max="558" width="1" style="147" customWidth="1"/>
    <col min="559" max="559" width="3" style="147"/>
    <col min="560" max="560" width="1" style="147" customWidth="1"/>
    <col min="561" max="562" width="3" style="147"/>
    <col min="563" max="566" width="8.42578125" style="147" customWidth="1"/>
    <col min="567" max="567" width="17.140625" style="147" customWidth="1"/>
    <col min="568" max="764" width="3" style="147"/>
    <col min="765" max="765" width="20.140625" style="147" customWidth="1"/>
    <col min="766" max="805" width="3.42578125" style="147" customWidth="1"/>
    <col min="806" max="806" width="1.42578125" style="147" customWidth="1"/>
    <col min="807" max="812" width="3" style="147"/>
    <col min="813" max="813" width="3.85546875" style="147" customWidth="1"/>
    <col min="814" max="814" width="1" style="147" customWidth="1"/>
    <col min="815" max="815" width="3" style="147"/>
    <col min="816" max="816" width="1" style="147" customWidth="1"/>
    <col min="817" max="818" width="3" style="147"/>
    <col min="819" max="822" width="8.42578125" style="147" customWidth="1"/>
    <col min="823" max="823" width="17.140625" style="147" customWidth="1"/>
    <col min="824" max="1020" width="3" style="147"/>
    <col min="1021" max="1021" width="20.140625" style="147" customWidth="1"/>
    <col min="1022" max="1061" width="3.42578125" style="147" customWidth="1"/>
    <col min="1062" max="1062" width="1.42578125" style="147" customWidth="1"/>
    <col min="1063" max="1068" width="3" style="147"/>
    <col min="1069" max="1069" width="3.85546875" style="147" customWidth="1"/>
    <col min="1070" max="1070" width="1" style="147" customWidth="1"/>
    <col min="1071" max="1071" width="3" style="147"/>
    <col min="1072" max="1072" width="1" style="147" customWidth="1"/>
    <col min="1073" max="1074" width="3" style="147"/>
    <col min="1075" max="1078" width="8.42578125" style="147" customWidth="1"/>
    <col min="1079" max="1079" width="17.140625" style="147" customWidth="1"/>
    <col min="1080" max="1276" width="3" style="147"/>
    <col min="1277" max="1277" width="20.140625" style="147" customWidth="1"/>
    <col min="1278" max="1317" width="3.42578125" style="147" customWidth="1"/>
    <col min="1318" max="1318" width="1.42578125" style="147" customWidth="1"/>
    <col min="1319" max="1324" width="3" style="147"/>
    <col min="1325" max="1325" width="3.85546875" style="147" customWidth="1"/>
    <col min="1326" max="1326" width="1" style="147" customWidth="1"/>
    <col min="1327" max="1327" width="3" style="147"/>
    <col min="1328" max="1328" width="1" style="147" customWidth="1"/>
    <col min="1329" max="1330" width="3" style="147"/>
    <col min="1331" max="1334" width="8.42578125" style="147" customWidth="1"/>
    <col min="1335" max="1335" width="17.140625" style="147" customWidth="1"/>
    <col min="1336" max="1532" width="3" style="147"/>
    <col min="1533" max="1533" width="20.140625" style="147" customWidth="1"/>
    <col min="1534" max="1573" width="3.42578125" style="147" customWidth="1"/>
    <col min="1574" max="1574" width="1.42578125" style="147" customWidth="1"/>
    <col min="1575" max="1580" width="3" style="147"/>
    <col min="1581" max="1581" width="3.85546875" style="147" customWidth="1"/>
    <col min="1582" max="1582" width="1" style="147" customWidth="1"/>
    <col min="1583" max="1583" width="3" style="147"/>
    <col min="1584" max="1584" width="1" style="147" customWidth="1"/>
    <col min="1585" max="1586" width="3" style="147"/>
    <col min="1587" max="1590" width="8.42578125" style="147" customWidth="1"/>
    <col min="1591" max="1591" width="17.140625" style="147" customWidth="1"/>
    <col min="1592" max="1788" width="3" style="147"/>
    <col min="1789" max="1789" width="20.140625" style="147" customWidth="1"/>
    <col min="1790" max="1829" width="3.42578125" style="147" customWidth="1"/>
    <col min="1830" max="1830" width="1.42578125" style="147" customWidth="1"/>
    <col min="1831" max="1836" width="3" style="147"/>
    <col min="1837" max="1837" width="3.85546875" style="147" customWidth="1"/>
    <col min="1838" max="1838" width="1" style="147" customWidth="1"/>
    <col min="1839" max="1839" width="3" style="147"/>
    <col min="1840" max="1840" width="1" style="147" customWidth="1"/>
    <col min="1841" max="1842" width="3" style="147"/>
    <col min="1843" max="1846" width="8.42578125" style="147" customWidth="1"/>
    <col min="1847" max="1847" width="17.140625" style="147" customWidth="1"/>
    <col min="1848" max="2044" width="3" style="147"/>
    <col min="2045" max="2045" width="20.140625" style="147" customWidth="1"/>
    <col min="2046" max="2085" width="3.42578125" style="147" customWidth="1"/>
    <col min="2086" max="2086" width="1.42578125" style="147" customWidth="1"/>
    <col min="2087" max="2092" width="3" style="147"/>
    <col min="2093" max="2093" width="3.85546875" style="147" customWidth="1"/>
    <col min="2094" max="2094" width="1" style="147" customWidth="1"/>
    <col min="2095" max="2095" width="3" style="147"/>
    <col min="2096" max="2096" width="1" style="147" customWidth="1"/>
    <col min="2097" max="2098" width="3" style="147"/>
    <col min="2099" max="2102" width="8.42578125" style="147" customWidth="1"/>
    <col min="2103" max="2103" width="17.140625" style="147" customWidth="1"/>
    <col min="2104" max="2300" width="3" style="147"/>
    <col min="2301" max="2301" width="20.140625" style="147" customWidth="1"/>
    <col min="2302" max="2341" width="3.42578125" style="147" customWidth="1"/>
    <col min="2342" max="2342" width="1.42578125" style="147" customWidth="1"/>
    <col min="2343" max="2348" width="3" style="147"/>
    <col min="2349" max="2349" width="3.85546875" style="147" customWidth="1"/>
    <col min="2350" max="2350" width="1" style="147" customWidth="1"/>
    <col min="2351" max="2351" width="3" style="147"/>
    <col min="2352" max="2352" width="1" style="147" customWidth="1"/>
    <col min="2353" max="2354" width="3" style="147"/>
    <col min="2355" max="2358" width="8.42578125" style="147" customWidth="1"/>
    <col min="2359" max="2359" width="17.140625" style="147" customWidth="1"/>
    <col min="2360" max="2556" width="3" style="147"/>
    <col min="2557" max="2557" width="20.140625" style="147" customWidth="1"/>
    <col min="2558" max="2597" width="3.42578125" style="147" customWidth="1"/>
    <col min="2598" max="2598" width="1.42578125" style="147" customWidth="1"/>
    <col min="2599" max="2604" width="3" style="147"/>
    <col min="2605" max="2605" width="3.85546875" style="147" customWidth="1"/>
    <col min="2606" max="2606" width="1" style="147" customWidth="1"/>
    <col min="2607" max="2607" width="3" style="147"/>
    <col min="2608" max="2608" width="1" style="147" customWidth="1"/>
    <col min="2609" max="2610" width="3" style="147"/>
    <col min="2611" max="2614" width="8.42578125" style="147" customWidth="1"/>
    <col min="2615" max="2615" width="17.140625" style="147" customWidth="1"/>
    <col min="2616" max="2812" width="3" style="147"/>
    <col min="2813" max="2813" width="20.140625" style="147" customWidth="1"/>
    <col min="2814" max="2853" width="3.42578125" style="147" customWidth="1"/>
    <col min="2854" max="2854" width="1.42578125" style="147" customWidth="1"/>
    <col min="2855" max="2860" width="3" style="147"/>
    <col min="2861" max="2861" width="3.85546875" style="147" customWidth="1"/>
    <col min="2862" max="2862" width="1" style="147" customWidth="1"/>
    <col min="2863" max="2863" width="3" style="147"/>
    <col min="2864" max="2864" width="1" style="147" customWidth="1"/>
    <col min="2865" max="2866" width="3" style="147"/>
    <col min="2867" max="2870" width="8.42578125" style="147" customWidth="1"/>
    <col min="2871" max="2871" width="17.140625" style="147" customWidth="1"/>
    <col min="2872" max="3068" width="3" style="147"/>
    <col min="3069" max="3069" width="20.140625" style="147" customWidth="1"/>
    <col min="3070" max="3109" width="3.42578125" style="147" customWidth="1"/>
    <col min="3110" max="3110" width="1.42578125" style="147" customWidth="1"/>
    <col min="3111" max="3116" width="3" style="147"/>
    <col min="3117" max="3117" width="3.85546875" style="147" customWidth="1"/>
    <col min="3118" max="3118" width="1" style="147" customWidth="1"/>
    <col min="3119" max="3119" width="3" style="147"/>
    <col min="3120" max="3120" width="1" style="147" customWidth="1"/>
    <col min="3121" max="3122" width="3" style="147"/>
    <col min="3123" max="3126" width="8.42578125" style="147" customWidth="1"/>
    <col min="3127" max="3127" width="17.140625" style="147" customWidth="1"/>
    <col min="3128" max="3324" width="3" style="147"/>
    <col min="3325" max="3325" width="20.140625" style="147" customWidth="1"/>
    <col min="3326" max="3365" width="3.42578125" style="147" customWidth="1"/>
    <col min="3366" max="3366" width="1.42578125" style="147" customWidth="1"/>
    <col min="3367" max="3372" width="3" style="147"/>
    <col min="3373" max="3373" width="3.85546875" style="147" customWidth="1"/>
    <col min="3374" max="3374" width="1" style="147" customWidth="1"/>
    <col min="3375" max="3375" width="3" style="147"/>
    <col min="3376" max="3376" width="1" style="147" customWidth="1"/>
    <col min="3377" max="3378" width="3" style="147"/>
    <col min="3379" max="3382" width="8.42578125" style="147" customWidth="1"/>
    <col min="3383" max="3383" width="17.140625" style="147" customWidth="1"/>
    <col min="3384" max="3580" width="3" style="147"/>
    <col min="3581" max="3581" width="20.140625" style="147" customWidth="1"/>
    <col min="3582" max="3621" width="3.42578125" style="147" customWidth="1"/>
    <col min="3622" max="3622" width="1.42578125" style="147" customWidth="1"/>
    <col min="3623" max="3628" width="3" style="147"/>
    <col min="3629" max="3629" width="3.85546875" style="147" customWidth="1"/>
    <col min="3630" max="3630" width="1" style="147" customWidth="1"/>
    <col min="3631" max="3631" width="3" style="147"/>
    <col min="3632" max="3632" width="1" style="147" customWidth="1"/>
    <col min="3633" max="3634" width="3" style="147"/>
    <col min="3635" max="3638" width="8.42578125" style="147" customWidth="1"/>
    <col min="3639" max="3639" width="17.140625" style="147" customWidth="1"/>
    <col min="3640" max="3836" width="3" style="147"/>
    <col min="3837" max="3837" width="20.140625" style="147" customWidth="1"/>
    <col min="3838" max="3877" width="3.42578125" style="147" customWidth="1"/>
    <col min="3878" max="3878" width="1.42578125" style="147" customWidth="1"/>
    <col min="3879" max="3884" width="3" style="147"/>
    <col min="3885" max="3885" width="3.85546875" style="147" customWidth="1"/>
    <col min="3886" max="3886" width="1" style="147" customWidth="1"/>
    <col min="3887" max="3887" width="3" style="147"/>
    <col min="3888" max="3888" width="1" style="147" customWidth="1"/>
    <col min="3889" max="3890" width="3" style="147"/>
    <col min="3891" max="3894" width="8.42578125" style="147" customWidth="1"/>
    <col min="3895" max="3895" width="17.140625" style="147" customWidth="1"/>
    <col min="3896" max="4092" width="3" style="147"/>
    <col min="4093" max="4093" width="20.140625" style="147" customWidth="1"/>
    <col min="4094" max="4133" width="3.42578125" style="147" customWidth="1"/>
    <col min="4134" max="4134" width="1.42578125" style="147" customWidth="1"/>
    <col min="4135" max="4140" width="3" style="147"/>
    <col min="4141" max="4141" width="3.85546875" style="147" customWidth="1"/>
    <col min="4142" max="4142" width="1" style="147" customWidth="1"/>
    <col min="4143" max="4143" width="3" style="147"/>
    <col min="4144" max="4144" width="1" style="147" customWidth="1"/>
    <col min="4145" max="4146" width="3" style="147"/>
    <col min="4147" max="4150" width="8.42578125" style="147" customWidth="1"/>
    <col min="4151" max="4151" width="17.140625" style="147" customWidth="1"/>
    <col min="4152" max="4348" width="3" style="147"/>
    <col min="4349" max="4349" width="20.140625" style="147" customWidth="1"/>
    <col min="4350" max="4389" width="3.42578125" style="147" customWidth="1"/>
    <col min="4390" max="4390" width="1.42578125" style="147" customWidth="1"/>
    <col min="4391" max="4396" width="3" style="147"/>
    <col min="4397" max="4397" width="3.85546875" style="147" customWidth="1"/>
    <col min="4398" max="4398" width="1" style="147" customWidth="1"/>
    <col min="4399" max="4399" width="3" style="147"/>
    <col min="4400" max="4400" width="1" style="147" customWidth="1"/>
    <col min="4401" max="4402" width="3" style="147"/>
    <col min="4403" max="4406" width="8.42578125" style="147" customWidth="1"/>
    <col min="4407" max="4407" width="17.140625" style="147" customWidth="1"/>
    <col min="4408" max="4604" width="3" style="147"/>
    <col min="4605" max="4605" width="20.140625" style="147" customWidth="1"/>
    <col min="4606" max="4645" width="3.42578125" style="147" customWidth="1"/>
    <col min="4646" max="4646" width="1.42578125" style="147" customWidth="1"/>
    <col min="4647" max="4652" width="3" style="147"/>
    <col min="4653" max="4653" width="3.85546875" style="147" customWidth="1"/>
    <col min="4654" max="4654" width="1" style="147" customWidth="1"/>
    <col min="4655" max="4655" width="3" style="147"/>
    <col min="4656" max="4656" width="1" style="147" customWidth="1"/>
    <col min="4657" max="4658" width="3" style="147"/>
    <col min="4659" max="4662" width="8.42578125" style="147" customWidth="1"/>
    <col min="4663" max="4663" width="17.140625" style="147" customWidth="1"/>
    <col min="4664" max="4860" width="3" style="147"/>
    <col min="4861" max="4861" width="20.140625" style="147" customWidth="1"/>
    <col min="4862" max="4901" width="3.42578125" style="147" customWidth="1"/>
    <col min="4902" max="4902" width="1.42578125" style="147" customWidth="1"/>
    <col min="4903" max="4908" width="3" style="147"/>
    <col min="4909" max="4909" width="3.85546875" style="147" customWidth="1"/>
    <col min="4910" max="4910" width="1" style="147" customWidth="1"/>
    <col min="4911" max="4911" width="3" style="147"/>
    <col min="4912" max="4912" width="1" style="147" customWidth="1"/>
    <col min="4913" max="4914" width="3" style="147"/>
    <col min="4915" max="4918" width="8.42578125" style="147" customWidth="1"/>
    <col min="4919" max="4919" width="17.140625" style="147" customWidth="1"/>
    <col min="4920" max="5116" width="3" style="147"/>
    <col min="5117" max="5117" width="20.140625" style="147" customWidth="1"/>
    <col min="5118" max="5157" width="3.42578125" style="147" customWidth="1"/>
    <col min="5158" max="5158" width="1.42578125" style="147" customWidth="1"/>
    <col min="5159" max="5164" width="3" style="147"/>
    <col min="5165" max="5165" width="3.85546875" style="147" customWidth="1"/>
    <col min="5166" max="5166" width="1" style="147" customWidth="1"/>
    <col min="5167" max="5167" width="3" style="147"/>
    <col min="5168" max="5168" width="1" style="147" customWidth="1"/>
    <col min="5169" max="5170" width="3" style="147"/>
    <col min="5171" max="5174" width="8.42578125" style="147" customWidth="1"/>
    <col min="5175" max="5175" width="17.140625" style="147" customWidth="1"/>
    <col min="5176" max="5372" width="3" style="147"/>
    <col min="5373" max="5373" width="20.140625" style="147" customWidth="1"/>
    <col min="5374" max="5413" width="3.42578125" style="147" customWidth="1"/>
    <col min="5414" max="5414" width="1.42578125" style="147" customWidth="1"/>
    <col min="5415" max="5420" width="3" style="147"/>
    <col min="5421" max="5421" width="3.85546875" style="147" customWidth="1"/>
    <col min="5422" max="5422" width="1" style="147" customWidth="1"/>
    <col min="5423" max="5423" width="3" style="147"/>
    <col min="5424" max="5424" width="1" style="147" customWidth="1"/>
    <col min="5425" max="5426" width="3" style="147"/>
    <col min="5427" max="5430" width="8.42578125" style="147" customWidth="1"/>
    <col min="5431" max="5431" width="17.140625" style="147" customWidth="1"/>
    <col min="5432" max="5628" width="3" style="147"/>
    <col min="5629" max="5629" width="20.140625" style="147" customWidth="1"/>
    <col min="5630" max="5669" width="3.42578125" style="147" customWidth="1"/>
    <col min="5670" max="5670" width="1.42578125" style="147" customWidth="1"/>
    <col min="5671" max="5676" width="3" style="147"/>
    <col min="5677" max="5677" width="3.85546875" style="147" customWidth="1"/>
    <col min="5678" max="5678" width="1" style="147" customWidth="1"/>
    <col min="5679" max="5679" width="3" style="147"/>
    <col min="5680" max="5680" width="1" style="147" customWidth="1"/>
    <col min="5681" max="5682" width="3" style="147"/>
    <col min="5683" max="5686" width="8.42578125" style="147" customWidth="1"/>
    <col min="5687" max="5687" width="17.140625" style="147" customWidth="1"/>
    <col min="5688" max="5884" width="3" style="147"/>
    <col min="5885" max="5885" width="20.140625" style="147" customWidth="1"/>
    <col min="5886" max="5925" width="3.42578125" style="147" customWidth="1"/>
    <col min="5926" max="5926" width="1.42578125" style="147" customWidth="1"/>
    <col min="5927" max="5932" width="3" style="147"/>
    <col min="5933" max="5933" width="3.85546875" style="147" customWidth="1"/>
    <col min="5934" max="5934" width="1" style="147" customWidth="1"/>
    <col min="5935" max="5935" width="3" style="147"/>
    <col min="5936" max="5936" width="1" style="147" customWidth="1"/>
    <col min="5937" max="5938" width="3" style="147"/>
    <col min="5939" max="5942" width="8.42578125" style="147" customWidth="1"/>
    <col min="5943" max="5943" width="17.140625" style="147" customWidth="1"/>
    <col min="5944" max="6140" width="3" style="147"/>
    <col min="6141" max="6141" width="20.140625" style="147" customWidth="1"/>
    <col min="6142" max="6181" width="3.42578125" style="147" customWidth="1"/>
    <col min="6182" max="6182" width="1.42578125" style="147" customWidth="1"/>
    <col min="6183" max="6188" width="3" style="147"/>
    <col min="6189" max="6189" width="3.85546875" style="147" customWidth="1"/>
    <col min="6190" max="6190" width="1" style="147" customWidth="1"/>
    <col min="6191" max="6191" width="3" style="147"/>
    <col min="6192" max="6192" width="1" style="147" customWidth="1"/>
    <col min="6193" max="6194" width="3" style="147"/>
    <col min="6195" max="6198" width="8.42578125" style="147" customWidth="1"/>
    <col min="6199" max="6199" width="17.140625" style="147" customWidth="1"/>
    <col min="6200" max="6396" width="3" style="147"/>
    <col min="6397" max="6397" width="20.140625" style="147" customWidth="1"/>
    <col min="6398" max="6437" width="3.42578125" style="147" customWidth="1"/>
    <col min="6438" max="6438" width="1.42578125" style="147" customWidth="1"/>
    <col min="6439" max="6444" width="3" style="147"/>
    <col min="6445" max="6445" width="3.85546875" style="147" customWidth="1"/>
    <col min="6446" max="6446" width="1" style="147" customWidth="1"/>
    <col min="6447" max="6447" width="3" style="147"/>
    <col min="6448" max="6448" width="1" style="147" customWidth="1"/>
    <col min="6449" max="6450" width="3" style="147"/>
    <col min="6451" max="6454" width="8.42578125" style="147" customWidth="1"/>
    <col min="6455" max="6455" width="17.140625" style="147" customWidth="1"/>
    <col min="6456" max="6652" width="3" style="147"/>
    <col min="6653" max="6653" width="20.140625" style="147" customWidth="1"/>
    <col min="6654" max="6693" width="3.42578125" style="147" customWidth="1"/>
    <col min="6694" max="6694" width="1.42578125" style="147" customWidth="1"/>
    <col min="6695" max="6700" width="3" style="147"/>
    <col min="6701" max="6701" width="3.85546875" style="147" customWidth="1"/>
    <col min="6702" max="6702" width="1" style="147" customWidth="1"/>
    <col min="6703" max="6703" width="3" style="147"/>
    <col min="6704" max="6704" width="1" style="147" customWidth="1"/>
    <col min="6705" max="6706" width="3" style="147"/>
    <col min="6707" max="6710" width="8.42578125" style="147" customWidth="1"/>
    <col min="6711" max="6711" width="17.140625" style="147" customWidth="1"/>
    <col min="6712" max="6908" width="3" style="147"/>
    <col min="6909" max="6909" width="20.140625" style="147" customWidth="1"/>
    <col min="6910" max="6949" width="3.42578125" style="147" customWidth="1"/>
    <col min="6950" max="6950" width="1.42578125" style="147" customWidth="1"/>
    <col min="6951" max="6956" width="3" style="147"/>
    <col min="6957" max="6957" width="3.85546875" style="147" customWidth="1"/>
    <col min="6958" max="6958" width="1" style="147" customWidth="1"/>
    <col min="6959" max="6959" width="3" style="147"/>
    <col min="6960" max="6960" width="1" style="147" customWidth="1"/>
    <col min="6961" max="6962" width="3" style="147"/>
    <col min="6963" max="6966" width="8.42578125" style="147" customWidth="1"/>
    <col min="6967" max="6967" width="17.140625" style="147" customWidth="1"/>
    <col min="6968" max="7164" width="3" style="147"/>
    <col min="7165" max="7165" width="20.140625" style="147" customWidth="1"/>
    <col min="7166" max="7205" width="3.42578125" style="147" customWidth="1"/>
    <col min="7206" max="7206" width="1.42578125" style="147" customWidth="1"/>
    <col min="7207" max="7212" width="3" style="147"/>
    <col min="7213" max="7213" width="3.85546875" style="147" customWidth="1"/>
    <col min="7214" max="7214" width="1" style="147" customWidth="1"/>
    <col min="7215" max="7215" width="3" style="147"/>
    <col min="7216" max="7216" width="1" style="147" customWidth="1"/>
    <col min="7217" max="7218" width="3" style="147"/>
    <col min="7219" max="7222" width="8.42578125" style="147" customWidth="1"/>
    <col min="7223" max="7223" width="17.140625" style="147" customWidth="1"/>
    <col min="7224" max="7420" width="3" style="147"/>
    <col min="7421" max="7421" width="20.140625" style="147" customWidth="1"/>
    <col min="7422" max="7461" width="3.42578125" style="147" customWidth="1"/>
    <col min="7462" max="7462" width="1.42578125" style="147" customWidth="1"/>
    <col min="7463" max="7468" width="3" style="147"/>
    <col min="7469" max="7469" width="3.85546875" style="147" customWidth="1"/>
    <col min="7470" max="7470" width="1" style="147" customWidth="1"/>
    <col min="7471" max="7471" width="3" style="147"/>
    <col min="7472" max="7472" width="1" style="147" customWidth="1"/>
    <col min="7473" max="7474" width="3" style="147"/>
    <col min="7475" max="7478" width="8.42578125" style="147" customWidth="1"/>
    <col min="7479" max="7479" width="17.140625" style="147" customWidth="1"/>
    <col min="7480" max="7676" width="3" style="147"/>
    <col min="7677" max="7677" width="20.140625" style="147" customWidth="1"/>
    <col min="7678" max="7717" width="3.42578125" style="147" customWidth="1"/>
    <col min="7718" max="7718" width="1.42578125" style="147" customWidth="1"/>
    <col min="7719" max="7724" width="3" style="147"/>
    <col min="7725" max="7725" width="3.85546875" style="147" customWidth="1"/>
    <col min="7726" max="7726" width="1" style="147" customWidth="1"/>
    <col min="7727" max="7727" width="3" style="147"/>
    <col min="7728" max="7728" width="1" style="147" customWidth="1"/>
    <col min="7729" max="7730" width="3" style="147"/>
    <col min="7731" max="7734" width="8.42578125" style="147" customWidth="1"/>
    <col min="7735" max="7735" width="17.140625" style="147" customWidth="1"/>
    <col min="7736" max="7932" width="3" style="147"/>
    <col min="7933" max="7933" width="20.140625" style="147" customWidth="1"/>
    <col min="7934" max="7973" width="3.42578125" style="147" customWidth="1"/>
    <col min="7974" max="7974" width="1.42578125" style="147" customWidth="1"/>
    <col min="7975" max="7980" width="3" style="147"/>
    <col min="7981" max="7981" width="3.85546875" style="147" customWidth="1"/>
    <col min="7982" max="7982" width="1" style="147" customWidth="1"/>
    <col min="7983" max="7983" width="3" style="147"/>
    <col min="7984" max="7984" width="1" style="147" customWidth="1"/>
    <col min="7985" max="7986" width="3" style="147"/>
    <col min="7987" max="7990" width="8.42578125" style="147" customWidth="1"/>
    <col min="7991" max="7991" width="17.140625" style="147" customWidth="1"/>
    <col min="7992" max="8188" width="3" style="147"/>
    <col min="8189" max="8189" width="20.140625" style="147" customWidth="1"/>
    <col min="8190" max="8229" width="3.42578125" style="147" customWidth="1"/>
    <col min="8230" max="8230" width="1.42578125" style="147" customWidth="1"/>
    <col min="8231" max="8236" width="3" style="147"/>
    <col min="8237" max="8237" width="3.85546875" style="147" customWidth="1"/>
    <col min="8238" max="8238" width="1" style="147" customWidth="1"/>
    <col min="8239" max="8239" width="3" style="147"/>
    <col min="8240" max="8240" width="1" style="147" customWidth="1"/>
    <col min="8241" max="8242" width="3" style="147"/>
    <col min="8243" max="8246" width="8.42578125" style="147" customWidth="1"/>
    <col min="8247" max="8247" width="17.140625" style="147" customWidth="1"/>
    <col min="8248" max="8444" width="3" style="147"/>
    <col min="8445" max="8445" width="20.140625" style="147" customWidth="1"/>
    <col min="8446" max="8485" width="3.42578125" style="147" customWidth="1"/>
    <col min="8486" max="8486" width="1.42578125" style="147" customWidth="1"/>
    <col min="8487" max="8492" width="3" style="147"/>
    <col min="8493" max="8493" width="3.85546875" style="147" customWidth="1"/>
    <col min="8494" max="8494" width="1" style="147" customWidth="1"/>
    <col min="8495" max="8495" width="3" style="147"/>
    <col min="8496" max="8496" width="1" style="147" customWidth="1"/>
    <col min="8497" max="8498" width="3" style="147"/>
    <col min="8499" max="8502" width="8.42578125" style="147" customWidth="1"/>
    <col min="8503" max="8503" width="17.140625" style="147" customWidth="1"/>
    <col min="8504" max="8700" width="3" style="147"/>
    <col min="8701" max="8701" width="20.140625" style="147" customWidth="1"/>
    <col min="8702" max="8741" width="3.42578125" style="147" customWidth="1"/>
    <col min="8742" max="8742" width="1.42578125" style="147" customWidth="1"/>
    <col min="8743" max="8748" width="3" style="147"/>
    <col min="8749" max="8749" width="3.85546875" style="147" customWidth="1"/>
    <col min="8750" max="8750" width="1" style="147" customWidth="1"/>
    <col min="8751" max="8751" width="3" style="147"/>
    <col min="8752" max="8752" width="1" style="147" customWidth="1"/>
    <col min="8753" max="8754" width="3" style="147"/>
    <col min="8755" max="8758" width="8.42578125" style="147" customWidth="1"/>
    <col min="8759" max="8759" width="17.140625" style="147" customWidth="1"/>
    <col min="8760" max="8956" width="3" style="147"/>
    <col min="8957" max="8957" width="20.140625" style="147" customWidth="1"/>
    <col min="8958" max="8997" width="3.42578125" style="147" customWidth="1"/>
    <col min="8998" max="8998" width="1.42578125" style="147" customWidth="1"/>
    <col min="8999" max="9004" width="3" style="147"/>
    <col min="9005" max="9005" width="3.85546875" style="147" customWidth="1"/>
    <col min="9006" max="9006" width="1" style="147" customWidth="1"/>
    <col min="9007" max="9007" width="3" style="147"/>
    <col min="9008" max="9008" width="1" style="147" customWidth="1"/>
    <col min="9009" max="9010" width="3" style="147"/>
    <col min="9011" max="9014" width="8.42578125" style="147" customWidth="1"/>
    <col min="9015" max="9015" width="17.140625" style="147" customWidth="1"/>
    <col min="9016" max="9212" width="3" style="147"/>
    <col min="9213" max="9213" width="20.140625" style="147" customWidth="1"/>
    <col min="9214" max="9253" width="3.42578125" style="147" customWidth="1"/>
    <col min="9254" max="9254" width="1.42578125" style="147" customWidth="1"/>
    <col min="9255" max="9260" width="3" style="147"/>
    <col min="9261" max="9261" width="3.85546875" style="147" customWidth="1"/>
    <col min="9262" max="9262" width="1" style="147" customWidth="1"/>
    <col min="9263" max="9263" width="3" style="147"/>
    <col min="9264" max="9264" width="1" style="147" customWidth="1"/>
    <col min="9265" max="9266" width="3" style="147"/>
    <col min="9267" max="9270" width="8.42578125" style="147" customWidth="1"/>
    <col min="9271" max="9271" width="17.140625" style="147" customWidth="1"/>
    <col min="9272" max="9468" width="3" style="147"/>
    <col min="9469" max="9469" width="20.140625" style="147" customWidth="1"/>
    <col min="9470" max="9509" width="3.42578125" style="147" customWidth="1"/>
    <col min="9510" max="9510" width="1.42578125" style="147" customWidth="1"/>
    <col min="9511" max="9516" width="3" style="147"/>
    <col min="9517" max="9517" width="3.85546875" style="147" customWidth="1"/>
    <col min="9518" max="9518" width="1" style="147" customWidth="1"/>
    <col min="9519" max="9519" width="3" style="147"/>
    <col min="9520" max="9520" width="1" style="147" customWidth="1"/>
    <col min="9521" max="9522" width="3" style="147"/>
    <col min="9523" max="9526" width="8.42578125" style="147" customWidth="1"/>
    <col min="9527" max="9527" width="17.140625" style="147" customWidth="1"/>
    <col min="9528" max="9724" width="3" style="147"/>
    <col min="9725" max="9725" width="20.140625" style="147" customWidth="1"/>
    <col min="9726" max="9765" width="3.42578125" style="147" customWidth="1"/>
    <col min="9766" max="9766" width="1.42578125" style="147" customWidth="1"/>
    <col min="9767" max="9772" width="3" style="147"/>
    <col min="9773" max="9773" width="3.85546875" style="147" customWidth="1"/>
    <col min="9774" max="9774" width="1" style="147" customWidth="1"/>
    <col min="9775" max="9775" width="3" style="147"/>
    <col min="9776" max="9776" width="1" style="147" customWidth="1"/>
    <col min="9777" max="9778" width="3" style="147"/>
    <col min="9779" max="9782" width="8.42578125" style="147" customWidth="1"/>
    <col min="9783" max="9783" width="17.140625" style="147" customWidth="1"/>
    <col min="9784" max="9980" width="3" style="147"/>
    <col min="9981" max="9981" width="20.140625" style="147" customWidth="1"/>
    <col min="9982" max="10021" width="3.42578125" style="147" customWidth="1"/>
    <col min="10022" max="10022" width="1.42578125" style="147" customWidth="1"/>
    <col min="10023" max="10028" width="3" style="147"/>
    <col min="10029" max="10029" width="3.85546875" style="147" customWidth="1"/>
    <col min="10030" max="10030" width="1" style="147" customWidth="1"/>
    <col min="10031" max="10031" width="3" style="147"/>
    <col min="10032" max="10032" width="1" style="147" customWidth="1"/>
    <col min="10033" max="10034" width="3" style="147"/>
    <col min="10035" max="10038" width="8.42578125" style="147" customWidth="1"/>
    <col min="10039" max="10039" width="17.140625" style="147" customWidth="1"/>
    <col min="10040" max="10236" width="3" style="147"/>
    <col min="10237" max="10237" width="20.140625" style="147" customWidth="1"/>
    <col min="10238" max="10277" width="3.42578125" style="147" customWidth="1"/>
    <col min="10278" max="10278" width="1.42578125" style="147" customWidth="1"/>
    <col min="10279" max="10284" width="3" style="147"/>
    <col min="10285" max="10285" width="3.85546875" style="147" customWidth="1"/>
    <col min="10286" max="10286" width="1" style="147" customWidth="1"/>
    <col min="10287" max="10287" width="3" style="147"/>
    <col min="10288" max="10288" width="1" style="147" customWidth="1"/>
    <col min="10289" max="10290" width="3" style="147"/>
    <col min="10291" max="10294" width="8.42578125" style="147" customWidth="1"/>
    <col min="10295" max="10295" width="17.140625" style="147" customWidth="1"/>
    <col min="10296" max="10492" width="3" style="147"/>
    <col min="10493" max="10493" width="20.140625" style="147" customWidth="1"/>
    <col min="10494" max="10533" width="3.42578125" style="147" customWidth="1"/>
    <col min="10534" max="10534" width="1.42578125" style="147" customWidth="1"/>
    <col min="10535" max="10540" width="3" style="147"/>
    <col min="10541" max="10541" width="3.85546875" style="147" customWidth="1"/>
    <col min="10542" max="10542" width="1" style="147" customWidth="1"/>
    <col min="10543" max="10543" width="3" style="147"/>
    <col min="10544" max="10544" width="1" style="147" customWidth="1"/>
    <col min="10545" max="10546" width="3" style="147"/>
    <col min="10547" max="10550" width="8.42578125" style="147" customWidth="1"/>
    <col min="10551" max="10551" width="17.140625" style="147" customWidth="1"/>
    <col min="10552" max="10748" width="3" style="147"/>
    <col min="10749" max="10749" width="20.140625" style="147" customWidth="1"/>
    <col min="10750" max="10789" width="3.42578125" style="147" customWidth="1"/>
    <col min="10790" max="10790" width="1.42578125" style="147" customWidth="1"/>
    <col min="10791" max="10796" width="3" style="147"/>
    <col min="10797" max="10797" width="3.85546875" style="147" customWidth="1"/>
    <col min="10798" max="10798" width="1" style="147" customWidth="1"/>
    <col min="10799" max="10799" width="3" style="147"/>
    <col min="10800" max="10800" width="1" style="147" customWidth="1"/>
    <col min="10801" max="10802" width="3" style="147"/>
    <col min="10803" max="10806" width="8.42578125" style="147" customWidth="1"/>
    <col min="10807" max="10807" width="17.140625" style="147" customWidth="1"/>
    <col min="10808" max="11004" width="3" style="147"/>
    <col min="11005" max="11005" width="20.140625" style="147" customWidth="1"/>
    <col min="11006" max="11045" width="3.42578125" style="147" customWidth="1"/>
    <col min="11046" max="11046" width="1.42578125" style="147" customWidth="1"/>
    <col min="11047" max="11052" width="3" style="147"/>
    <col min="11053" max="11053" width="3.85546875" style="147" customWidth="1"/>
    <col min="11054" max="11054" width="1" style="147" customWidth="1"/>
    <col min="11055" max="11055" width="3" style="147"/>
    <col min="11056" max="11056" width="1" style="147" customWidth="1"/>
    <col min="11057" max="11058" width="3" style="147"/>
    <col min="11059" max="11062" width="8.42578125" style="147" customWidth="1"/>
    <col min="11063" max="11063" width="17.140625" style="147" customWidth="1"/>
    <col min="11064" max="11260" width="3" style="147"/>
    <col min="11261" max="11261" width="20.140625" style="147" customWidth="1"/>
    <col min="11262" max="11301" width="3.42578125" style="147" customWidth="1"/>
    <col min="11302" max="11302" width="1.42578125" style="147" customWidth="1"/>
    <col min="11303" max="11308" width="3" style="147"/>
    <col min="11309" max="11309" width="3.85546875" style="147" customWidth="1"/>
    <col min="11310" max="11310" width="1" style="147" customWidth="1"/>
    <col min="11311" max="11311" width="3" style="147"/>
    <col min="11312" max="11312" width="1" style="147" customWidth="1"/>
    <col min="11313" max="11314" width="3" style="147"/>
    <col min="11315" max="11318" width="8.42578125" style="147" customWidth="1"/>
    <col min="11319" max="11319" width="17.140625" style="147" customWidth="1"/>
    <col min="11320" max="11516" width="3" style="147"/>
    <col min="11517" max="11517" width="20.140625" style="147" customWidth="1"/>
    <col min="11518" max="11557" width="3.42578125" style="147" customWidth="1"/>
    <col min="11558" max="11558" width="1.42578125" style="147" customWidth="1"/>
    <col min="11559" max="11564" width="3" style="147"/>
    <col min="11565" max="11565" width="3.85546875" style="147" customWidth="1"/>
    <col min="11566" max="11566" width="1" style="147" customWidth="1"/>
    <col min="11567" max="11567" width="3" style="147"/>
    <col min="11568" max="11568" width="1" style="147" customWidth="1"/>
    <col min="11569" max="11570" width="3" style="147"/>
    <col min="11571" max="11574" width="8.42578125" style="147" customWidth="1"/>
    <col min="11575" max="11575" width="17.140625" style="147" customWidth="1"/>
    <col min="11576" max="11772" width="3" style="147"/>
    <col min="11773" max="11773" width="20.140625" style="147" customWidth="1"/>
    <col min="11774" max="11813" width="3.42578125" style="147" customWidth="1"/>
    <col min="11814" max="11814" width="1.42578125" style="147" customWidth="1"/>
    <col min="11815" max="11820" width="3" style="147"/>
    <col min="11821" max="11821" width="3.85546875" style="147" customWidth="1"/>
    <col min="11822" max="11822" width="1" style="147" customWidth="1"/>
    <col min="11823" max="11823" width="3" style="147"/>
    <col min="11824" max="11824" width="1" style="147" customWidth="1"/>
    <col min="11825" max="11826" width="3" style="147"/>
    <col min="11827" max="11830" width="8.42578125" style="147" customWidth="1"/>
    <col min="11831" max="11831" width="17.140625" style="147" customWidth="1"/>
    <col min="11832" max="12028" width="3" style="147"/>
    <col min="12029" max="12029" width="20.140625" style="147" customWidth="1"/>
    <col min="12030" max="12069" width="3.42578125" style="147" customWidth="1"/>
    <col min="12070" max="12070" width="1.42578125" style="147" customWidth="1"/>
    <col min="12071" max="12076" width="3" style="147"/>
    <col min="12077" max="12077" width="3.85546875" style="147" customWidth="1"/>
    <col min="12078" max="12078" width="1" style="147" customWidth="1"/>
    <col min="12079" max="12079" width="3" style="147"/>
    <col min="12080" max="12080" width="1" style="147" customWidth="1"/>
    <col min="12081" max="12082" width="3" style="147"/>
    <col min="12083" max="12086" width="8.42578125" style="147" customWidth="1"/>
    <col min="12087" max="12087" width="17.140625" style="147" customWidth="1"/>
    <col min="12088" max="12284" width="3" style="147"/>
    <col min="12285" max="12285" width="20.140625" style="147" customWidth="1"/>
    <col min="12286" max="12325" width="3.42578125" style="147" customWidth="1"/>
    <col min="12326" max="12326" width="1.42578125" style="147" customWidth="1"/>
    <col min="12327" max="12332" width="3" style="147"/>
    <col min="12333" max="12333" width="3.85546875" style="147" customWidth="1"/>
    <col min="12334" max="12334" width="1" style="147" customWidth="1"/>
    <col min="12335" max="12335" width="3" style="147"/>
    <col min="12336" max="12336" width="1" style="147" customWidth="1"/>
    <col min="12337" max="12338" width="3" style="147"/>
    <col min="12339" max="12342" width="8.42578125" style="147" customWidth="1"/>
    <col min="12343" max="12343" width="17.140625" style="147" customWidth="1"/>
    <col min="12344" max="12540" width="3" style="147"/>
    <col min="12541" max="12541" width="20.140625" style="147" customWidth="1"/>
    <col min="12542" max="12581" width="3.42578125" style="147" customWidth="1"/>
    <col min="12582" max="12582" width="1.42578125" style="147" customWidth="1"/>
    <col min="12583" max="12588" width="3" style="147"/>
    <col min="12589" max="12589" width="3.85546875" style="147" customWidth="1"/>
    <col min="12590" max="12590" width="1" style="147" customWidth="1"/>
    <col min="12591" max="12591" width="3" style="147"/>
    <col min="12592" max="12592" width="1" style="147" customWidth="1"/>
    <col min="12593" max="12594" width="3" style="147"/>
    <col min="12595" max="12598" width="8.42578125" style="147" customWidth="1"/>
    <col min="12599" max="12599" width="17.140625" style="147" customWidth="1"/>
    <col min="12600" max="12796" width="3" style="147"/>
    <col min="12797" max="12797" width="20.140625" style="147" customWidth="1"/>
    <col min="12798" max="12837" width="3.42578125" style="147" customWidth="1"/>
    <col min="12838" max="12838" width="1.42578125" style="147" customWidth="1"/>
    <col min="12839" max="12844" width="3" style="147"/>
    <col min="12845" max="12845" width="3.85546875" style="147" customWidth="1"/>
    <col min="12846" max="12846" width="1" style="147" customWidth="1"/>
    <col min="12847" max="12847" width="3" style="147"/>
    <col min="12848" max="12848" width="1" style="147" customWidth="1"/>
    <col min="12849" max="12850" width="3" style="147"/>
    <col min="12851" max="12854" width="8.42578125" style="147" customWidth="1"/>
    <col min="12855" max="12855" width="17.140625" style="147" customWidth="1"/>
    <col min="12856" max="13052" width="3" style="147"/>
    <col min="13053" max="13053" width="20.140625" style="147" customWidth="1"/>
    <col min="13054" max="13093" width="3.42578125" style="147" customWidth="1"/>
    <col min="13094" max="13094" width="1.42578125" style="147" customWidth="1"/>
    <col min="13095" max="13100" width="3" style="147"/>
    <col min="13101" max="13101" width="3.85546875" style="147" customWidth="1"/>
    <col min="13102" max="13102" width="1" style="147" customWidth="1"/>
    <col min="13103" max="13103" width="3" style="147"/>
    <col min="13104" max="13104" width="1" style="147" customWidth="1"/>
    <col min="13105" max="13106" width="3" style="147"/>
    <col min="13107" max="13110" width="8.42578125" style="147" customWidth="1"/>
    <col min="13111" max="13111" width="17.140625" style="147" customWidth="1"/>
    <col min="13112" max="13308" width="3" style="147"/>
    <col min="13309" max="13309" width="20.140625" style="147" customWidth="1"/>
    <col min="13310" max="13349" width="3.42578125" style="147" customWidth="1"/>
    <col min="13350" max="13350" width="1.42578125" style="147" customWidth="1"/>
    <col min="13351" max="13356" width="3" style="147"/>
    <col min="13357" max="13357" width="3.85546875" style="147" customWidth="1"/>
    <col min="13358" max="13358" width="1" style="147" customWidth="1"/>
    <col min="13359" max="13359" width="3" style="147"/>
    <col min="13360" max="13360" width="1" style="147" customWidth="1"/>
    <col min="13361" max="13362" width="3" style="147"/>
    <col min="13363" max="13366" width="8.42578125" style="147" customWidth="1"/>
    <col min="13367" max="13367" width="17.140625" style="147" customWidth="1"/>
    <col min="13368" max="13564" width="3" style="147"/>
    <col min="13565" max="13565" width="20.140625" style="147" customWidth="1"/>
    <col min="13566" max="13605" width="3.42578125" style="147" customWidth="1"/>
    <col min="13606" max="13606" width="1.42578125" style="147" customWidth="1"/>
    <col min="13607" max="13612" width="3" style="147"/>
    <col min="13613" max="13613" width="3.85546875" style="147" customWidth="1"/>
    <col min="13614" max="13614" width="1" style="147" customWidth="1"/>
    <col min="13615" max="13615" width="3" style="147"/>
    <col min="13616" max="13616" width="1" style="147" customWidth="1"/>
    <col min="13617" max="13618" width="3" style="147"/>
    <col min="13619" max="13622" width="8.42578125" style="147" customWidth="1"/>
    <col min="13623" max="13623" width="17.140625" style="147" customWidth="1"/>
    <col min="13624" max="13820" width="3" style="147"/>
    <col min="13821" max="13821" width="20.140625" style="147" customWidth="1"/>
    <col min="13822" max="13861" width="3.42578125" style="147" customWidth="1"/>
    <col min="13862" max="13862" width="1.42578125" style="147" customWidth="1"/>
    <col min="13863" max="13868" width="3" style="147"/>
    <col min="13869" max="13869" width="3.85546875" style="147" customWidth="1"/>
    <col min="13870" max="13870" width="1" style="147" customWidth="1"/>
    <col min="13871" max="13871" width="3" style="147"/>
    <col min="13872" max="13872" width="1" style="147" customWidth="1"/>
    <col min="13873" max="13874" width="3" style="147"/>
    <col min="13875" max="13878" width="8.42578125" style="147" customWidth="1"/>
    <col min="13879" max="13879" width="17.140625" style="147" customWidth="1"/>
    <col min="13880" max="14076" width="3" style="147"/>
    <col min="14077" max="14077" width="20.140625" style="147" customWidth="1"/>
    <col min="14078" max="14117" width="3.42578125" style="147" customWidth="1"/>
    <col min="14118" max="14118" width="1.42578125" style="147" customWidth="1"/>
    <col min="14119" max="14124" width="3" style="147"/>
    <col min="14125" max="14125" width="3.85546875" style="147" customWidth="1"/>
    <col min="14126" max="14126" width="1" style="147" customWidth="1"/>
    <col min="14127" max="14127" width="3" style="147"/>
    <col min="14128" max="14128" width="1" style="147" customWidth="1"/>
    <col min="14129" max="14130" width="3" style="147"/>
    <col min="14131" max="14134" width="8.42578125" style="147" customWidth="1"/>
    <col min="14135" max="14135" width="17.140625" style="147" customWidth="1"/>
    <col min="14136" max="14332" width="3" style="147"/>
    <col min="14333" max="14333" width="20.140625" style="147" customWidth="1"/>
    <col min="14334" max="14373" width="3.42578125" style="147" customWidth="1"/>
    <col min="14374" max="14374" width="1.42578125" style="147" customWidth="1"/>
    <col min="14375" max="14380" width="3" style="147"/>
    <col min="14381" max="14381" width="3.85546875" style="147" customWidth="1"/>
    <col min="14382" max="14382" width="1" style="147" customWidth="1"/>
    <col min="14383" max="14383" width="3" style="147"/>
    <col min="14384" max="14384" width="1" style="147" customWidth="1"/>
    <col min="14385" max="14386" width="3" style="147"/>
    <col min="14387" max="14390" width="8.42578125" style="147" customWidth="1"/>
    <col min="14391" max="14391" width="17.140625" style="147" customWidth="1"/>
    <col min="14392" max="14588" width="3" style="147"/>
    <col min="14589" max="14589" width="20.140625" style="147" customWidth="1"/>
    <col min="14590" max="14629" width="3.42578125" style="147" customWidth="1"/>
    <col min="14630" max="14630" width="1.42578125" style="147" customWidth="1"/>
    <col min="14631" max="14636" width="3" style="147"/>
    <col min="14637" max="14637" width="3.85546875" style="147" customWidth="1"/>
    <col min="14638" max="14638" width="1" style="147" customWidth="1"/>
    <col min="14639" max="14639" width="3" style="147"/>
    <col min="14640" max="14640" width="1" style="147" customWidth="1"/>
    <col min="14641" max="14642" width="3" style="147"/>
    <col min="14643" max="14646" width="8.42578125" style="147" customWidth="1"/>
    <col min="14647" max="14647" width="17.140625" style="147" customWidth="1"/>
    <col min="14648" max="14844" width="3" style="147"/>
    <col min="14845" max="14845" width="20.140625" style="147" customWidth="1"/>
    <col min="14846" max="14885" width="3.42578125" style="147" customWidth="1"/>
    <col min="14886" max="14886" width="1.42578125" style="147" customWidth="1"/>
    <col min="14887" max="14892" width="3" style="147"/>
    <col min="14893" max="14893" width="3.85546875" style="147" customWidth="1"/>
    <col min="14894" max="14894" width="1" style="147" customWidth="1"/>
    <col min="14895" max="14895" width="3" style="147"/>
    <col min="14896" max="14896" width="1" style="147" customWidth="1"/>
    <col min="14897" max="14898" width="3" style="147"/>
    <col min="14899" max="14902" width="8.42578125" style="147" customWidth="1"/>
    <col min="14903" max="14903" width="17.140625" style="147" customWidth="1"/>
    <col min="14904" max="15100" width="3" style="147"/>
    <col min="15101" max="15101" width="20.140625" style="147" customWidth="1"/>
    <col min="15102" max="15141" width="3.42578125" style="147" customWidth="1"/>
    <col min="15142" max="15142" width="1.42578125" style="147" customWidth="1"/>
    <col min="15143" max="15148" width="3" style="147"/>
    <col min="15149" max="15149" width="3.85546875" style="147" customWidth="1"/>
    <col min="15150" max="15150" width="1" style="147" customWidth="1"/>
    <col min="15151" max="15151" width="3" style="147"/>
    <col min="15152" max="15152" width="1" style="147" customWidth="1"/>
    <col min="15153" max="15154" width="3" style="147"/>
    <col min="15155" max="15158" width="8.42578125" style="147" customWidth="1"/>
    <col min="15159" max="15159" width="17.140625" style="147" customWidth="1"/>
    <col min="15160" max="15356" width="3" style="147"/>
    <col min="15357" max="15357" width="20.140625" style="147" customWidth="1"/>
    <col min="15358" max="15397" width="3.42578125" style="147" customWidth="1"/>
    <col min="15398" max="15398" width="1.42578125" style="147" customWidth="1"/>
    <col min="15399" max="15404" width="3" style="147"/>
    <col min="15405" max="15405" width="3.85546875" style="147" customWidth="1"/>
    <col min="15406" max="15406" width="1" style="147" customWidth="1"/>
    <col min="15407" max="15407" width="3" style="147"/>
    <col min="15408" max="15408" width="1" style="147" customWidth="1"/>
    <col min="15409" max="15410" width="3" style="147"/>
    <col min="15411" max="15414" width="8.42578125" style="147" customWidth="1"/>
    <col min="15415" max="15415" width="17.140625" style="147" customWidth="1"/>
    <col min="15416" max="15612" width="3" style="147"/>
    <col min="15613" max="15613" width="20.140625" style="147" customWidth="1"/>
    <col min="15614" max="15653" width="3.42578125" style="147" customWidth="1"/>
    <col min="15654" max="15654" width="1.42578125" style="147" customWidth="1"/>
    <col min="15655" max="15660" width="3" style="147"/>
    <col min="15661" max="15661" width="3.85546875" style="147" customWidth="1"/>
    <col min="15662" max="15662" width="1" style="147" customWidth="1"/>
    <col min="15663" max="15663" width="3" style="147"/>
    <col min="15664" max="15664" width="1" style="147" customWidth="1"/>
    <col min="15665" max="15666" width="3" style="147"/>
    <col min="15667" max="15670" width="8.42578125" style="147" customWidth="1"/>
    <col min="15671" max="15671" width="17.140625" style="147" customWidth="1"/>
    <col min="15672" max="15868" width="3" style="147"/>
    <col min="15869" max="15869" width="20.140625" style="147" customWidth="1"/>
    <col min="15870" max="15909" width="3.42578125" style="147" customWidth="1"/>
    <col min="15910" max="15910" width="1.42578125" style="147" customWidth="1"/>
    <col min="15911" max="15916" width="3" style="147"/>
    <col min="15917" max="15917" width="3.85546875" style="147" customWidth="1"/>
    <col min="15918" max="15918" width="1" style="147" customWidth="1"/>
    <col min="15919" max="15919" width="3" style="147"/>
    <col min="15920" max="15920" width="1" style="147" customWidth="1"/>
    <col min="15921" max="15922" width="3" style="147"/>
    <col min="15923" max="15926" width="8.42578125" style="147" customWidth="1"/>
    <col min="15927" max="15927" width="17.140625" style="147" customWidth="1"/>
    <col min="15928" max="16124" width="3" style="147"/>
    <col min="16125" max="16125" width="20.140625" style="147" customWidth="1"/>
    <col min="16126" max="16165" width="3.42578125" style="147" customWidth="1"/>
    <col min="16166" max="16166" width="1.42578125" style="147" customWidth="1"/>
    <col min="16167" max="16172" width="3" style="147"/>
    <col min="16173" max="16173" width="3.85546875" style="147" customWidth="1"/>
    <col min="16174" max="16174" width="1" style="147" customWidth="1"/>
    <col min="16175" max="16175" width="3" style="147"/>
    <col min="16176" max="16176" width="1" style="147" customWidth="1"/>
    <col min="16177" max="16178" width="3" style="147"/>
    <col min="16179" max="16182" width="8.42578125" style="147" customWidth="1"/>
    <col min="16183" max="16183" width="17.140625" style="147" customWidth="1"/>
    <col min="16184" max="16384" width="3" style="147"/>
  </cols>
  <sheetData>
    <row r="1" spans="1:55" ht="16.5" thickBot="1">
      <c r="A1" s="37" t="s">
        <v>232</v>
      </c>
      <c r="AQ1" s="280">
        <v>43571</v>
      </c>
      <c r="AR1" s="280"/>
      <c r="AS1" s="280"/>
      <c r="AT1" s="280"/>
      <c r="AU1" s="280"/>
      <c r="AV1" s="280"/>
      <c r="AW1" s="280"/>
      <c r="AY1" s="38"/>
      <c r="AZ1" s="39"/>
    </row>
    <row r="2" spans="1:55" ht="33.75" customHeight="1" thickTop="1" thickBot="1">
      <c r="A2" s="148" t="s">
        <v>90</v>
      </c>
      <c r="B2" s="281" t="str">
        <f>(A3)</f>
        <v>Csokonyavisonta</v>
      </c>
      <c r="C2" s="281"/>
      <c r="D2" s="281"/>
      <c r="E2" s="281"/>
      <c r="F2" s="279" t="str">
        <f>(A4)</f>
        <v>ALC KSE Szeged II.</v>
      </c>
      <c r="G2" s="279"/>
      <c r="H2" s="279"/>
      <c r="I2" s="279"/>
      <c r="J2" s="281" t="str">
        <f>(A5)</f>
        <v>ESE I. </v>
      </c>
      <c r="K2" s="281"/>
      <c r="L2" s="281"/>
      <c r="M2" s="281"/>
      <c r="N2" s="279" t="str">
        <f>(A6)</f>
        <v>ALC KSE Szeged III.</v>
      </c>
      <c r="O2" s="279"/>
      <c r="P2" s="279"/>
      <c r="Q2" s="279"/>
      <c r="R2" s="281" t="str">
        <f>(A7)</f>
        <v>Hírös ALSE II</v>
      </c>
      <c r="S2" s="281"/>
      <c r="T2" s="281"/>
      <c r="U2" s="281"/>
      <c r="V2" s="279" t="str">
        <f>(A8)</f>
        <v>Dunakanyar Forte</v>
      </c>
      <c r="W2" s="279"/>
      <c r="X2" s="279"/>
      <c r="Y2" s="279"/>
      <c r="Z2" s="281" t="str">
        <f>(A9)</f>
        <v>Vasi GE II</v>
      </c>
      <c r="AA2" s="281"/>
      <c r="AB2" s="281"/>
      <c r="AC2" s="281"/>
      <c r="AD2" s="279" t="str">
        <f>(A10)</f>
        <v>Marosvásárhely</v>
      </c>
      <c r="AE2" s="279"/>
      <c r="AF2" s="279"/>
      <c r="AG2" s="279"/>
      <c r="AH2" s="281" t="str">
        <f>(A11)</f>
        <v>DÖKE Komló II</v>
      </c>
      <c r="AI2" s="281"/>
      <c r="AJ2" s="281"/>
      <c r="AK2" s="281"/>
      <c r="AL2" s="279" t="str">
        <f>(A12)</f>
        <v>ESE II. </v>
      </c>
      <c r="AM2" s="279"/>
      <c r="AN2" s="279"/>
      <c r="AO2" s="279"/>
      <c r="AP2" s="149"/>
      <c r="AQ2" s="40" t="s">
        <v>91</v>
      </c>
      <c r="AR2" s="150" t="s">
        <v>92</v>
      </c>
      <c r="AS2" s="150" t="s">
        <v>93</v>
      </c>
      <c r="AT2" s="150" t="s">
        <v>94</v>
      </c>
      <c r="AU2" s="151" t="s">
        <v>95</v>
      </c>
      <c r="AV2" s="151" t="s">
        <v>96</v>
      </c>
      <c r="AW2" s="41" t="s">
        <v>97</v>
      </c>
      <c r="AX2" s="152"/>
      <c r="AY2" s="153" t="s">
        <v>98</v>
      </c>
      <c r="AZ2" s="154"/>
      <c r="BA2" s="155" t="s">
        <v>99</v>
      </c>
    </row>
    <row r="3" spans="1:55" ht="16.5" thickTop="1">
      <c r="A3" s="35" t="s">
        <v>18</v>
      </c>
      <c r="B3" s="156"/>
      <c r="C3" s="157"/>
      <c r="D3" s="157"/>
      <c r="E3" s="157"/>
      <c r="F3" s="158">
        <v>10</v>
      </c>
      <c r="G3" s="159">
        <f>(N61)</f>
        <v>6</v>
      </c>
      <c r="H3" s="159">
        <f>(P61)</f>
        <v>10</v>
      </c>
      <c r="I3" s="160" t="str">
        <f>IF(G3=".","-",IF(G3&gt;H3,"g",IF(G3=H3,"d","v")))</f>
        <v>v</v>
      </c>
      <c r="J3" s="158">
        <v>9</v>
      </c>
      <c r="K3" s="161">
        <f>(N56)</f>
        <v>8</v>
      </c>
      <c r="L3" s="161">
        <f>(P56)</f>
        <v>8</v>
      </c>
      <c r="M3" s="160" t="str">
        <f>IF(K3=".","-",IF(K3&gt;L3,"g",IF(K3=L3,"d","v")))</f>
        <v>d</v>
      </c>
      <c r="N3" s="158">
        <v>8</v>
      </c>
      <c r="O3" s="161">
        <f>(N51)</f>
        <v>11</v>
      </c>
      <c r="P3" s="161">
        <f>(P51)</f>
        <v>5</v>
      </c>
      <c r="Q3" s="160" t="str">
        <f>IF(O3=".","-",IF(O3&gt;P3,"g",IF(O3=P3,"d","v")))</f>
        <v>g</v>
      </c>
      <c r="R3" s="158">
        <v>7</v>
      </c>
      <c r="S3" s="161">
        <f>(N46)</f>
        <v>9</v>
      </c>
      <c r="T3" s="161">
        <f>(P46)</f>
        <v>7</v>
      </c>
      <c r="U3" s="160" t="str">
        <f>IF(S3=".","-",IF(S3&gt;T3,"g",IF(S3=T3,"d","v")))</f>
        <v>g</v>
      </c>
      <c r="V3" s="162">
        <v>1</v>
      </c>
      <c r="W3" s="161">
        <f>(N16)</f>
        <v>10</v>
      </c>
      <c r="X3" s="161">
        <f>(P16)</f>
        <v>6</v>
      </c>
      <c r="Y3" s="160" t="str">
        <f>IF(W3=".","-",IF(W3&gt;X3,"g",IF(W3=X3,"d","v")))</f>
        <v>g</v>
      </c>
      <c r="Z3" s="162">
        <v>5</v>
      </c>
      <c r="AA3" s="161">
        <f>(N39)</f>
        <v>13</v>
      </c>
      <c r="AB3" s="161">
        <f>(P39)</f>
        <v>3</v>
      </c>
      <c r="AC3" s="160" t="str">
        <f t="shared" ref="AC3:AC8" si="0">IF(AA3=".","-",IF(AA3&gt;AB3,"g",IF(AA3=AB3,"d","v")))</f>
        <v>g</v>
      </c>
      <c r="AD3" s="162">
        <v>4</v>
      </c>
      <c r="AE3" s="161">
        <f>(N33)</f>
        <v>11</v>
      </c>
      <c r="AF3" s="161">
        <f>(P33)</f>
        <v>5</v>
      </c>
      <c r="AG3" s="160" t="str">
        <f t="shared" ref="AG3:AG9" si="1">IF(AE3=".","-",IF(AE3&gt;AF3,"g",IF(AE3=AF3,"d","v")))</f>
        <v>g</v>
      </c>
      <c r="AH3" s="162">
        <v>3</v>
      </c>
      <c r="AI3" s="161">
        <f>(N27)</f>
        <v>11</v>
      </c>
      <c r="AJ3" s="161">
        <f>(P27)</f>
        <v>5</v>
      </c>
      <c r="AK3" s="160" t="str">
        <f t="shared" ref="AK3:AK10" si="2">IF(AI3=".","-",IF(AI3&gt;AJ3,"g",IF(AI3=AJ3,"d","v")))</f>
        <v>g</v>
      </c>
      <c r="AL3" s="162">
        <v>2</v>
      </c>
      <c r="AM3" s="161">
        <f>(N21)</f>
        <v>11</v>
      </c>
      <c r="AN3" s="161">
        <f>(P21)</f>
        <v>5</v>
      </c>
      <c r="AO3" s="160" t="str">
        <f t="shared" ref="AO3:AO11" si="3">IF(AM3=".","-",IF(AM3&gt;AN3,"g",IF(AM3=AN3,"d","v")))</f>
        <v>g</v>
      </c>
      <c r="AP3" s="163"/>
      <c r="AQ3" s="42">
        <f t="shared" ref="AQ3:AQ12" si="4">SUM(AR3:AT3)</f>
        <v>9</v>
      </c>
      <c r="AR3" s="43">
        <f t="shared" ref="AR3:AR12" si="5">COUNTIF(B3:AO3,"g")</f>
        <v>7</v>
      </c>
      <c r="AS3" s="43">
        <f t="shared" ref="AS3:AS12" si="6">COUNTIF(B3:AO3,"d")</f>
        <v>1</v>
      </c>
      <c r="AT3" s="43">
        <f t="shared" ref="AT3:AT12" si="7">COUNTIF(B3:AO3,"v")</f>
        <v>1</v>
      </c>
      <c r="AU3" s="164">
        <f>SUM(IF(O3&lt;&gt;".",O3)+IF(S3&lt;&gt;".",S3)+IF(W3&lt;&gt;".",W3)+IF(AA3&lt;&gt;".",AA3)+IF(AE3&lt;&gt;".",AE3)+IF(AI3&lt;&gt;".",AI3)+IF(AM3&lt;&gt;".",AM3)+IF(G3&lt;&gt;".",G3)+IF(K3&lt;&gt;".",K3))</f>
        <v>90</v>
      </c>
      <c r="AV3" s="164">
        <f>SUM(IF(P3&lt;&gt;".",P3)+IF(T3&lt;&gt;".",T3)+IF(X3&lt;&gt;".",X3)+IF(AB3&lt;&gt;".",AB3)+IF(AF3&lt;&gt;".",AF3)+IF(AJ3&lt;&gt;".",AJ3)+IF(AN3&lt;&gt;".",AN3)+IF(H3&lt;&gt;".",H3)+IF(L3&lt;&gt;".",L3))</f>
        <v>54</v>
      </c>
      <c r="AW3" s="44">
        <f t="shared" ref="AW3:AW12" si="8">SUM(AR3*3+AS3*1)</f>
        <v>22</v>
      </c>
      <c r="AX3" s="165"/>
      <c r="AY3" s="166">
        <f>RANK(AW3,$AW$3:$AW$12,0)</f>
        <v>1</v>
      </c>
      <c r="AZ3" s="167"/>
      <c r="BA3" s="168">
        <f t="shared" ref="BA3:BA12" si="9">SUM(AU3-AV3)</f>
        <v>36</v>
      </c>
    </row>
    <row r="4" spans="1:55" ht="15.75">
      <c r="A4" s="33" t="s">
        <v>73</v>
      </c>
      <c r="B4" s="169">
        <v>10</v>
      </c>
      <c r="C4" s="159">
        <f>(P61)</f>
        <v>10</v>
      </c>
      <c r="D4" s="159">
        <f>(N61)</f>
        <v>6</v>
      </c>
      <c r="E4" s="170" t="str">
        <f t="shared" ref="E4:E12" si="10">IF(C4=".","-",IF(C4&gt;D4,"g",IF(C4=D4,"d","v")))</f>
        <v>g</v>
      </c>
      <c r="F4" s="171"/>
      <c r="G4" s="172"/>
      <c r="H4" s="172"/>
      <c r="I4" s="172"/>
      <c r="J4" s="173">
        <v>6</v>
      </c>
      <c r="K4" s="159">
        <f>(N42)</f>
        <v>6</v>
      </c>
      <c r="L4" s="159">
        <f>(P42)</f>
        <v>10</v>
      </c>
      <c r="M4" s="174" t="str">
        <f>IF(K4=".","-",IF(K4&gt;L4,"g",IF(K4=L4,"d","v")))</f>
        <v>v</v>
      </c>
      <c r="N4" s="173">
        <v>1</v>
      </c>
      <c r="O4" s="159">
        <f>(N18)</f>
        <v>12</v>
      </c>
      <c r="P4" s="159">
        <f>(P18)</f>
        <v>4</v>
      </c>
      <c r="Q4" s="174" t="str">
        <f>IF(O4=".","-",IF(O4&gt;P4,"g",IF(O4=P4,"d","v")))</f>
        <v>g</v>
      </c>
      <c r="R4" s="169">
        <v>9</v>
      </c>
      <c r="S4" s="159">
        <f>(N57)</f>
        <v>13</v>
      </c>
      <c r="T4" s="159">
        <f>(P57)</f>
        <v>3</v>
      </c>
      <c r="U4" s="174" t="str">
        <f>IF(S4=".","-",IF(S4&gt;T4,"g",IF(S4=T4,"d","v")))</f>
        <v>g</v>
      </c>
      <c r="V4" s="169">
        <v>11</v>
      </c>
      <c r="W4" s="159">
        <f>(N66)</f>
        <v>11</v>
      </c>
      <c r="X4" s="159">
        <f>(P66)</f>
        <v>5</v>
      </c>
      <c r="Y4" s="174" t="str">
        <f>IF(W4=".","-",IF(W4&gt;X4,"g",IF(W4=X4,"d","v")))</f>
        <v>g</v>
      </c>
      <c r="Z4" s="173">
        <v>4</v>
      </c>
      <c r="AA4" s="159">
        <f>(N34)</f>
        <v>13</v>
      </c>
      <c r="AB4" s="159">
        <f>(P34)</f>
        <v>3</v>
      </c>
      <c r="AC4" s="174" t="str">
        <f t="shared" si="0"/>
        <v>g</v>
      </c>
      <c r="AD4" s="173">
        <v>3</v>
      </c>
      <c r="AE4" s="159">
        <f>(N28)</f>
        <v>6</v>
      </c>
      <c r="AF4" s="159">
        <f>(P28)</f>
        <v>10</v>
      </c>
      <c r="AG4" s="174" t="str">
        <f t="shared" si="1"/>
        <v>v</v>
      </c>
      <c r="AH4" s="173">
        <v>2</v>
      </c>
      <c r="AI4" s="159">
        <f>(N22)</f>
        <v>9</v>
      </c>
      <c r="AJ4" s="159">
        <f>(P22)</f>
        <v>7</v>
      </c>
      <c r="AK4" s="174" t="str">
        <f t="shared" si="2"/>
        <v>g</v>
      </c>
      <c r="AL4" s="169">
        <v>7</v>
      </c>
      <c r="AM4" s="159">
        <f>(N48)</f>
        <v>16</v>
      </c>
      <c r="AN4" s="159">
        <f>(P48)</f>
        <v>0</v>
      </c>
      <c r="AO4" s="174" t="str">
        <f t="shared" si="3"/>
        <v>g</v>
      </c>
      <c r="AP4" s="175"/>
      <c r="AQ4" s="42">
        <f t="shared" si="4"/>
        <v>9</v>
      </c>
      <c r="AR4" s="43">
        <f t="shared" si="5"/>
        <v>7</v>
      </c>
      <c r="AS4" s="43">
        <f t="shared" si="6"/>
        <v>0</v>
      </c>
      <c r="AT4" s="43">
        <f t="shared" si="7"/>
        <v>2</v>
      </c>
      <c r="AU4" s="164">
        <f>SUM(IF(O4&lt;&gt;".",O4)+IF(S4&lt;&gt;".",S4)+IF(W4&lt;&gt;".",W4)+IF(AA4&lt;&gt;".",AA4)+IF(AE4&lt;&gt;".",AE4)+IF(AI4&lt;&gt;".",AI4)+IF(AM4&lt;&gt;".",AM4)+IF(C4&lt;&gt;".",C4)+IF(K4&lt;&gt;".",K4))</f>
        <v>96</v>
      </c>
      <c r="AV4" s="164">
        <f>SUM(IF(P4&lt;&gt;".",P4)+IF(T4&lt;&gt;".",T4)+IF(X4&lt;&gt;".",X4)+IF(AB4&lt;&gt;".",AB4)+IF(AF4&lt;&gt;".",AF4)+IF(AJ4&lt;&gt;".",AJ4)+IF(AN4&lt;&gt;".",AN4)+IF(D4&lt;&gt;".",D4)+IF(L4&lt;&gt;".",L4))</f>
        <v>48</v>
      </c>
      <c r="AW4" s="45">
        <f t="shared" si="8"/>
        <v>21</v>
      </c>
      <c r="AX4" s="165"/>
      <c r="AY4" s="166">
        <f t="shared" ref="AY4:AY12" si="11">RANK(AW4,$AW$3:$AW$12,0)</f>
        <v>2</v>
      </c>
      <c r="AZ4" s="167"/>
      <c r="BA4" s="168">
        <f t="shared" si="9"/>
        <v>48</v>
      </c>
    </row>
    <row r="5" spans="1:55" ht="15.75">
      <c r="A5" s="33" t="s">
        <v>41</v>
      </c>
      <c r="B5" s="169">
        <v>9</v>
      </c>
      <c r="C5" s="159">
        <f>(P56)</f>
        <v>8</v>
      </c>
      <c r="D5" s="159">
        <f>(N56)</f>
        <v>8</v>
      </c>
      <c r="E5" s="170" t="str">
        <f t="shared" si="10"/>
        <v>d</v>
      </c>
      <c r="F5" s="169">
        <v>6</v>
      </c>
      <c r="G5" s="159">
        <f>(P42)</f>
        <v>10</v>
      </c>
      <c r="H5" s="159">
        <f>(N42)</f>
        <v>6</v>
      </c>
      <c r="I5" s="170" t="str">
        <f t="shared" ref="I5:I12" si="12">IF(G5=".","-",IF(G5&gt;H5,"g",IF(G5=H5,"d","v")))</f>
        <v>g</v>
      </c>
      <c r="J5" s="171"/>
      <c r="K5" s="172"/>
      <c r="L5" s="172"/>
      <c r="M5" s="172"/>
      <c r="N5" s="169">
        <v>11</v>
      </c>
      <c r="O5" s="159">
        <f>(N67)</f>
        <v>10</v>
      </c>
      <c r="P5" s="159">
        <f>(P67)</f>
        <v>6</v>
      </c>
      <c r="Q5" s="174" t="str">
        <f>IF(O5=".","-",IF(O5&gt;P5,"g",IF(O5=P5,"d","v")))</f>
        <v>g</v>
      </c>
      <c r="R5" s="169">
        <v>8</v>
      </c>
      <c r="S5" s="159">
        <f>(N52)</f>
        <v>10</v>
      </c>
      <c r="T5" s="159">
        <f>(P52)</f>
        <v>6</v>
      </c>
      <c r="U5" s="174" t="str">
        <f>IF(S5=".","-",IF(S5&gt;T5,"g",IF(S5=T5,"d","v")))</f>
        <v>g</v>
      </c>
      <c r="V5" s="173">
        <v>5</v>
      </c>
      <c r="W5" s="159">
        <f>(N36)</f>
        <v>8</v>
      </c>
      <c r="X5" s="159">
        <f>(P36)</f>
        <v>8</v>
      </c>
      <c r="Y5" s="174" t="str">
        <f>IF(W5=".","-",IF(W5&gt;X5,"g",IF(W5=X5,"d","v")))</f>
        <v>d</v>
      </c>
      <c r="Z5" s="173">
        <v>3</v>
      </c>
      <c r="AA5" s="159">
        <f>(N29)</f>
        <v>11</v>
      </c>
      <c r="AB5" s="159">
        <f>(P29)</f>
        <v>5</v>
      </c>
      <c r="AC5" s="174" t="str">
        <f t="shared" si="0"/>
        <v>g</v>
      </c>
      <c r="AD5" s="173">
        <v>2</v>
      </c>
      <c r="AE5" s="159">
        <f>(N23)</f>
        <v>7</v>
      </c>
      <c r="AF5" s="159">
        <f>(P23)</f>
        <v>9</v>
      </c>
      <c r="AG5" s="174" t="str">
        <f t="shared" si="1"/>
        <v>v</v>
      </c>
      <c r="AH5" s="173">
        <v>1</v>
      </c>
      <c r="AI5" s="159">
        <f>(N17)</f>
        <v>4</v>
      </c>
      <c r="AJ5" s="159">
        <f>(P17)</f>
        <v>12</v>
      </c>
      <c r="AK5" s="174" t="str">
        <f t="shared" si="2"/>
        <v>v</v>
      </c>
      <c r="AL5" s="173">
        <v>0</v>
      </c>
      <c r="AM5" s="159">
        <f>(N14)</f>
        <v>13</v>
      </c>
      <c r="AN5" s="159">
        <f>(P14)</f>
        <v>3</v>
      </c>
      <c r="AO5" s="174" t="str">
        <f t="shared" si="3"/>
        <v>g</v>
      </c>
      <c r="AP5" s="175"/>
      <c r="AQ5" s="42">
        <f t="shared" si="4"/>
        <v>9</v>
      </c>
      <c r="AR5" s="43">
        <f t="shared" si="5"/>
        <v>5</v>
      </c>
      <c r="AS5" s="43">
        <f t="shared" si="6"/>
        <v>2</v>
      </c>
      <c r="AT5" s="43">
        <f t="shared" si="7"/>
        <v>2</v>
      </c>
      <c r="AU5" s="164">
        <f>SUM(IF(O5&lt;&gt;".",O5)+IF(S5&lt;&gt;".",S5)+IF(W5&lt;&gt;".",W5)+IF(AA5&lt;&gt;".",AA5)+IF(AE5&lt;&gt;".",AE5)+IF(AI5&lt;&gt;".",AI5)+IF(AM5&lt;&gt;".",AM5)+IF(G5&lt;&gt;".",G5)+IF(C5&lt;&gt;".",C5))</f>
        <v>81</v>
      </c>
      <c r="AV5" s="164">
        <f>SUM(IF(P5&lt;&gt;".",P5)+IF(T5&lt;&gt;".",T5)+IF(X5&lt;&gt;".",X5)+IF(AB5&lt;&gt;".",AB5)+IF(AF5&lt;&gt;".",AF5)+IF(AJ5&lt;&gt;".",AJ5)+IF(AN5&lt;&gt;".",AN5)+IF(H5&lt;&gt;".",H5)+IF(D5&lt;&gt;".",D5))</f>
        <v>63</v>
      </c>
      <c r="AW5" s="45">
        <f t="shared" si="8"/>
        <v>17</v>
      </c>
      <c r="AX5" s="165"/>
      <c r="AY5" s="166">
        <f t="shared" si="11"/>
        <v>3</v>
      </c>
      <c r="AZ5" s="167"/>
      <c r="BA5" s="168">
        <f t="shared" si="9"/>
        <v>18</v>
      </c>
    </row>
    <row r="6" spans="1:55" ht="15.75">
      <c r="A6" s="33" t="s">
        <v>79</v>
      </c>
      <c r="B6" s="169">
        <v>8</v>
      </c>
      <c r="C6" s="159">
        <f>(P51)</f>
        <v>5</v>
      </c>
      <c r="D6" s="159">
        <f>(N51)</f>
        <v>11</v>
      </c>
      <c r="E6" s="170" t="str">
        <f t="shared" si="10"/>
        <v>v</v>
      </c>
      <c r="F6" s="169">
        <v>1</v>
      </c>
      <c r="G6" s="159">
        <f>(P18)</f>
        <v>4</v>
      </c>
      <c r="H6" s="159">
        <f>(N18)</f>
        <v>12</v>
      </c>
      <c r="I6" s="170" t="str">
        <f t="shared" si="12"/>
        <v>v</v>
      </c>
      <c r="J6" s="169">
        <v>11</v>
      </c>
      <c r="K6" s="159">
        <f>(P67)</f>
        <v>6</v>
      </c>
      <c r="L6" s="159">
        <f>(N67)</f>
        <v>10</v>
      </c>
      <c r="M6" s="170" t="str">
        <f t="shared" ref="M6:M12" si="13">IF(K6=".","-",IF(K6&gt;L6,"g",IF(K6=L6,"d","v")))</f>
        <v>v</v>
      </c>
      <c r="N6" s="171"/>
      <c r="O6" s="172"/>
      <c r="P6" s="172"/>
      <c r="Q6" s="172"/>
      <c r="R6" s="169">
        <v>10</v>
      </c>
      <c r="S6" s="159">
        <f>(N62)</f>
        <v>2</v>
      </c>
      <c r="T6" s="159">
        <f>(P62)</f>
        <v>14</v>
      </c>
      <c r="U6" s="174" t="str">
        <f>IF(S6=".","-",IF(S6&gt;T6,"g",IF(S6=T6,"d","v")))</f>
        <v>v</v>
      </c>
      <c r="V6" s="173">
        <v>4</v>
      </c>
      <c r="W6" s="159">
        <f>(N31)</f>
        <v>9</v>
      </c>
      <c r="X6" s="159">
        <f>(P31)</f>
        <v>7</v>
      </c>
      <c r="Y6" s="174" t="str">
        <f>IF(W6=".","-",IF(W6&gt;X6,"g",IF(W6=X6,"d","v")))</f>
        <v>g</v>
      </c>
      <c r="Z6" s="173">
        <v>2</v>
      </c>
      <c r="AA6" s="159">
        <f>(N24)</f>
        <v>4</v>
      </c>
      <c r="AB6" s="159">
        <f>(P24)</f>
        <v>12</v>
      </c>
      <c r="AC6" s="174" t="str">
        <f t="shared" si="0"/>
        <v>v</v>
      </c>
      <c r="AD6" s="169">
        <v>7</v>
      </c>
      <c r="AE6" s="159">
        <f>(N47)</f>
        <v>11</v>
      </c>
      <c r="AF6" s="159">
        <f>(P47)</f>
        <v>5</v>
      </c>
      <c r="AG6" s="174" t="str">
        <f t="shared" si="1"/>
        <v>g</v>
      </c>
      <c r="AH6" s="173">
        <v>6</v>
      </c>
      <c r="AI6" s="159">
        <f>(N43)</f>
        <v>9</v>
      </c>
      <c r="AJ6" s="159">
        <f>(P43)</f>
        <v>7</v>
      </c>
      <c r="AK6" s="174" t="str">
        <f t="shared" si="2"/>
        <v>g</v>
      </c>
      <c r="AL6" s="173">
        <v>5</v>
      </c>
      <c r="AM6" s="159">
        <f>(N37)</f>
        <v>8</v>
      </c>
      <c r="AN6" s="159">
        <f>(P37)</f>
        <v>8</v>
      </c>
      <c r="AO6" s="174" t="str">
        <f t="shared" si="3"/>
        <v>d</v>
      </c>
      <c r="AP6" s="175"/>
      <c r="AQ6" s="42">
        <f t="shared" si="4"/>
        <v>9</v>
      </c>
      <c r="AR6" s="43">
        <f t="shared" si="5"/>
        <v>3</v>
      </c>
      <c r="AS6" s="43">
        <f t="shared" si="6"/>
        <v>1</v>
      </c>
      <c r="AT6" s="43">
        <f t="shared" si="7"/>
        <v>5</v>
      </c>
      <c r="AU6" s="164">
        <f>SUM(IF(C6&lt;&gt;".",C6)+IF(S6&lt;&gt;".",S6)+IF(W6&lt;&gt;".",W6)+IF(AA6&lt;&gt;".",AA6)+IF(AE6&lt;&gt;".",AE6)+IF(AI6&lt;&gt;".",AI6)+IF(AM6&lt;&gt;".",AM6)+IF(G6&lt;&gt;".",G6)+IF(K6&lt;&gt;".",K6))</f>
        <v>58</v>
      </c>
      <c r="AV6" s="164">
        <f>SUM(IF(D6&lt;&gt;".",D6)+IF(T6&lt;&gt;".",T6)+IF(X6&lt;&gt;".",X6)+IF(AB6&lt;&gt;".",AB6)+IF(AF6&lt;&gt;".",AF6)+IF(AJ6&lt;&gt;".",AJ6)+IF(AN6&lt;&gt;".",AN6)+IF(H6&lt;&gt;".",H6)+IF(L6&lt;&gt;".",L6))</f>
        <v>86</v>
      </c>
      <c r="AW6" s="45">
        <f t="shared" si="8"/>
        <v>10</v>
      </c>
      <c r="AX6" s="165"/>
      <c r="AY6" s="166">
        <f t="shared" si="11"/>
        <v>7</v>
      </c>
      <c r="AZ6" s="167"/>
      <c r="BA6" s="168">
        <f t="shared" si="9"/>
        <v>-28</v>
      </c>
      <c r="BC6" s="176"/>
    </row>
    <row r="7" spans="1:55" ht="15.75">
      <c r="A7" s="33" t="s">
        <v>29</v>
      </c>
      <c r="B7" s="169">
        <v>7</v>
      </c>
      <c r="C7" s="159">
        <f>(P46)</f>
        <v>7</v>
      </c>
      <c r="D7" s="159">
        <f>(N46)</f>
        <v>9</v>
      </c>
      <c r="E7" s="170" t="str">
        <f t="shared" si="10"/>
        <v>v</v>
      </c>
      <c r="F7" s="169">
        <v>9</v>
      </c>
      <c r="G7" s="159">
        <f>(P57)</f>
        <v>3</v>
      </c>
      <c r="H7" s="159">
        <f>(N57)</f>
        <v>13</v>
      </c>
      <c r="I7" s="170" t="str">
        <f t="shared" si="12"/>
        <v>v</v>
      </c>
      <c r="J7" s="169">
        <v>8</v>
      </c>
      <c r="K7" s="159">
        <f>(P52)</f>
        <v>6</v>
      </c>
      <c r="L7" s="159">
        <f>(N52)</f>
        <v>10</v>
      </c>
      <c r="M7" s="170" t="str">
        <f t="shared" si="13"/>
        <v>v</v>
      </c>
      <c r="N7" s="169">
        <v>10</v>
      </c>
      <c r="O7" s="159">
        <f>(P62)</f>
        <v>14</v>
      </c>
      <c r="P7" s="159">
        <f>(N62)</f>
        <v>2</v>
      </c>
      <c r="Q7" s="170" t="str">
        <f t="shared" ref="Q7:Q12" si="14">IF(O7=".","-",IF(O7&gt;P7,"g",IF(O7=P7,"d","v")))</f>
        <v>g</v>
      </c>
      <c r="R7" s="171"/>
      <c r="S7" s="172"/>
      <c r="T7" s="172"/>
      <c r="U7" s="172"/>
      <c r="V7" s="173">
        <v>3</v>
      </c>
      <c r="W7" s="159">
        <f>(N26)</f>
        <v>9</v>
      </c>
      <c r="X7" s="159">
        <f>(P26)</f>
        <v>7</v>
      </c>
      <c r="Y7" s="174" t="str">
        <f>IF(W7=".","-",IF(W7&gt;X7,"g",IF(W7=X7,"d","v")))</f>
        <v>g</v>
      </c>
      <c r="Z7" s="173">
        <v>1</v>
      </c>
      <c r="AA7" s="159">
        <f>(N19)</f>
        <v>12</v>
      </c>
      <c r="AB7" s="159">
        <f>(P19)</f>
        <v>4</v>
      </c>
      <c r="AC7" s="174" t="str">
        <f t="shared" si="0"/>
        <v>g</v>
      </c>
      <c r="AD7" s="173">
        <v>6</v>
      </c>
      <c r="AE7" s="159">
        <f>(N44)</f>
        <v>7</v>
      </c>
      <c r="AF7" s="159">
        <f>(P44)</f>
        <v>9</v>
      </c>
      <c r="AG7" s="174" t="str">
        <f t="shared" si="1"/>
        <v>v</v>
      </c>
      <c r="AH7" s="173">
        <v>5</v>
      </c>
      <c r="AI7" s="159">
        <f>(N38)</f>
        <v>8</v>
      </c>
      <c r="AJ7" s="159">
        <f>(P38)</f>
        <v>8</v>
      </c>
      <c r="AK7" s="174" t="str">
        <f t="shared" si="2"/>
        <v>d</v>
      </c>
      <c r="AL7" s="173">
        <v>4</v>
      </c>
      <c r="AM7" s="159">
        <f>(N32)</f>
        <v>14</v>
      </c>
      <c r="AN7" s="159">
        <f>(P32)</f>
        <v>2</v>
      </c>
      <c r="AO7" s="174" t="str">
        <f t="shared" si="3"/>
        <v>g</v>
      </c>
      <c r="AP7" s="175"/>
      <c r="AQ7" s="42">
        <f t="shared" si="4"/>
        <v>9</v>
      </c>
      <c r="AR7" s="43">
        <f t="shared" si="5"/>
        <v>4</v>
      </c>
      <c r="AS7" s="43">
        <f t="shared" si="6"/>
        <v>1</v>
      </c>
      <c r="AT7" s="43">
        <f t="shared" si="7"/>
        <v>4</v>
      </c>
      <c r="AU7" s="164">
        <f>SUM(IF(O7&lt;&gt;".",O7)+IF(C7&lt;&gt;".",C7)+IF(W7&lt;&gt;".",W7)+IF(AA7&lt;&gt;".",AA7)+IF(AE7&lt;&gt;".",AE7)+IF(AI7&lt;&gt;".",AI7)+IF(AM7&lt;&gt;".",AM7)+IF(G7&lt;&gt;".",G7)+IF(K7&lt;&gt;".",K7))</f>
        <v>80</v>
      </c>
      <c r="AV7" s="164">
        <f>SUM(IF(P7&lt;&gt;".",P7)+IF(D7&lt;&gt;".",D7)+IF(X7&lt;&gt;".",X7)+IF(AB7&lt;&gt;".",AB7)+IF(AF7&lt;&gt;".",AF7)+IF(AJ7&lt;&gt;".",AJ7)+IF(AN7&lt;&gt;".",AN7)+IF(H7&lt;&gt;".",H7)+IF(L7&lt;&gt;".",L7))</f>
        <v>64</v>
      </c>
      <c r="AW7" s="45">
        <f t="shared" si="8"/>
        <v>13</v>
      </c>
      <c r="AX7" s="165"/>
      <c r="AY7" s="166">
        <f t="shared" si="11"/>
        <v>5</v>
      </c>
      <c r="AZ7" s="167"/>
      <c r="BA7" s="168">
        <f t="shared" si="9"/>
        <v>16</v>
      </c>
    </row>
    <row r="8" spans="1:55" ht="15.75">
      <c r="A8" s="33" t="s">
        <v>56</v>
      </c>
      <c r="B8" s="177">
        <v>1</v>
      </c>
      <c r="C8" s="159">
        <f>(P16)</f>
        <v>6</v>
      </c>
      <c r="D8" s="159">
        <f>(N16)</f>
        <v>10</v>
      </c>
      <c r="E8" s="170" t="str">
        <f t="shared" si="10"/>
        <v>v</v>
      </c>
      <c r="F8" s="169">
        <v>11</v>
      </c>
      <c r="G8" s="159">
        <f>(P66)</f>
        <v>5</v>
      </c>
      <c r="H8" s="159">
        <f>(N66)</f>
        <v>11</v>
      </c>
      <c r="I8" s="170" t="str">
        <f t="shared" si="12"/>
        <v>v</v>
      </c>
      <c r="J8" s="169">
        <v>5</v>
      </c>
      <c r="K8" s="159">
        <f>(P36)</f>
        <v>8</v>
      </c>
      <c r="L8" s="159">
        <f>(N36)</f>
        <v>8</v>
      </c>
      <c r="M8" s="170" t="str">
        <f t="shared" si="13"/>
        <v>d</v>
      </c>
      <c r="N8" s="169">
        <v>4</v>
      </c>
      <c r="O8" s="159">
        <f>(P31)</f>
        <v>7</v>
      </c>
      <c r="P8" s="159">
        <f>(N31)</f>
        <v>9</v>
      </c>
      <c r="Q8" s="170" t="str">
        <f t="shared" si="14"/>
        <v>v</v>
      </c>
      <c r="R8" s="169">
        <v>3</v>
      </c>
      <c r="S8" s="159">
        <f>(P26)</f>
        <v>7</v>
      </c>
      <c r="T8" s="159">
        <f>(N26)</f>
        <v>9</v>
      </c>
      <c r="U8" s="170" t="str">
        <f>IF(S8=".","-",IF(S8&gt;T8,"g",IF(S8=T8,"d","v")))</f>
        <v>v</v>
      </c>
      <c r="V8" s="171"/>
      <c r="W8" s="172"/>
      <c r="X8" s="172"/>
      <c r="Y8" s="172"/>
      <c r="Z8" s="169">
        <v>10</v>
      </c>
      <c r="AA8" s="159">
        <f>(N63)</f>
        <v>9</v>
      </c>
      <c r="AB8" s="159">
        <f>(P63)</f>
        <v>7</v>
      </c>
      <c r="AC8" s="174" t="str">
        <f t="shared" si="0"/>
        <v>g</v>
      </c>
      <c r="AD8" s="169">
        <v>9</v>
      </c>
      <c r="AE8" s="159">
        <f>(N58)</f>
        <v>10</v>
      </c>
      <c r="AF8" s="159">
        <f>(P58)</f>
        <v>6</v>
      </c>
      <c r="AG8" s="174" t="str">
        <f t="shared" si="1"/>
        <v>g</v>
      </c>
      <c r="AH8" s="169">
        <v>8</v>
      </c>
      <c r="AI8" s="159">
        <f>(N53)</f>
        <v>5</v>
      </c>
      <c r="AJ8" s="159">
        <f>(P53)</f>
        <v>11</v>
      </c>
      <c r="AK8" s="174" t="str">
        <f t="shared" si="2"/>
        <v>v</v>
      </c>
      <c r="AL8" s="173">
        <v>6</v>
      </c>
      <c r="AM8" s="159">
        <f>(P41)</f>
        <v>12</v>
      </c>
      <c r="AN8" s="159">
        <f>(N41)</f>
        <v>4</v>
      </c>
      <c r="AO8" s="174" t="str">
        <f t="shared" si="3"/>
        <v>g</v>
      </c>
      <c r="AP8" s="175"/>
      <c r="AQ8" s="42">
        <f t="shared" si="4"/>
        <v>9</v>
      </c>
      <c r="AR8" s="43">
        <f t="shared" si="5"/>
        <v>3</v>
      </c>
      <c r="AS8" s="43">
        <f t="shared" si="6"/>
        <v>1</v>
      </c>
      <c r="AT8" s="43">
        <f t="shared" si="7"/>
        <v>5</v>
      </c>
      <c r="AU8" s="164">
        <f>SUM(IF(O8&lt;&gt;".",O8)+IF(S8&lt;&gt;".",S8)+IF(C8&lt;&gt;".",C8)+IF(AA8&lt;&gt;".",AA8)+IF(AE8&lt;&gt;".",AE8)+IF(AI8&lt;&gt;".",AI8)+IF(AM8&lt;&gt;".",AM8)+IF(G8&lt;&gt;".",G8)+IF(K8&lt;&gt;".",K8))</f>
        <v>69</v>
      </c>
      <c r="AV8" s="164">
        <f>SUM(IF(P8&lt;&gt;".",P8)+IF(T8&lt;&gt;".",T8)+IF(D8&lt;&gt;".",D8)+IF(AB8&lt;&gt;".",AB8)+IF(AF8&lt;&gt;".",AF8)+IF(AJ8&lt;&gt;".",AJ8)+IF(AN8&lt;&gt;".",AN8)+IF(H8&lt;&gt;".",H8)+IF(L8&lt;&gt;".",L8))</f>
        <v>75</v>
      </c>
      <c r="AW8" s="45">
        <f t="shared" si="8"/>
        <v>10</v>
      </c>
      <c r="AX8" s="165"/>
      <c r="AY8" s="166">
        <f t="shared" si="11"/>
        <v>7</v>
      </c>
      <c r="AZ8" s="167"/>
      <c r="BA8" s="168">
        <f t="shared" si="9"/>
        <v>-6</v>
      </c>
    </row>
    <row r="9" spans="1:55" ht="15.75">
      <c r="A9" s="33" t="s">
        <v>64</v>
      </c>
      <c r="B9" s="169">
        <v>5</v>
      </c>
      <c r="C9" s="159">
        <f>(P39)</f>
        <v>3</v>
      </c>
      <c r="D9" s="159">
        <f>(N39)</f>
        <v>13</v>
      </c>
      <c r="E9" s="170" t="str">
        <f t="shared" si="10"/>
        <v>v</v>
      </c>
      <c r="F9" s="169">
        <v>4</v>
      </c>
      <c r="G9" s="159">
        <f>(P34)</f>
        <v>3</v>
      </c>
      <c r="H9" s="159">
        <f>(N34)</f>
        <v>13</v>
      </c>
      <c r="I9" s="170" t="str">
        <f t="shared" si="12"/>
        <v>v</v>
      </c>
      <c r="J9" s="169">
        <v>3</v>
      </c>
      <c r="K9" s="159">
        <f>(P29)</f>
        <v>5</v>
      </c>
      <c r="L9" s="159">
        <f>(N29)</f>
        <v>11</v>
      </c>
      <c r="M9" s="170" t="str">
        <f t="shared" si="13"/>
        <v>v</v>
      </c>
      <c r="N9" s="177">
        <v>2</v>
      </c>
      <c r="O9" s="159">
        <f>(P24)</f>
        <v>12</v>
      </c>
      <c r="P9" s="159">
        <f>(N24)</f>
        <v>4</v>
      </c>
      <c r="Q9" s="170" t="str">
        <f t="shared" si="14"/>
        <v>g</v>
      </c>
      <c r="R9" s="169">
        <v>1</v>
      </c>
      <c r="S9" s="159">
        <f>(P19)</f>
        <v>4</v>
      </c>
      <c r="T9" s="159">
        <f>(N19)</f>
        <v>12</v>
      </c>
      <c r="U9" s="170" t="str">
        <f>IF(S9=".","-",IF(S9&gt;T9,"g",IF(S9=T9,"d","v")))</f>
        <v>v</v>
      </c>
      <c r="V9" s="169">
        <v>10</v>
      </c>
      <c r="W9" s="159">
        <f>(P63)</f>
        <v>7</v>
      </c>
      <c r="X9" s="159">
        <f>(N63)</f>
        <v>9</v>
      </c>
      <c r="Y9" s="170" t="str">
        <f>IF(W9=".","-",IF(W9&gt;X9,"g",IF(W9=X9,"d","v")))</f>
        <v>v</v>
      </c>
      <c r="Z9" s="171"/>
      <c r="AA9" s="172"/>
      <c r="AB9" s="172"/>
      <c r="AC9" s="172"/>
      <c r="AD9" s="169">
        <v>8</v>
      </c>
      <c r="AE9" s="159">
        <f>(N54)</f>
        <v>8</v>
      </c>
      <c r="AF9" s="159">
        <f>(P54)</f>
        <v>8</v>
      </c>
      <c r="AG9" s="174" t="str">
        <f t="shared" si="1"/>
        <v>d</v>
      </c>
      <c r="AH9" s="169">
        <v>7</v>
      </c>
      <c r="AI9" s="159">
        <f>(N49)</f>
        <v>3</v>
      </c>
      <c r="AJ9" s="159">
        <f>(P49)</f>
        <v>13</v>
      </c>
      <c r="AK9" s="174" t="str">
        <f t="shared" si="2"/>
        <v>v</v>
      </c>
      <c r="AL9" s="169">
        <v>11</v>
      </c>
      <c r="AM9" s="159">
        <f>(N68)</f>
        <v>8</v>
      </c>
      <c r="AN9" s="159">
        <f>(P68)</f>
        <v>8</v>
      </c>
      <c r="AO9" s="174" t="str">
        <f t="shared" si="3"/>
        <v>d</v>
      </c>
      <c r="AP9" s="175"/>
      <c r="AQ9" s="42">
        <f t="shared" si="4"/>
        <v>9</v>
      </c>
      <c r="AR9" s="43">
        <f t="shared" si="5"/>
        <v>1</v>
      </c>
      <c r="AS9" s="43">
        <f t="shared" si="6"/>
        <v>2</v>
      </c>
      <c r="AT9" s="43">
        <f t="shared" si="7"/>
        <v>6</v>
      </c>
      <c r="AU9" s="164">
        <f>SUM(IF(O9&lt;&gt;".",O9)+IF(S9&lt;&gt;".",S9)+IF(W9&lt;&gt;".",W9)+IF(C9&lt;&gt;".",C9)+IF(AE9&lt;&gt;".",AE9)+IF(AI9&lt;&gt;".",AI9)+IF(AM9&lt;&gt;".",AM9)+IF(G9&lt;&gt;".",G9)+IF(K9&lt;&gt;".",K9))</f>
        <v>53</v>
      </c>
      <c r="AV9" s="164">
        <f>SUM(IF(P9&lt;&gt;".",P9)+IF(T9&lt;&gt;".",T9)+IF(X9&lt;&gt;".",X9)+IF(D9&lt;&gt;".",D9)+IF(AF9&lt;&gt;".",AF9)+IF(AJ9&lt;&gt;".",AJ9)+IF(AN9&lt;&gt;".",AN9)+IF(H9&lt;&gt;".",H9)+IF(L9&lt;&gt;".",L9))</f>
        <v>91</v>
      </c>
      <c r="AW9" s="45">
        <f t="shared" si="8"/>
        <v>5</v>
      </c>
      <c r="AX9" s="165"/>
      <c r="AY9" s="166">
        <f t="shared" si="11"/>
        <v>9</v>
      </c>
      <c r="AZ9" s="167"/>
      <c r="BA9" s="168">
        <f t="shared" si="9"/>
        <v>-38</v>
      </c>
    </row>
    <row r="10" spans="1:55" s="180" customFormat="1" ht="15.75">
      <c r="A10" s="36" t="s">
        <v>23</v>
      </c>
      <c r="B10" s="169">
        <v>4</v>
      </c>
      <c r="C10" s="159">
        <f>(P33)</f>
        <v>5</v>
      </c>
      <c r="D10" s="159">
        <f>(N33)</f>
        <v>11</v>
      </c>
      <c r="E10" s="174" t="str">
        <f t="shared" si="10"/>
        <v>v</v>
      </c>
      <c r="F10" s="177">
        <v>3</v>
      </c>
      <c r="G10" s="159">
        <f>(P28)</f>
        <v>10</v>
      </c>
      <c r="H10" s="159">
        <f>(N28)</f>
        <v>6</v>
      </c>
      <c r="I10" s="174" t="str">
        <f t="shared" si="12"/>
        <v>g</v>
      </c>
      <c r="J10" s="169">
        <v>2</v>
      </c>
      <c r="K10" s="159">
        <f>(P23)</f>
        <v>9</v>
      </c>
      <c r="L10" s="159">
        <f>(N23)</f>
        <v>7</v>
      </c>
      <c r="M10" s="174" t="str">
        <f t="shared" si="13"/>
        <v>g</v>
      </c>
      <c r="N10" s="169">
        <v>7</v>
      </c>
      <c r="O10" s="159">
        <f>(P47)</f>
        <v>5</v>
      </c>
      <c r="P10" s="159">
        <f>(N47)</f>
        <v>11</v>
      </c>
      <c r="Q10" s="174" t="str">
        <f t="shared" si="14"/>
        <v>v</v>
      </c>
      <c r="R10" s="169">
        <v>6</v>
      </c>
      <c r="S10" s="159">
        <f>(P44)</f>
        <v>9</v>
      </c>
      <c r="T10" s="159">
        <f>(N44)</f>
        <v>7</v>
      </c>
      <c r="U10" s="174" t="str">
        <f>IF(S10=".","-",IF(S10&gt;T10,"g",IF(S10=T10,"d","v")))</f>
        <v>g</v>
      </c>
      <c r="V10" s="169">
        <v>9</v>
      </c>
      <c r="W10" s="159">
        <f>(P58)</f>
        <v>6</v>
      </c>
      <c r="X10" s="159">
        <f>(N58)</f>
        <v>10</v>
      </c>
      <c r="Y10" s="174" t="str">
        <f>IF(W10=".","-",IF(W10&gt;X10,"g",IF(W10=X10,"d","v")))</f>
        <v>v</v>
      </c>
      <c r="Z10" s="169">
        <v>8</v>
      </c>
      <c r="AA10" s="159">
        <f>(P54)</f>
        <v>8</v>
      </c>
      <c r="AB10" s="159">
        <f>(N54)</f>
        <v>8</v>
      </c>
      <c r="AC10" s="174" t="str">
        <f>IF(AA10=".","-",IF(AA10&gt;AB10,"g",IF(AA10=AB10,"d","v")))</f>
        <v>d</v>
      </c>
      <c r="AD10" s="171"/>
      <c r="AE10" s="172"/>
      <c r="AF10" s="172"/>
      <c r="AG10" s="172"/>
      <c r="AH10" s="169">
        <v>11</v>
      </c>
      <c r="AI10" s="159">
        <f>(N69)</f>
        <v>8</v>
      </c>
      <c r="AJ10" s="159">
        <f>(P69)</f>
        <v>8</v>
      </c>
      <c r="AK10" s="174" t="str">
        <f t="shared" si="2"/>
        <v>d</v>
      </c>
      <c r="AL10" s="169">
        <v>10</v>
      </c>
      <c r="AM10" s="159">
        <f>(N64)</f>
        <v>11</v>
      </c>
      <c r="AN10" s="159">
        <f>(P64)</f>
        <v>5</v>
      </c>
      <c r="AO10" s="178" t="str">
        <f t="shared" si="3"/>
        <v>g</v>
      </c>
      <c r="AP10" s="179"/>
      <c r="AQ10" s="42">
        <f t="shared" si="4"/>
        <v>9</v>
      </c>
      <c r="AR10" s="43">
        <f t="shared" si="5"/>
        <v>4</v>
      </c>
      <c r="AS10" s="43">
        <f t="shared" si="6"/>
        <v>2</v>
      </c>
      <c r="AT10" s="43">
        <f t="shared" si="7"/>
        <v>3</v>
      </c>
      <c r="AU10" s="164">
        <f>SUM(IF(O10&lt;&gt;".",O10)+IF(S10&lt;&gt;".",S10)+IF(W10&lt;&gt;".",W10)+IF(AA10&lt;&gt;".",AA10)+IF(C10&lt;&gt;".",C10)+IF(AI10&lt;&gt;".",AI10)+IF(AM10&lt;&gt;".",AM10)+IF(G10&lt;&gt;".",G10)+IF(K10&lt;&gt;".",K10))</f>
        <v>71</v>
      </c>
      <c r="AV10" s="164">
        <f>SUM(IF(P10&lt;&gt;".",P10)+IF(T10&lt;&gt;".",T10)+IF(X10&lt;&gt;".",X10)+IF(AB10&lt;&gt;".",AB10)+IF(D10&lt;&gt;".",D10)+IF(AJ10&lt;&gt;".",AJ10)+IF(AN10&lt;&gt;".",AN10)+IF(H10&lt;&gt;".",H10)+IF(L10&lt;&gt;".",L10))</f>
        <v>73</v>
      </c>
      <c r="AW10" s="46">
        <f t="shared" si="8"/>
        <v>14</v>
      </c>
      <c r="AX10" s="165"/>
      <c r="AY10" s="166">
        <f t="shared" si="11"/>
        <v>4</v>
      </c>
      <c r="AZ10" s="167"/>
      <c r="BA10" s="168">
        <f t="shared" si="9"/>
        <v>-2</v>
      </c>
    </row>
    <row r="11" spans="1:55" ht="15.75">
      <c r="A11" s="33" t="s">
        <v>9</v>
      </c>
      <c r="B11" s="181">
        <v>3</v>
      </c>
      <c r="C11" s="182">
        <f>(P27)</f>
        <v>5</v>
      </c>
      <c r="D11" s="182">
        <f>(N27)</f>
        <v>11</v>
      </c>
      <c r="E11" s="170" t="str">
        <f t="shared" si="10"/>
        <v>v</v>
      </c>
      <c r="F11" s="181">
        <v>2</v>
      </c>
      <c r="G11" s="182">
        <f>(P22)</f>
        <v>7</v>
      </c>
      <c r="H11" s="182">
        <f>(N22)</f>
        <v>9</v>
      </c>
      <c r="I11" s="170" t="str">
        <f t="shared" si="12"/>
        <v>v</v>
      </c>
      <c r="J11" s="181">
        <v>1</v>
      </c>
      <c r="K11" s="182">
        <f>(P17)</f>
        <v>12</v>
      </c>
      <c r="L11" s="182">
        <f>(N17)</f>
        <v>4</v>
      </c>
      <c r="M11" s="170" t="str">
        <f t="shared" si="13"/>
        <v>g</v>
      </c>
      <c r="N11" s="181">
        <v>6</v>
      </c>
      <c r="O11" s="182">
        <f>(P43)</f>
        <v>7</v>
      </c>
      <c r="P11" s="182">
        <f>(N43)</f>
        <v>9</v>
      </c>
      <c r="Q11" s="170" t="str">
        <f t="shared" si="14"/>
        <v>v</v>
      </c>
      <c r="R11" s="181">
        <v>5</v>
      </c>
      <c r="S11" s="182">
        <f>(P38)</f>
        <v>8</v>
      </c>
      <c r="T11" s="182">
        <f>(N38)</f>
        <v>8</v>
      </c>
      <c r="U11" s="170" t="str">
        <f>IF(S11=".","-",IF(S11&gt;T11,"g",IF(S11=T11,"d","v")))</f>
        <v>d</v>
      </c>
      <c r="V11" s="181">
        <v>8</v>
      </c>
      <c r="W11" s="182">
        <f>(P53)</f>
        <v>11</v>
      </c>
      <c r="X11" s="182">
        <f>(N53)</f>
        <v>5</v>
      </c>
      <c r="Y11" s="170" t="str">
        <f>IF(W11=".","-",IF(W11&gt;X11,"g",IF(W11=X11,"d","v")))</f>
        <v>g</v>
      </c>
      <c r="Z11" s="181">
        <v>7</v>
      </c>
      <c r="AA11" s="182">
        <f>(P49)</f>
        <v>13</v>
      </c>
      <c r="AB11" s="182">
        <f>(N49)</f>
        <v>3</v>
      </c>
      <c r="AC11" s="170" t="str">
        <f>IF(AA11=".","-",IF(AA11&gt;AB11,"g",IF(AA11=AB11,"d","v")))</f>
        <v>g</v>
      </c>
      <c r="AD11" s="181">
        <v>11</v>
      </c>
      <c r="AE11" s="182">
        <f>(P69)</f>
        <v>8</v>
      </c>
      <c r="AF11" s="182">
        <f>(N69)</f>
        <v>8</v>
      </c>
      <c r="AG11" s="170" t="str">
        <f>IF(AE11=".","-",IF(AE11&gt;AF11,"g",IF(AE11=AF11,"d","v")))</f>
        <v>d</v>
      </c>
      <c r="AH11" s="183"/>
      <c r="AI11" s="184"/>
      <c r="AJ11" s="184"/>
      <c r="AK11" s="184"/>
      <c r="AL11" s="181">
        <v>9</v>
      </c>
      <c r="AM11" s="182">
        <f>(N59)</f>
        <v>7</v>
      </c>
      <c r="AN11" s="182">
        <f>(P59)</f>
        <v>9</v>
      </c>
      <c r="AO11" s="170" t="str">
        <f t="shared" si="3"/>
        <v>v</v>
      </c>
      <c r="AP11" s="163"/>
      <c r="AQ11" s="42">
        <f t="shared" si="4"/>
        <v>9</v>
      </c>
      <c r="AR11" s="43">
        <f t="shared" si="5"/>
        <v>3</v>
      </c>
      <c r="AS11" s="43">
        <f t="shared" si="6"/>
        <v>2</v>
      </c>
      <c r="AT11" s="43">
        <f t="shared" si="7"/>
        <v>4</v>
      </c>
      <c r="AU11" s="164">
        <f>SUM(IF(O11&lt;&gt;".",O11)+IF(S11&lt;&gt;".",S11)+IF(W11&lt;&gt;".",W11)+IF(AA11&lt;&gt;".",AA11)+IF(AE11&lt;&gt;".",AE11)+IF(C11&lt;&gt;".",C11)+IF(AM11&lt;&gt;".",AM11)+IF(G11&lt;&gt;".",G11)+IF(K11&lt;&gt;".",K11))</f>
        <v>78</v>
      </c>
      <c r="AV11" s="164">
        <f>SUM(IF(P11&lt;&gt;".",P11)+IF(T11&lt;&gt;".",T11)+IF(X11&lt;&gt;".",X11)+IF(AB11&lt;&gt;".",AB11)+IF(AF11&lt;&gt;".",AF11)+IF(D11&lt;&gt;".",D11)+IF(AN11&lt;&gt;".",AN11)+IF(H11&lt;&gt;".",H11)+IF(L11&lt;&gt;".",L11))</f>
        <v>66</v>
      </c>
      <c r="AW11" s="44">
        <f t="shared" si="8"/>
        <v>11</v>
      </c>
      <c r="AX11" s="165"/>
      <c r="AY11" s="166">
        <f t="shared" si="11"/>
        <v>6</v>
      </c>
      <c r="AZ11" s="167"/>
      <c r="BA11" s="168">
        <f t="shared" si="9"/>
        <v>12</v>
      </c>
    </row>
    <row r="12" spans="1:55" s="180" customFormat="1" ht="16.5" thickBot="1">
      <c r="A12" s="33" t="s">
        <v>42</v>
      </c>
      <c r="B12" s="185">
        <v>2</v>
      </c>
      <c r="C12" s="186">
        <f>(P21)</f>
        <v>5</v>
      </c>
      <c r="D12" s="186">
        <f>(N21)</f>
        <v>11</v>
      </c>
      <c r="E12" s="187" t="str">
        <f t="shared" si="10"/>
        <v>v</v>
      </c>
      <c r="F12" s="185">
        <v>7</v>
      </c>
      <c r="G12" s="186">
        <f>(P48)</f>
        <v>0</v>
      </c>
      <c r="H12" s="186">
        <f>(N48)</f>
        <v>16</v>
      </c>
      <c r="I12" s="187" t="str">
        <f t="shared" si="12"/>
        <v>v</v>
      </c>
      <c r="J12" s="188">
        <v>0</v>
      </c>
      <c r="K12" s="186">
        <f>(P14)</f>
        <v>3</v>
      </c>
      <c r="L12" s="186">
        <f>(N14)</f>
        <v>13</v>
      </c>
      <c r="M12" s="187" t="str">
        <f t="shared" si="13"/>
        <v>v</v>
      </c>
      <c r="N12" s="185">
        <v>5</v>
      </c>
      <c r="O12" s="186">
        <f>(P37)</f>
        <v>8</v>
      </c>
      <c r="P12" s="186">
        <f>(N37)</f>
        <v>8</v>
      </c>
      <c r="Q12" s="187" t="str">
        <f t="shared" si="14"/>
        <v>d</v>
      </c>
      <c r="R12" s="185">
        <v>4</v>
      </c>
      <c r="S12" s="186">
        <f>(P32)</f>
        <v>2</v>
      </c>
      <c r="T12" s="186">
        <f>(N32)</f>
        <v>14</v>
      </c>
      <c r="U12" s="187" t="str">
        <f>IF(S12=".","-",IF(S12&gt;T12,"g",IF(S12=T12,"d","v")))</f>
        <v>v</v>
      </c>
      <c r="V12" s="185">
        <v>6</v>
      </c>
      <c r="W12" s="186">
        <f>(N41)</f>
        <v>4</v>
      </c>
      <c r="X12" s="186">
        <f>(P41)</f>
        <v>12</v>
      </c>
      <c r="Y12" s="187" t="str">
        <f>IF(W12=".","-",IF(W12&gt;X12,"g",IF(W12=X12,"d","v")))</f>
        <v>v</v>
      </c>
      <c r="Z12" s="185">
        <v>11</v>
      </c>
      <c r="AA12" s="186">
        <f>(P68)</f>
        <v>8</v>
      </c>
      <c r="AB12" s="186">
        <f>(N68)</f>
        <v>8</v>
      </c>
      <c r="AC12" s="187" t="str">
        <f>IF(AA12=".","-",IF(AA12&gt;AB12,"g",IF(AA12=AB12,"d","v")))</f>
        <v>d</v>
      </c>
      <c r="AD12" s="185">
        <v>10</v>
      </c>
      <c r="AE12" s="186">
        <f>(P64)</f>
        <v>5</v>
      </c>
      <c r="AF12" s="186">
        <f>(N64)</f>
        <v>11</v>
      </c>
      <c r="AG12" s="187" t="str">
        <f>IF(AE12=".","-",IF(AE12&gt;AF12,"g",IF(AE12=AF12,"d","v")))</f>
        <v>v</v>
      </c>
      <c r="AH12" s="185">
        <v>9</v>
      </c>
      <c r="AI12" s="186">
        <f>(P59)</f>
        <v>9</v>
      </c>
      <c r="AJ12" s="186">
        <f>(N59)</f>
        <v>7</v>
      </c>
      <c r="AK12" s="187" t="str">
        <f>IF(AI12=".","-",IF(AI12&gt;AJ12,"g",IF(AI12=AJ12,"d","v")))</f>
        <v>g</v>
      </c>
      <c r="AL12" s="189"/>
      <c r="AM12" s="190"/>
      <c r="AN12" s="190"/>
      <c r="AO12" s="191"/>
      <c r="AP12" s="179"/>
      <c r="AQ12" s="47">
        <f t="shared" si="4"/>
        <v>9</v>
      </c>
      <c r="AR12" s="48">
        <f t="shared" si="5"/>
        <v>1</v>
      </c>
      <c r="AS12" s="48">
        <f t="shared" si="6"/>
        <v>2</v>
      </c>
      <c r="AT12" s="48">
        <f t="shared" si="7"/>
        <v>6</v>
      </c>
      <c r="AU12" s="192">
        <f>SUM(IF(O12&lt;&gt;".",O12)+IF(S12&lt;&gt;".",S12)+IF(W12&lt;&gt;".",W12)+IF(AA12&lt;&gt;".",AA12)+IF(AE12&lt;&gt;".",AE12)+IF(AI12&lt;&gt;".",AI12)+IF(C12&lt;&gt;".",C12)+IF(G12&lt;&gt;".",G12)+IF(K12&lt;&gt;".",K12))</f>
        <v>44</v>
      </c>
      <c r="AV12" s="192">
        <f>SUM(IF(P12&lt;&gt;".",P12)+IF(T12&lt;&gt;".",T12)+IF(X12&lt;&gt;".",X12)+IF(AB12&lt;&gt;".",AB12)+IF(AF12&lt;&gt;".",AF12)+IF(AJ12&lt;&gt;".",AJ12)+IF(D12&lt;&gt;".",D12)+IF(H12&lt;&gt;".",H12)+IF(L12&lt;&gt;".",L12))</f>
        <v>100</v>
      </c>
      <c r="AW12" s="49">
        <f t="shared" si="8"/>
        <v>5</v>
      </c>
      <c r="AX12" s="193"/>
      <c r="AY12" s="166">
        <f t="shared" si="11"/>
        <v>9</v>
      </c>
      <c r="AZ12" s="167"/>
      <c r="BA12" s="168">
        <f t="shared" si="9"/>
        <v>-56</v>
      </c>
    </row>
    <row r="13" spans="1:55" s="180" customFormat="1" ht="3.75" customHeight="1" thickTop="1">
      <c r="A13" s="194"/>
      <c r="B13" s="195"/>
      <c r="C13" s="196"/>
      <c r="D13" s="196"/>
      <c r="E13" s="197"/>
      <c r="F13" s="195"/>
      <c r="G13" s="196"/>
      <c r="H13" s="196"/>
      <c r="I13" s="197"/>
      <c r="J13" s="195"/>
      <c r="K13" s="196"/>
      <c r="L13" s="196"/>
      <c r="M13" s="197"/>
      <c r="N13" s="195"/>
      <c r="O13" s="196"/>
      <c r="P13" s="196" t="s">
        <v>101</v>
      </c>
      <c r="Q13" s="197"/>
      <c r="R13" s="195"/>
      <c r="S13" s="196"/>
      <c r="T13" s="196"/>
      <c r="U13" s="197"/>
      <c r="V13" s="195"/>
      <c r="W13" s="196"/>
      <c r="X13" s="196"/>
      <c r="Y13" s="197"/>
      <c r="Z13" s="195"/>
      <c r="AA13" s="196"/>
      <c r="AB13" s="196"/>
      <c r="AC13" s="197"/>
      <c r="AH13" s="195"/>
      <c r="AI13" s="196"/>
      <c r="AJ13" s="196"/>
      <c r="AK13" s="197"/>
      <c r="AQ13" s="50"/>
      <c r="AR13" s="51"/>
      <c r="AS13" s="51"/>
      <c r="AT13" s="51"/>
      <c r="AU13" s="198"/>
      <c r="AV13" s="198"/>
      <c r="AW13" s="52"/>
    </row>
    <row r="14" spans="1:55" s="180" customFormat="1" ht="26.25">
      <c r="A14" s="199" t="s">
        <v>102</v>
      </c>
      <c r="B14" s="200"/>
      <c r="D14" s="53"/>
      <c r="K14" s="201"/>
      <c r="L14" s="202" t="str">
        <f>$A$5</f>
        <v>ESE I. </v>
      </c>
      <c r="M14" s="201"/>
      <c r="N14" s="203">
        <v>13</v>
      </c>
      <c r="O14" s="204" t="s">
        <v>5</v>
      </c>
      <c r="P14" s="203">
        <v>3</v>
      </c>
      <c r="R14" s="180" t="str">
        <f>$A$12</f>
        <v>ESE II. </v>
      </c>
      <c r="W14" s="201"/>
      <c r="Y14" s="53"/>
      <c r="AY14" s="205"/>
    </row>
    <row r="15" spans="1:55" ht="3.75" customHeight="1">
      <c r="A15" s="206"/>
      <c r="B15" s="207"/>
      <c r="C15" s="208"/>
      <c r="D15" s="54"/>
      <c r="E15" s="207"/>
      <c r="F15" s="207"/>
      <c r="G15" s="207"/>
      <c r="H15" s="207"/>
      <c r="I15" s="207"/>
      <c r="J15" s="207"/>
      <c r="K15" s="209"/>
      <c r="L15" s="209"/>
      <c r="M15" s="209"/>
      <c r="N15" s="207"/>
      <c r="O15" s="210"/>
      <c r="P15" s="211"/>
      <c r="Q15" s="210"/>
      <c r="R15" s="207"/>
      <c r="S15" s="207"/>
      <c r="T15" s="209"/>
      <c r="U15" s="209"/>
      <c r="V15" s="207"/>
      <c r="W15" s="209"/>
      <c r="X15" s="209"/>
      <c r="Y15" s="209"/>
      <c r="Z15" s="207"/>
      <c r="AA15" s="210"/>
      <c r="AB15" s="211"/>
      <c r="AC15" s="210"/>
      <c r="AD15" s="209"/>
      <c r="AE15" s="207"/>
      <c r="AF15" s="207"/>
      <c r="AG15" s="207"/>
      <c r="AH15" s="207"/>
      <c r="AI15" s="210"/>
      <c r="AJ15" s="211"/>
      <c r="AK15" s="210"/>
      <c r="AL15" s="209"/>
      <c r="AM15" s="207"/>
      <c r="AN15" s="207"/>
      <c r="AO15" s="207"/>
      <c r="AP15" s="180"/>
      <c r="AQ15" s="180"/>
      <c r="AR15" s="180"/>
      <c r="AS15" s="180"/>
      <c r="AT15" s="180"/>
      <c r="AU15" s="180"/>
      <c r="AV15" s="180"/>
      <c r="AW15" s="180"/>
    </row>
    <row r="16" spans="1:55" ht="26.25">
      <c r="A16" s="199" t="s">
        <v>103</v>
      </c>
      <c r="B16" s="212"/>
      <c r="E16" s="180"/>
      <c r="F16" s="180"/>
      <c r="G16" s="180"/>
      <c r="H16" s="180"/>
      <c r="I16" s="180"/>
      <c r="J16" s="180"/>
      <c r="L16" s="202" t="str">
        <f>$A$3</f>
        <v>Csokonyavisonta</v>
      </c>
      <c r="N16" s="203">
        <v>10</v>
      </c>
      <c r="O16" s="204" t="s">
        <v>5</v>
      </c>
      <c r="P16" s="203">
        <v>6</v>
      </c>
      <c r="R16" s="180" t="str">
        <f>$A$8</f>
        <v>Dunakanyar Forte</v>
      </c>
      <c r="S16" s="180"/>
      <c r="V16" s="180"/>
      <c r="Z16" s="180"/>
      <c r="AA16" s="213"/>
      <c r="AI16" s="213"/>
      <c r="AJ16" s="214"/>
      <c r="AK16" s="213"/>
      <c r="AM16" s="180"/>
      <c r="AN16" s="180"/>
      <c r="AO16" s="180"/>
      <c r="AP16" s="180"/>
      <c r="AQ16" s="180"/>
      <c r="AR16" s="180"/>
      <c r="AT16" s="180"/>
      <c r="AU16" s="180"/>
      <c r="AV16" s="180"/>
      <c r="AW16" s="180"/>
      <c r="AY16" s="205"/>
    </row>
    <row r="17" spans="1:52" ht="20.25">
      <c r="A17" s="206"/>
      <c r="B17" s="212"/>
      <c r="D17" s="53"/>
      <c r="E17" s="180"/>
      <c r="F17" s="180"/>
      <c r="G17" s="180"/>
      <c r="H17" s="180"/>
      <c r="I17" s="180"/>
      <c r="J17" s="180"/>
      <c r="L17" s="202" t="str">
        <f>$A$5</f>
        <v>ESE I. </v>
      </c>
      <c r="N17" s="203">
        <v>4</v>
      </c>
      <c r="O17" s="204" t="s">
        <v>5</v>
      </c>
      <c r="P17" s="203">
        <v>12</v>
      </c>
      <c r="Q17" s="213" t="s">
        <v>100</v>
      </c>
      <c r="R17" s="180" t="str">
        <f>$A$11</f>
        <v>DÖKE Komló II</v>
      </c>
      <c r="S17" s="180"/>
      <c r="V17" s="180"/>
      <c r="Y17" s="53"/>
      <c r="Z17" s="180"/>
      <c r="AA17" s="201"/>
      <c r="AI17" s="201"/>
      <c r="AJ17" s="201"/>
      <c r="AK17" s="201"/>
      <c r="AM17" s="180"/>
      <c r="AN17" s="180"/>
      <c r="AO17" s="180"/>
      <c r="AP17" s="180"/>
      <c r="AQ17" s="180"/>
      <c r="AR17" s="180"/>
      <c r="AT17" s="180"/>
      <c r="AU17" s="180"/>
      <c r="AV17" s="180"/>
      <c r="AW17" s="180"/>
      <c r="AY17" s="205"/>
      <c r="AZ17" s="180"/>
    </row>
    <row r="18" spans="1:52" ht="20.25">
      <c r="A18" s="206"/>
      <c r="B18" s="212"/>
      <c r="E18" s="180"/>
      <c r="F18" s="180"/>
      <c r="G18" s="180"/>
      <c r="H18" s="180"/>
      <c r="I18" s="180"/>
      <c r="J18" s="180"/>
      <c r="L18" s="202" t="str">
        <f>$A$4</f>
        <v>ALC KSE Szeged II.</v>
      </c>
      <c r="N18" s="203">
        <v>12</v>
      </c>
      <c r="O18" s="204" t="s">
        <v>5</v>
      </c>
      <c r="P18" s="203">
        <v>4</v>
      </c>
      <c r="R18" s="180" t="str">
        <f>$A$6</f>
        <v>ALC KSE Szeged III.</v>
      </c>
      <c r="S18" s="180"/>
      <c r="V18" s="180"/>
      <c r="Z18" s="180"/>
      <c r="AA18" s="213"/>
      <c r="AI18" s="213"/>
      <c r="AJ18" s="214"/>
      <c r="AK18" s="213"/>
      <c r="AM18" s="180"/>
      <c r="AN18" s="180"/>
      <c r="AO18" s="180"/>
      <c r="AP18" s="180"/>
      <c r="AQ18" s="180"/>
      <c r="AR18" s="180"/>
      <c r="AT18" s="180"/>
      <c r="AU18" s="180"/>
      <c r="AV18" s="180"/>
      <c r="AW18" s="180"/>
      <c r="AY18" s="205"/>
    </row>
    <row r="19" spans="1:52" ht="20.25">
      <c r="A19" s="206"/>
      <c r="B19" s="212"/>
      <c r="D19" s="53"/>
      <c r="E19" s="180"/>
      <c r="F19" s="180"/>
      <c r="G19" s="180"/>
      <c r="H19" s="180"/>
      <c r="I19" s="180"/>
      <c r="J19" s="180"/>
      <c r="L19" s="202" t="str">
        <f>$A$7</f>
        <v>Hírös ALSE II</v>
      </c>
      <c r="N19" s="203">
        <v>12</v>
      </c>
      <c r="O19" s="204" t="s">
        <v>5</v>
      </c>
      <c r="P19" s="203">
        <v>4</v>
      </c>
      <c r="Q19" s="213" t="s">
        <v>100</v>
      </c>
      <c r="R19" s="180" t="str">
        <f>$A$9</f>
        <v>Vasi GE II</v>
      </c>
      <c r="S19" s="180"/>
      <c r="V19" s="180"/>
      <c r="Y19" s="53"/>
      <c r="Z19" s="180"/>
      <c r="AA19" s="201"/>
      <c r="AI19" s="201"/>
      <c r="AJ19" s="201"/>
      <c r="AK19" s="201"/>
      <c r="AM19" s="180"/>
      <c r="AN19" s="180"/>
      <c r="AO19" s="180"/>
      <c r="AP19" s="180"/>
      <c r="AQ19" s="180"/>
      <c r="AR19" s="180"/>
      <c r="AT19" s="180"/>
      <c r="AU19" s="180"/>
      <c r="AV19" s="180"/>
      <c r="AW19" s="180"/>
      <c r="AY19" s="205"/>
      <c r="AZ19" s="180"/>
    </row>
    <row r="20" spans="1:52" ht="3.75" customHeight="1">
      <c r="A20" s="206"/>
      <c r="B20" s="212"/>
      <c r="C20" s="215"/>
      <c r="D20" s="55"/>
      <c r="E20" s="212"/>
      <c r="F20" s="212"/>
      <c r="G20" s="212"/>
      <c r="H20" s="212"/>
      <c r="I20" s="212"/>
      <c r="J20" s="212"/>
      <c r="K20" s="216"/>
      <c r="L20" s="216"/>
      <c r="M20" s="216"/>
      <c r="N20" s="212"/>
      <c r="O20" s="217"/>
      <c r="P20" s="218" t="s">
        <v>101</v>
      </c>
      <c r="Q20" s="217"/>
      <c r="R20" s="212"/>
      <c r="S20" s="212"/>
      <c r="T20" s="216"/>
      <c r="U20" s="216"/>
      <c r="V20" s="212"/>
      <c r="W20" s="216"/>
      <c r="X20" s="216"/>
      <c r="Y20" s="216"/>
      <c r="Z20" s="212"/>
      <c r="AA20" s="217"/>
      <c r="AB20" s="218"/>
      <c r="AC20" s="217"/>
      <c r="AD20" s="216"/>
      <c r="AE20" s="212"/>
      <c r="AF20" s="212"/>
      <c r="AG20" s="212"/>
      <c r="AH20" s="212"/>
      <c r="AI20" s="217"/>
      <c r="AJ20" s="218"/>
      <c r="AK20" s="217"/>
      <c r="AL20" s="216"/>
      <c r="AM20" s="212"/>
      <c r="AN20" s="212"/>
      <c r="AO20" s="212"/>
      <c r="AP20" s="180"/>
      <c r="AQ20" s="180"/>
      <c r="AR20" s="180"/>
      <c r="AS20" s="180"/>
      <c r="AT20" s="180"/>
      <c r="AU20" s="180"/>
      <c r="AV20" s="180"/>
      <c r="AW20" s="180"/>
    </row>
    <row r="21" spans="1:52" s="180" customFormat="1" ht="26.25">
      <c r="A21" s="199" t="s">
        <v>104</v>
      </c>
      <c r="B21" s="219"/>
      <c r="D21" s="53"/>
      <c r="K21" s="201"/>
      <c r="L21" s="202" t="str">
        <f>$A$3</f>
        <v>Csokonyavisonta</v>
      </c>
      <c r="M21" s="201"/>
      <c r="N21" s="203">
        <v>11</v>
      </c>
      <c r="O21" s="204" t="s">
        <v>5</v>
      </c>
      <c r="P21" s="203">
        <v>5</v>
      </c>
      <c r="R21" s="180" t="str">
        <f>$A$12</f>
        <v>ESE II. </v>
      </c>
      <c r="W21" s="201"/>
      <c r="Y21" s="53"/>
      <c r="AY21" s="205"/>
    </row>
    <row r="22" spans="1:52" ht="20.25">
      <c r="A22" s="206"/>
      <c r="B22" s="207"/>
      <c r="E22" s="180"/>
      <c r="F22" s="180"/>
      <c r="G22" s="180"/>
      <c r="H22" s="180"/>
      <c r="I22" s="180"/>
      <c r="J22" s="180"/>
      <c r="L22" s="202" t="str">
        <f>$A$4</f>
        <v>ALC KSE Szeged II.</v>
      </c>
      <c r="N22" s="203">
        <v>9</v>
      </c>
      <c r="O22" s="204" t="s">
        <v>5</v>
      </c>
      <c r="P22" s="203">
        <v>7</v>
      </c>
      <c r="Q22" s="213"/>
      <c r="R22" s="180" t="str">
        <f>$A$11</f>
        <v>DÖKE Komló II</v>
      </c>
      <c r="S22" s="180"/>
      <c r="V22" s="180"/>
      <c r="Z22" s="180"/>
      <c r="AA22" s="213"/>
      <c r="AI22" s="213"/>
      <c r="AJ22" s="214"/>
      <c r="AK22" s="213"/>
      <c r="AM22" s="180"/>
      <c r="AN22" s="180"/>
      <c r="AO22" s="180"/>
      <c r="AP22" s="180"/>
      <c r="AQ22" s="180"/>
      <c r="AR22" s="180"/>
      <c r="AT22" s="180"/>
      <c r="AU22" s="180"/>
      <c r="AV22" s="180"/>
      <c r="AW22" s="180"/>
      <c r="AY22" s="205"/>
    </row>
    <row r="23" spans="1:52" ht="20.25">
      <c r="A23" s="206"/>
      <c r="B23" s="207"/>
      <c r="D23" s="53"/>
      <c r="E23" s="180"/>
      <c r="F23" s="180"/>
      <c r="G23" s="180"/>
      <c r="H23" s="180"/>
      <c r="I23" s="180"/>
      <c r="J23" s="180"/>
      <c r="L23" s="202" t="str">
        <f>$A$5</f>
        <v>ESE I. </v>
      </c>
      <c r="N23" s="203">
        <v>7</v>
      </c>
      <c r="O23" s="204" t="s">
        <v>5</v>
      </c>
      <c r="P23" s="203">
        <v>9</v>
      </c>
      <c r="Q23" s="213" t="s">
        <v>100</v>
      </c>
      <c r="R23" s="180" t="str">
        <f>$A$10</f>
        <v>Marosvásárhely</v>
      </c>
      <c r="V23" s="180"/>
      <c r="Y23" s="53"/>
      <c r="Z23" s="180"/>
      <c r="AA23" s="201"/>
      <c r="AI23" s="201"/>
      <c r="AJ23" s="201"/>
      <c r="AK23" s="201"/>
      <c r="AM23" s="180"/>
      <c r="AN23" s="180"/>
      <c r="AO23" s="180"/>
      <c r="AP23" s="180"/>
      <c r="AQ23" s="180"/>
      <c r="AR23" s="180"/>
      <c r="AT23" s="180"/>
      <c r="AU23" s="180"/>
      <c r="AV23" s="180"/>
      <c r="AW23" s="180"/>
      <c r="AY23" s="205"/>
      <c r="AZ23" s="180"/>
    </row>
    <row r="24" spans="1:52" ht="20.25">
      <c r="A24" s="206"/>
      <c r="B24" s="207"/>
      <c r="E24" s="180"/>
      <c r="F24" s="180"/>
      <c r="G24" s="180"/>
      <c r="H24" s="180"/>
      <c r="I24" s="180"/>
      <c r="J24" s="180"/>
      <c r="L24" s="202" t="str">
        <f>$A$6</f>
        <v>ALC KSE Szeged III.</v>
      </c>
      <c r="N24" s="203">
        <v>4</v>
      </c>
      <c r="O24" s="204" t="s">
        <v>5</v>
      </c>
      <c r="P24" s="203">
        <v>12</v>
      </c>
      <c r="Q24" s="213" t="s">
        <v>100</v>
      </c>
      <c r="R24" s="180" t="str">
        <f>$A$9</f>
        <v>Vasi GE II</v>
      </c>
      <c r="S24" s="180"/>
      <c r="V24" s="180"/>
      <c r="Z24" s="180"/>
      <c r="AA24" s="213"/>
      <c r="AI24" s="213"/>
      <c r="AJ24" s="214"/>
      <c r="AK24" s="213"/>
      <c r="AM24" s="180"/>
      <c r="AN24" s="180"/>
      <c r="AO24" s="180"/>
      <c r="AP24" s="180"/>
      <c r="AQ24" s="180"/>
      <c r="AR24" s="180"/>
      <c r="AT24" s="180"/>
      <c r="AU24" s="180"/>
      <c r="AV24" s="180"/>
      <c r="AW24" s="180"/>
      <c r="AY24" s="205"/>
    </row>
    <row r="25" spans="1:52" ht="3.75" customHeight="1">
      <c r="A25" s="206"/>
      <c r="B25" s="207"/>
      <c r="C25" s="208"/>
      <c r="D25" s="54"/>
      <c r="E25" s="207"/>
      <c r="F25" s="207"/>
      <c r="G25" s="207"/>
      <c r="H25" s="207"/>
      <c r="I25" s="207"/>
      <c r="J25" s="207"/>
      <c r="K25" s="209"/>
      <c r="L25" s="209"/>
      <c r="M25" s="209"/>
      <c r="N25" s="207" t="s">
        <v>101</v>
      </c>
      <c r="O25" s="210"/>
      <c r="P25" s="211" t="s">
        <v>101</v>
      </c>
      <c r="Q25" s="210"/>
      <c r="R25" s="207"/>
      <c r="S25" s="207"/>
      <c r="T25" s="209"/>
      <c r="U25" s="209"/>
      <c r="V25" s="207"/>
      <c r="W25" s="209"/>
      <c r="X25" s="209"/>
      <c r="Y25" s="209"/>
      <c r="Z25" s="207"/>
      <c r="AA25" s="210"/>
      <c r="AB25" s="211"/>
      <c r="AC25" s="210"/>
      <c r="AD25" s="209"/>
      <c r="AE25" s="207"/>
      <c r="AF25" s="207"/>
      <c r="AG25" s="207"/>
      <c r="AH25" s="207"/>
      <c r="AI25" s="210"/>
      <c r="AJ25" s="211"/>
      <c r="AK25" s="210"/>
      <c r="AL25" s="209"/>
      <c r="AM25" s="207"/>
      <c r="AN25" s="207"/>
      <c r="AO25" s="207"/>
      <c r="AP25" s="180"/>
      <c r="AQ25" s="180"/>
      <c r="AR25" s="180"/>
      <c r="AS25" s="180"/>
      <c r="AT25" s="180"/>
      <c r="AU25" s="180"/>
      <c r="AV25" s="180"/>
      <c r="AW25" s="180"/>
    </row>
    <row r="26" spans="1:52" ht="26.25">
      <c r="A26" s="199" t="s">
        <v>105</v>
      </c>
      <c r="B26" s="207"/>
      <c r="D26" s="53"/>
      <c r="E26" s="180"/>
      <c r="F26" s="180"/>
      <c r="G26" s="180"/>
      <c r="H26" s="180"/>
      <c r="I26" s="180"/>
      <c r="J26" s="180"/>
      <c r="L26" s="202" t="str">
        <f>$A$7</f>
        <v>Hírös ALSE II</v>
      </c>
      <c r="N26" s="203">
        <v>9</v>
      </c>
      <c r="O26" s="204" t="s">
        <v>5</v>
      </c>
      <c r="P26" s="203">
        <v>7</v>
      </c>
      <c r="Q26" s="213" t="s">
        <v>100</v>
      </c>
      <c r="R26" s="180" t="str">
        <f>$A$8</f>
        <v>Dunakanyar Forte</v>
      </c>
      <c r="S26" s="180"/>
      <c r="V26" s="180"/>
      <c r="Y26" s="53"/>
      <c r="Z26" s="180"/>
      <c r="AA26" s="201"/>
      <c r="AI26" s="201"/>
      <c r="AJ26" s="201"/>
      <c r="AK26" s="201"/>
      <c r="AM26" s="180"/>
      <c r="AN26" s="180"/>
      <c r="AO26" s="180"/>
      <c r="AP26" s="180"/>
      <c r="AQ26" s="180"/>
      <c r="AR26" s="180"/>
      <c r="AT26" s="180"/>
      <c r="AU26" s="180"/>
      <c r="AV26" s="180"/>
      <c r="AW26" s="180"/>
      <c r="AY26" s="205"/>
      <c r="AZ26" s="180"/>
    </row>
    <row r="27" spans="1:52" s="180" customFormat="1" ht="20.25">
      <c r="B27" s="200"/>
      <c r="D27" s="53"/>
      <c r="K27" s="201"/>
      <c r="L27" s="202" t="str">
        <f>$A$3</f>
        <v>Csokonyavisonta</v>
      </c>
      <c r="M27" s="201"/>
      <c r="N27" s="203">
        <v>11</v>
      </c>
      <c r="O27" s="204" t="s">
        <v>5</v>
      </c>
      <c r="P27" s="203">
        <v>5</v>
      </c>
      <c r="R27" s="180" t="str">
        <f>$A$11</f>
        <v>DÖKE Komló II</v>
      </c>
      <c r="W27" s="201"/>
      <c r="Y27" s="53"/>
      <c r="AY27" s="205"/>
    </row>
    <row r="28" spans="1:52" ht="20.25">
      <c r="B28" s="212"/>
      <c r="E28" s="180"/>
      <c r="F28" s="180"/>
      <c r="G28" s="180"/>
      <c r="H28" s="180"/>
      <c r="I28" s="180"/>
      <c r="J28" s="180"/>
      <c r="L28" s="202" t="str">
        <f>$A$4</f>
        <v>ALC KSE Szeged II.</v>
      </c>
      <c r="N28" s="203">
        <v>6</v>
      </c>
      <c r="O28" s="204" t="s">
        <v>5</v>
      </c>
      <c r="P28" s="203">
        <v>10</v>
      </c>
      <c r="R28" s="180" t="str">
        <f>$A$10</f>
        <v>Marosvásárhely</v>
      </c>
      <c r="S28" s="180"/>
      <c r="V28" s="180"/>
      <c r="Z28" s="180"/>
      <c r="AA28" s="213"/>
      <c r="AI28" s="213"/>
      <c r="AJ28" s="214"/>
      <c r="AK28" s="213"/>
      <c r="AM28" s="180"/>
      <c r="AN28" s="180"/>
      <c r="AO28" s="180"/>
      <c r="AP28" s="180"/>
      <c r="AQ28" s="180"/>
      <c r="AR28" s="180"/>
      <c r="AT28" s="180"/>
      <c r="AU28" s="180"/>
      <c r="AV28" s="180"/>
      <c r="AW28" s="180"/>
      <c r="AY28" s="205"/>
    </row>
    <row r="29" spans="1:52" ht="20.25">
      <c r="A29" s="206"/>
      <c r="B29" s="212"/>
      <c r="D29" s="53"/>
      <c r="E29" s="180"/>
      <c r="F29" s="180"/>
      <c r="G29" s="180"/>
      <c r="H29" s="180"/>
      <c r="I29" s="180"/>
      <c r="J29" s="180"/>
      <c r="L29" s="202" t="str">
        <f>$A$5</f>
        <v>ESE I. </v>
      </c>
      <c r="N29" s="203">
        <v>11</v>
      </c>
      <c r="O29" s="204" t="s">
        <v>5</v>
      </c>
      <c r="P29" s="203">
        <v>5</v>
      </c>
      <c r="Q29" s="213"/>
      <c r="R29" s="180" t="str">
        <f>$A$9</f>
        <v>Vasi GE II</v>
      </c>
      <c r="S29" s="180"/>
      <c r="V29" s="180"/>
      <c r="Y29" s="53"/>
      <c r="Z29" s="180"/>
      <c r="AA29" s="201"/>
      <c r="AI29" s="201"/>
      <c r="AJ29" s="201"/>
      <c r="AK29" s="201"/>
      <c r="AM29" s="180"/>
      <c r="AN29" s="180"/>
      <c r="AO29" s="180"/>
      <c r="AP29" s="180"/>
      <c r="AQ29" s="180"/>
      <c r="AR29" s="180"/>
      <c r="AT29" s="180"/>
      <c r="AU29" s="180"/>
      <c r="AV29" s="180"/>
      <c r="AW29" s="180"/>
      <c r="AY29" s="205"/>
      <c r="AZ29" s="180"/>
    </row>
    <row r="30" spans="1:52" ht="3.75" customHeight="1">
      <c r="A30" s="206"/>
      <c r="B30" s="212"/>
      <c r="C30" s="215"/>
      <c r="D30" s="55"/>
      <c r="E30" s="212"/>
      <c r="F30" s="212"/>
      <c r="G30" s="212"/>
      <c r="H30" s="212"/>
      <c r="I30" s="212"/>
      <c r="J30" s="212"/>
      <c r="K30" s="216"/>
      <c r="L30" s="216"/>
      <c r="M30" s="216"/>
      <c r="N30" s="212" t="s">
        <v>101</v>
      </c>
      <c r="O30" s="217"/>
      <c r="P30" s="218" t="s">
        <v>101</v>
      </c>
      <c r="Q30" s="217"/>
      <c r="R30" s="212"/>
      <c r="S30" s="212"/>
      <c r="T30" s="216"/>
      <c r="U30" s="216"/>
      <c r="V30" s="212"/>
      <c r="W30" s="216"/>
      <c r="X30" s="216"/>
      <c r="Y30" s="216"/>
      <c r="Z30" s="212"/>
      <c r="AA30" s="217"/>
      <c r="AB30" s="218"/>
      <c r="AC30" s="217"/>
      <c r="AD30" s="216"/>
      <c r="AE30" s="212"/>
      <c r="AF30" s="212"/>
      <c r="AG30" s="212"/>
      <c r="AH30" s="212"/>
      <c r="AI30" s="217"/>
      <c r="AJ30" s="218"/>
      <c r="AK30" s="217"/>
      <c r="AL30" s="216"/>
      <c r="AM30" s="212"/>
      <c r="AN30" s="212"/>
      <c r="AO30" s="212"/>
      <c r="AP30" s="180"/>
      <c r="AQ30" s="180"/>
      <c r="AR30" s="180"/>
      <c r="AS30" s="180"/>
      <c r="AT30" s="180"/>
      <c r="AU30" s="180"/>
      <c r="AV30" s="180"/>
      <c r="AW30" s="180"/>
    </row>
    <row r="31" spans="1:52" ht="26.25">
      <c r="A31" s="199" t="s">
        <v>106</v>
      </c>
      <c r="B31" s="212"/>
      <c r="E31" s="180"/>
      <c r="F31" s="180"/>
      <c r="G31" s="180"/>
      <c r="H31" s="180"/>
      <c r="I31" s="180"/>
      <c r="J31" s="180"/>
      <c r="L31" s="202" t="str">
        <f>$A$6</f>
        <v>ALC KSE Szeged III.</v>
      </c>
      <c r="N31" s="203">
        <v>9</v>
      </c>
      <c r="O31" s="204" t="s">
        <v>5</v>
      </c>
      <c r="P31" s="203">
        <v>7</v>
      </c>
      <c r="R31" s="180" t="str">
        <f>$A$8</f>
        <v>Dunakanyar Forte</v>
      </c>
      <c r="S31" s="180"/>
      <c r="V31" s="180"/>
      <c r="Z31" s="180"/>
      <c r="AA31" s="213"/>
      <c r="AI31" s="213"/>
      <c r="AJ31" s="214"/>
      <c r="AK31" s="213"/>
      <c r="AM31" s="180"/>
      <c r="AN31" s="180"/>
      <c r="AO31" s="180"/>
      <c r="AP31" s="180"/>
      <c r="AQ31" s="180"/>
      <c r="AR31" s="180"/>
      <c r="AT31" s="180"/>
      <c r="AU31" s="180"/>
      <c r="AV31" s="180"/>
      <c r="AW31" s="180"/>
      <c r="AY31" s="205"/>
    </row>
    <row r="32" spans="1:52" ht="20.25">
      <c r="A32" s="206"/>
      <c r="B32" s="212"/>
      <c r="D32" s="53"/>
      <c r="E32" s="180"/>
      <c r="F32" s="180"/>
      <c r="G32" s="180"/>
      <c r="H32" s="180"/>
      <c r="I32" s="180"/>
      <c r="J32" s="180"/>
      <c r="L32" s="202" t="str">
        <f>$A$7</f>
        <v>Hírös ALSE II</v>
      </c>
      <c r="N32" s="203">
        <v>14</v>
      </c>
      <c r="O32" s="204" t="s">
        <v>5</v>
      </c>
      <c r="P32" s="203">
        <v>2</v>
      </c>
      <c r="Q32" s="213" t="s">
        <v>100</v>
      </c>
      <c r="R32" s="180" t="str">
        <f>$A$12</f>
        <v>ESE II. </v>
      </c>
      <c r="S32" s="180"/>
      <c r="V32" s="180"/>
      <c r="Y32" s="53"/>
      <c r="Z32" s="180"/>
      <c r="AA32" s="201"/>
      <c r="AI32" s="201"/>
      <c r="AJ32" s="201"/>
      <c r="AK32" s="201"/>
      <c r="AM32" s="180"/>
      <c r="AN32" s="180"/>
      <c r="AO32" s="180"/>
      <c r="AP32" s="180"/>
      <c r="AQ32" s="180"/>
      <c r="AR32" s="180"/>
      <c r="AT32" s="180"/>
      <c r="AU32" s="180"/>
      <c r="AV32" s="180"/>
      <c r="AW32" s="180"/>
      <c r="AY32" s="205"/>
      <c r="AZ32" s="180"/>
    </row>
    <row r="33" spans="1:52" s="180" customFormat="1" ht="20.25">
      <c r="B33" s="219"/>
      <c r="D33" s="53"/>
      <c r="K33" s="201"/>
      <c r="L33" s="202" t="str">
        <f>$A$3</f>
        <v>Csokonyavisonta</v>
      </c>
      <c r="M33" s="201"/>
      <c r="N33" s="203">
        <v>11</v>
      </c>
      <c r="O33" s="204" t="s">
        <v>5</v>
      </c>
      <c r="P33" s="203">
        <v>5</v>
      </c>
      <c r="R33" s="180" t="str">
        <f>$A$10</f>
        <v>Marosvásárhely</v>
      </c>
      <c r="W33" s="201"/>
      <c r="Y33" s="53"/>
      <c r="AY33" s="205"/>
    </row>
    <row r="34" spans="1:52" ht="20.25">
      <c r="A34" s="206"/>
      <c r="B34" s="207"/>
      <c r="E34" s="180"/>
      <c r="F34" s="180"/>
      <c r="G34" s="180"/>
      <c r="H34" s="180"/>
      <c r="I34" s="180"/>
      <c r="J34" s="180"/>
      <c r="L34" s="202" t="str">
        <f>$A$4</f>
        <v>ALC KSE Szeged II.</v>
      </c>
      <c r="N34" s="203">
        <v>13</v>
      </c>
      <c r="O34" s="204" t="s">
        <v>5</v>
      </c>
      <c r="P34" s="203">
        <v>3</v>
      </c>
      <c r="R34" s="180" t="str">
        <f>$A$9</f>
        <v>Vasi GE II</v>
      </c>
      <c r="S34" s="180"/>
      <c r="V34" s="180"/>
      <c r="Z34" s="180"/>
      <c r="AA34" s="213"/>
      <c r="AI34" s="213"/>
      <c r="AJ34" s="214"/>
      <c r="AK34" s="213"/>
      <c r="AM34" s="180"/>
      <c r="AN34" s="180"/>
      <c r="AO34" s="180"/>
      <c r="AP34" s="180"/>
      <c r="AQ34" s="180"/>
      <c r="AR34" s="180"/>
      <c r="AT34" s="180"/>
      <c r="AU34" s="180"/>
      <c r="AV34" s="180"/>
      <c r="AW34" s="180"/>
      <c r="AY34" s="205"/>
    </row>
    <row r="35" spans="1:52" ht="3.75" customHeight="1">
      <c r="A35" s="206"/>
      <c r="B35" s="207"/>
      <c r="C35" s="208"/>
      <c r="D35" s="54"/>
      <c r="E35" s="207"/>
      <c r="F35" s="207"/>
      <c r="G35" s="207"/>
      <c r="H35" s="207"/>
      <c r="I35" s="207"/>
      <c r="J35" s="207"/>
      <c r="K35" s="209"/>
      <c r="L35" s="209"/>
      <c r="M35" s="209"/>
      <c r="N35" s="207" t="s">
        <v>101</v>
      </c>
      <c r="O35" s="210"/>
      <c r="P35" s="211" t="s">
        <v>101</v>
      </c>
      <c r="Q35" s="210"/>
      <c r="R35" s="207"/>
      <c r="S35" s="207"/>
      <c r="T35" s="209"/>
      <c r="U35" s="209"/>
      <c r="V35" s="207"/>
      <c r="W35" s="209"/>
      <c r="X35" s="209"/>
      <c r="Y35" s="209"/>
      <c r="Z35" s="207"/>
      <c r="AA35" s="210"/>
      <c r="AB35" s="211"/>
      <c r="AC35" s="210"/>
      <c r="AD35" s="209"/>
      <c r="AE35" s="207"/>
      <c r="AF35" s="207"/>
      <c r="AG35" s="207"/>
      <c r="AH35" s="207"/>
      <c r="AI35" s="210"/>
      <c r="AJ35" s="211"/>
      <c r="AK35" s="210"/>
      <c r="AL35" s="209"/>
      <c r="AM35" s="207"/>
      <c r="AN35" s="207"/>
      <c r="AO35" s="207"/>
      <c r="AP35" s="180"/>
      <c r="AQ35" s="180"/>
      <c r="AR35" s="180"/>
      <c r="AS35" s="180"/>
      <c r="AT35" s="180"/>
      <c r="AU35" s="180"/>
      <c r="AV35" s="180"/>
      <c r="AW35" s="180"/>
    </row>
    <row r="36" spans="1:52" ht="26.25">
      <c r="A36" s="199" t="s">
        <v>107</v>
      </c>
      <c r="B36" s="207"/>
      <c r="D36" s="53"/>
      <c r="E36" s="180"/>
      <c r="F36" s="180"/>
      <c r="G36" s="180"/>
      <c r="H36" s="180"/>
      <c r="I36" s="180"/>
      <c r="J36" s="180"/>
      <c r="L36" s="202" t="str">
        <f>$A$5</f>
        <v>ESE I. </v>
      </c>
      <c r="N36" s="203">
        <v>8</v>
      </c>
      <c r="O36" s="204" t="s">
        <v>5</v>
      </c>
      <c r="P36" s="203">
        <v>8</v>
      </c>
      <c r="Q36" s="213"/>
      <c r="R36" s="180" t="str">
        <f>$A$8</f>
        <v>Dunakanyar Forte</v>
      </c>
      <c r="S36" s="180"/>
      <c r="V36" s="180"/>
      <c r="Y36" s="53"/>
      <c r="Z36" s="180"/>
      <c r="AA36" s="201"/>
      <c r="AI36" s="201"/>
      <c r="AJ36" s="201"/>
      <c r="AK36" s="201"/>
      <c r="AM36" s="180"/>
      <c r="AN36" s="180"/>
      <c r="AO36" s="180"/>
      <c r="AP36" s="180"/>
      <c r="AQ36" s="180"/>
      <c r="AR36" s="180"/>
      <c r="AT36" s="180"/>
      <c r="AU36" s="180"/>
      <c r="AV36" s="180"/>
      <c r="AW36" s="180"/>
      <c r="AY36" s="205"/>
      <c r="AZ36" s="180"/>
    </row>
    <row r="37" spans="1:52" ht="20.25">
      <c r="A37" s="206"/>
      <c r="B37" s="207"/>
      <c r="E37" s="180"/>
      <c r="F37" s="180"/>
      <c r="G37" s="180"/>
      <c r="H37" s="180"/>
      <c r="I37" s="180"/>
      <c r="J37" s="180"/>
      <c r="L37" s="202" t="str">
        <f>$A$6</f>
        <v>ALC KSE Szeged III.</v>
      </c>
      <c r="N37" s="203">
        <v>8</v>
      </c>
      <c r="O37" s="204" t="s">
        <v>5</v>
      </c>
      <c r="P37" s="203">
        <v>8</v>
      </c>
      <c r="R37" s="180" t="str">
        <f>$A$12</f>
        <v>ESE II. </v>
      </c>
      <c r="S37" s="180"/>
      <c r="V37" s="180"/>
      <c r="Z37" s="180"/>
      <c r="AA37" s="213"/>
      <c r="AI37" s="213"/>
      <c r="AJ37" s="214"/>
      <c r="AK37" s="213"/>
      <c r="AM37" s="180"/>
      <c r="AN37" s="180"/>
      <c r="AO37" s="180"/>
      <c r="AP37" s="180"/>
      <c r="AQ37" s="180"/>
      <c r="AR37" s="180"/>
      <c r="AT37" s="180"/>
      <c r="AU37" s="180"/>
      <c r="AV37" s="180"/>
      <c r="AW37" s="180"/>
      <c r="AY37" s="205"/>
    </row>
    <row r="38" spans="1:52" ht="20.25">
      <c r="A38" s="206"/>
      <c r="B38" s="207"/>
      <c r="D38" s="53"/>
      <c r="E38" s="180"/>
      <c r="F38" s="180"/>
      <c r="G38" s="180"/>
      <c r="H38" s="180"/>
      <c r="I38" s="180"/>
      <c r="J38" s="180"/>
      <c r="L38" s="202" t="str">
        <f>$A$7</f>
        <v>Hírös ALSE II</v>
      </c>
      <c r="N38" s="203">
        <v>8</v>
      </c>
      <c r="O38" s="204" t="s">
        <v>5</v>
      </c>
      <c r="P38" s="203">
        <v>8</v>
      </c>
      <c r="Q38" s="213" t="s">
        <v>100</v>
      </c>
      <c r="R38" s="180" t="str">
        <f>$A$11</f>
        <v>DÖKE Komló II</v>
      </c>
      <c r="S38" s="180"/>
      <c r="V38" s="180"/>
      <c r="Y38" s="53"/>
      <c r="Z38" s="180"/>
      <c r="AA38" s="201"/>
      <c r="AI38" s="201"/>
      <c r="AJ38" s="201"/>
      <c r="AK38" s="201"/>
      <c r="AM38" s="180"/>
      <c r="AN38" s="180"/>
      <c r="AO38" s="180"/>
      <c r="AP38" s="180"/>
      <c r="AQ38" s="180"/>
      <c r="AR38" s="180"/>
      <c r="AT38" s="180"/>
      <c r="AU38" s="180"/>
      <c r="AV38" s="180"/>
      <c r="AW38" s="180"/>
      <c r="AY38" s="205"/>
      <c r="AZ38" s="180"/>
    </row>
    <row r="39" spans="1:52" s="180" customFormat="1" ht="20.25">
      <c r="B39" s="200"/>
      <c r="D39" s="53"/>
      <c r="K39" s="201"/>
      <c r="L39" s="202" t="str">
        <f>$A$3</f>
        <v>Csokonyavisonta</v>
      </c>
      <c r="M39" s="201"/>
      <c r="N39" s="203">
        <v>13</v>
      </c>
      <c r="O39" s="204" t="s">
        <v>5</v>
      </c>
      <c r="P39" s="203">
        <v>3</v>
      </c>
      <c r="R39" s="180" t="str">
        <f>$A$9</f>
        <v>Vasi GE II</v>
      </c>
      <c r="W39" s="201"/>
      <c r="Y39" s="53"/>
      <c r="AY39" s="205"/>
    </row>
    <row r="40" spans="1:52" ht="3.75" customHeight="1">
      <c r="A40" s="206"/>
      <c r="B40" s="212"/>
      <c r="C40" s="215"/>
      <c r="D40" s="55"/>
      <c r="E40" s="212"/>
      <c r="F40" s="212"/>
      <c r="G40" s="212"/>
      <c r="H40" s="212"/>
      <c r="I40" s="212"/>
      <c r="J40" s="212"/>
      <c r="K40" s="216"/>
      <c r="L40" s="216"/>
      <c r="M40" s="216"/>
      <c r="N40" s="212" t="s">
        <v>101</v>
      </c>
      <c r="O40" s="217"/>
      <c r="P40" s="218" t="s">
        <v>101</v>
      </c>
      <c r="Q40" s="217"/>
      <c r="R40" s="212"/>
      <c r="S40" s="212"/>
      <c r="T40" s="216"/>
      <c r="U40" s="216"/>
      <c r="V40" s="212"/>
      <c r="W40" s="216"/>
      <c r="X40" s="216"/>
      <c r="Y40" s="216"/>
      <c r="Z40" s="212"/>
      <c r="AA40" s="217"/>
      <c r="AB40" s="218"/>
      <c r="AC40" s="217"/>
      <c r="AD40" s="216"/>
      <c r="AE40" s="212"/>
      <c r="AF40" s="212"/>
      <c r="AG40" s="212"/>
      <c r="AH40" s="212"/>
      <c r="AI40" s="217"/>
      <c r="AJ40" s="218"/>
      <c r="AK40" s="217"/>
      <c r="AL40" s="216"/>
      <c r="AM40" s="212"/>
      <c r="AN40" s="212"/>
      <c r="AO40" s="212"/>
      <c r="AP40" s="180"/>
      <c r="AQ40" s="180"/>
      <c r="AR40" s="180"/>
      <c r="AS40" s="180"/>
      <c r="AT40" s="180"/>
      <c r="AU40" s="180"/>
      <c r="AV40" s="180"/>
      <c r="AW40" s="180"/>
    </row>
    <row r="41" spans="1:52" ht="26.25">
      <c r="A41" s="199" t="s">
        <v>108</v>
      </c>
      <c r="B41" s="212"/>
      <c r="E41" s="180"/>
      <c r="F41" s="180"/>
      <c r="G41" s="180"/>
      <c r="H41" s="180"/>
      <c r="I41" s="180"/>
      <c r="J41" s="180"/>
      <c r="L41" s="202" t="str">
        <f>$A$12</f>
        <v>ESE II. </v>
      </c>
      <c r="N41" s="203">
        <v>4</v>
      </c>
      <c r="O41" s="204" t="s">
        <v>5</v>
      </c>
      <c r="P41" s="203">
        <v>12</v>
      </c>
      <c r="R41" s="180" t="str">
        <f>$A$8</f>
        <v>Dunakanyar Forte</v>
      </c>
      <c r="S41" s="180"/>
      <c r="V41" s="180"/>
      <c r="Z41" s="180"/>
      <c r="AA41" s="213"/>
      <c r="AB41" s="214"/>
      <c r="AC41" s="213"/>
      <c r="AE41" s="180"/>
      <c r="AF41" s="180"/>
      <c r="AG41" s="180"/>
      <c r="AH41" s="180"/>
      <c r="AI41" s="213"/>
      <c r="AJ41" s="214"/>
      <c r="AK41" s="213"/>
      <c r="AM41" s="180"/>
      <c r="AN41" s="180"/>
      <c r="AO41" s="180"/>
      <c r="AP41" s="180"/>
      <c r="AQ41" s="180"/>
      <c r="AR41" s="180"/>
      <c r="AT41" s="180"/>
      <c r="AU41" s="180"/>
      <c r="AV41" s="180"/>
      <c r="AW41" s="180"/>
      <c r="AY41" s="205"/>
    </row>
    <row r="42" spans="1:52" ht="20.25">
      <c r="A42" s="206"/>
      <c r="B42" s="212"/>
      <c r="D42" s="53"/>
      <c r="E42" s="180"/>
      <c r="F42" s="180"/>
      <c r="G42" s="180"/>
      <c r="H42" s="180"/>
      <c r="I42" s="180"/>
      <c r="J42" s="180"/>
      <c r="L42" s="202" t="str">
        <f>$A$4</f>
        <v>ALC KSE Szeged II.</v>
      </c>
      <c r="N42" s="203">
        <v>6</v>
      </c>
      <c r="O42" s="204" t="s">
        <v>5</v>
      </c>
      <c r="P42" s="203">
        <v>10</v>
      </c>
      <c r="Q42" s="213"/>
      <c r="R42" s="180" t="str">
        <f>$A$5</f>
        <v>ESE I. </v>
      </c>
      <c r="S42" s="180"/>
      <c r="V42" s="180"/>
      <c r="Y42" s="53"/>
      <c r="Z42" s="180"/>
      <c r="AA42" s="201"/>
      <c r="AB42" s="201"/>
      <c r="AC42" s="201"/>
      <c r="AE42" s="180"/>
      <c r="AF42" s="180"/>
      <c r="AG42" s="180"/>
      <c r="AH42" s="180"/>
      <c r="AI42" s="201"/>
      <c r="AJ42" s="201"/>
      <c r="AK42" s="201"/>
      <c r="AM42" s="180"/>
      <c r="AN42" s="180"/>
      <c r="AO42" s="180"/>
      <c r="AP42" s="180"/>
      <c r="AQ42" s="180"/>
      <c r="AR42" s="180"/>
      <c r="AT42" s="180"/>
      <c r="AU42" s="180"/>
      <c r="AV42" s="180"/>
      <c r="AW42" s="180"/>
      <c r="AY42" s="205"/>
      <c r="AZ42" s="180"/>
    </row>
    <row r="43" spans="1:52" ht="20.25">
      <c r="A43" s="206"/>
      <c r="B43" s="212"/>
      <c r="E43" s="180"/>
      <c r="F43" s="180"/>
      <c r="G43" s="180"/>
      <c r="H43" s="180"/>
      <c r="I43" s="180"/>
      <c r="J43" s="180"/>
      <c r="L43" s="202" t="str">
        <f>$A$6</f>
        <v>ALC KSE Szeged III.</v>
      </c>
      <c r="N43" s="203">
        <v>9</v>
      </c>
      <c r="O43" s="204" t="s">
        <v>5</v>
      </c>
      <c r="P43" s="203">
        <v>7</v>
      </c>
      <c r="R43" s="180" t="str">
        <f>$A$11</f>
        <v>DÖKE Komló II</v>
      </c>
      <c r="S43" s="180"/>
      <c r="V43" s="180"/>
      <c r="Z43" s="180"/>
      <c r="AA43" s="213"/>
      <c r="AB43" s="214"/>
      <c r="AC43" s="213"/>
      <c r="AE43" s="180"/>
      <c r="AF43" s="180"/>
      <c r="AG43" s="180"/>
      <c r="AH43" s="180"/>
      <c r="AI43" s="213"/>
      <c r="AJ43" s="214"/>
      <c r="AK43" s="213"/>
      <c r="AM43" s="180"/>
      <c r="AN43" s="180"/>
      <c r="AO43" s="180"/>
      <c r="AP43" s="180"/>
      <c r="AQ43" s="180"/>
      <c r="AR43" s="180"/>
      <c r="AT43" s="180"/>
      <c r="AU43" s="180"/>
      <c r="AV43" s="180"/>
      <c r="AW43" s="180"/>
      <c r="AY43" s="205"/>
    </row>
    <row r="44" spans="1:52" ht="20.25">
      <c r="A44" s="206"/>
      <c r="B44" s="212"/>
      <c r="D44" s="53"/>
      <c r="E44" s="180"/>
      <c r="F44" s="180"/>
      <c r="G44" s="180"/>
      <c r="H44" s="180"/>
      <c r="I44" s="180"/>
      <c r="J44" s="180"/>
      <c r="L44" s="202" t="str">
        <f>$A$7</f>
        <v>Hírös ALSE II</v>
      </c>
      <c r="N44" s="203">
        <v>7</v>
      </c>
      <c r="O44" s="204" t="s">
        <v>5</v>
      </c>
      <c r="P44" s="203">
        <v>9</v>
      </c>
      <c r="Q44" s="213" t="s">
        <v>100</v>
      </c>
      <c r="R44" s="180" t="str">
        <f>$A$10</f>
        <v>Marosvásárhely</v>
      </c>
      <c r="S44" s="180"/>
      <c r="V44" s="180"/>
      <c r="Y44" s="53"/>
      <c r="Z44" s="180"/>
      <c r="AA44" s="201"/>
      <c r="AB44" s="201"/>
      <c r="AC44" s="201"/>
      <c r="AE44" s="180"/>
      <c r="AF44" s="180"/>
      <c r="AG44" s="180"/>
      <c r="AH44" s="180"/>
      <c r="AI44" s="201"/>
      <c r="AJ44" s="201"/>
      <c r="AK44" s="201"/>
      <c r="AM44" s="180"/>
      <c r="AN44" s="180"/>
      <c r="AO44" s="180"/>
      <c r="AP44" s="180"/>
      <c r="AQ44" s="180"/>
      <c r="AR44" s="180"/>
      <c r="AT44" s="180"/>
      <c r="AU44" s="180"/>
      <c r="AV44" s="180"/>
      <c r="AW44" s="180"/>
      <c r="AY44" s="205"/>
      <c r="AZ44" s="180"/>
    </row>
    <row r="45" spans="1:52" ht="3.75" customHeight="1">
      <c r="A45" s="206"/>
      <c r="B45" s="207"/>
      <c r="C45" s="208"/>
      <c r="D45" s="54"/>
      <c r="E45" s="207"/>
      <c r="F45" s="207"/>
      <c r="G45" s="207"/>
      <c r="H45" s="207"/>
      <c r="I45" s="207"/>
      <c r="J45" s="207"/>
      <c r="K45" s="209"/>
      <c r="L45" s="209"/>
      <c r="M45" s="209"/>
      <c r="N45" s="207" t="s">
        <v>101</v>
      </c>
      <c r="O45" s="210"/>
      <c r="P45" s="211" t="s">
        <v>101</v>
      </c>
      <c r="Q45" s="210"/>
      <c r="R45" s="207"/>
      <c r="S45" s="207"/>
      <c r="T45" s="209"/>
      <c r="U45" s="209"/>
      <c r="V45" s="207"/>
      <c r="W45" s="209"/>
      <c r="X45" s="209"/>
      <c r="Y45" s="209"/>
      <c r="Z45" s="207"/>
      <c r="AA45" s="210"/>
      <c r="AB45" s="211"/>
      <c r="AC45" s="210"/>
      <c r="AD45" s="209"/>
      <c r="AE45" s="207"/>
      <c r="AF45" s="207"/>
      <c r="AG45" s="207"/>
      <c r="AH45" s="207"/>
      <c r="AI45" s="210"/>
      <c r="AJ45" s="211"/>
      <c r="AK45" s="210"/>
      <c r="AL45" s="209"/>
      <c r="AM45" s="207"/>
      <c r="AN45" s="207"/>
      <c r="AO45" s="207"/>
      <c r="AP45" s="180"/>
      <c r="AQ45" s="180"/>
      <c r="AR45" s="180"/>
      <c r="AS45" s="180"/>
      <c r="AT45" s="180"/>
      <c r="AU45" s="180"/>
      <c r="AV45" s="180"/>
      <c r="AW45" s="180"/>
    </row>
    <row r="46" spans="1:52" s="180" customFormat="1" ht="26.25">
      <c r="A46" s="199" t="s">
        <v>109</v>
      </c>
      <c r="B46" s="219"/>
      <c r="D46" s="53"/>
      <c r="K46" s="201"/>
      <c r="L46" s="202" t="str">
        <f>$A$3</f>
        <v>Csokonyavisonta</v>
      </c>
      <c r="M46" s="201"/>
      <c r="N46" s="203">
        <v>9</v>
      </c>
      <c r="O46" s="204" t="s">
        <v>5</v>
      </c>
      <c r="P46" s="203">
        <v>7</v>
      </c>
      <c r="R46" s="180" t="str">
        <f>$A$7</f>
        <v>Hírös ALSE II</v>
      </c>
      <c r="W46" s="201"/>
      <c r="Y46" s="53"/>
      <c r="AY46" s="205"/>
    </row>
    <row r="47" spans="1:52" ht="20.25">
      <c r="A47" s="206"/>
      <c r="B47" s="207"/>
      <c r="E47" s="180"/>
      <c r="F47" s="180"/>
      <c r="G47" s="180"/>
      <c r="H47" s="180"/>
      <c r="I47" s="180"/>
      <c r="J47" s="180"/>
      <c r="L47" s="202" t="str">
        <f>$A$6</f>
        <v>ALC KSE Szeged III.</v>
      </c>
      <c r="N47" s="203">
        <v>11</v>
      </c>
      <c r="O47" s="204" t="s">
        <v>5</v>
      </c>
      <c r="P47" s="203">
        <v>5</v>
      </c>
      <c r="R47" s="180" t="str">
        <f>$A$10</f>
        <v>Marosvásárhely</v>
      </c>
      <c r="S47" s="180"/>
      <c r="V47" s="180"/>
      <c r="Z47" s="180"/>
      <c r="AA47" s="213"/>
      <c r="AB47" s="214"/>
      <c r="AC47" s="213"/>
      <c r="AE47" s="180"/>
      <c r="AF47" s="180"/>
      <c r="AG47" s="180"/>
      <c r="AH47" s="180"/>
      <c r="AI47" s="213"/>
      <c r="AJ47" s="214"/>
      <c r="AK47" s="213"/>
      <c r="AM47" s="180"/>
      <c r="AN47" s="180"/>
      <c r="AO47" s="180"/>
      <c r="AP47" s="180"/>
      <c r="AQ47" s="180"/>
      <c r="AR47" s="180"/>
      <c r="AT47" s="180"/>
      <c r="AU47" s="180"/>
      <c r="AV47" s="180"/>
      <c r="AW47" s="180"/>
      <c r="AY47" s="205"/>
    </row>
    <row r="48" spans="1:52" ht="20.25">
      <c r="A48" s="206"/>
      <c r="B48" s="207"/>
      <c r="D48" s="53"/>
      <c r="E48" s="180"/>
      <c r="F48" s="180"/>
      <c r="G48" s="180"/>
      <c r="H48" s="180"/>
      <c r="I48" s="180"/>
      <c r="J48" s="180"/>
      <c r="L48" s="202" t="str">
        <f>$A$4</f>
        <v>ALC KSE Szeged II.</v>
      </c>
      <c r="N48" s="203">
        <v>16</v>
      </c>
      <c r="O48" s="204" t="s">
        <v>101</v>
      </c>
      <c r="P48" s="203">
        <v>0</v>
      </c>
      <c r="Q48" s="213"/>
      <c r="R48" s="180" t="str">
        <f>$A$12</f>
        <v>ESE II. </v>
      </c>
      <c r="S48" s="180"/>
      <c r="V48" s="180"/>
      <c r="Y48" s="53"/>
      <c r="Z48" s="180"/>
      <c r="AA48" s="201"/>
      <c r="AB48" s="201"/>
      <c r="AC48" s="201"/>
      <c r="AE48" s="180"/>
      <c r="AF48" s="180"/>
      <c r="AG48" s="180"/>
      <c r="AH48" s="180"/>
      <c r="AI48" s="201"/>
      <c r="AJ48" s="201"/>
      <c r="AK48" s="201"/>
      <c r="AM48" s="180"/>
      <c r="AN48" s="180"/>
      <c r="AO48" s="180"/>
      <c r="AP48" s="180"/>
      <c r="AQ48" s="180"/>
      <c r="AR48" s="180"/>
      <c r="AT48" s="180"/>
      <c r="AU48" s="180"/>
      <c r="AV48" s="180"/>
      <c r="AW48" s="180"/>
      <c r="AY48" s="205"/>
      <c r="AZ48" s="180"/>
    </row>
    <row r="49" spans="1:52" ht="20.25">
      <c r="A49" s="206"/>
      <c r="B49" s="207"/>
      <c r="E49" s="180"/>
      <c r="F49" s="180"/>
      <c r="G49" s="180"/>
      <c r="H49" s="180"/>
      <c r="I49" s="180"/>
      <c r="J49" s="180"/>
      <c r="L49" s="202" t="str">
        <f>$A$9</f>
        <v>Vasi GE II</v>
      </c>
      <c r="N49" s="203">
        <v>3</v>
      </c>
      <c r="O49" s="204" t="s">
        <v>5</v>
      </c>
      <c r="P49" s="203">
        <v>13</v>
      </c>
      <c r="R49" s="180" t="str">
        <f>$A$11</f>
        <v>DÖKE Komló II</v>
      </c>
      <c r="S49" s="180"/>
      <c r="V49" s="180"/>
      <c r="Z49" s="180"/>
      <c r="AA49" s="213"/>
      <c r="AB49" s="214"/>
      <c r="AC49" s="213"/>
      <c r="AE49" s="180"/>
      <c r="AF49" s="180"/>
      <c r="AG49" s="180"/>
      <c r="AH49" s="180"/>
      <c r="AI49" s="213"/>
      <c r="AJ49" s="214"/>
      <c r="AK49" s="213"/>
      <c r="AM49" s="180"/>
      <c r="AN49" s="180"/>
      <c r="AO49" s="180"/>
      <c r="AP49" s="180"/>
      <c r="AQ49" s="180"/>
      <c r="AR49" s="180"/>
      <c r="AT49" s="180"/>
      <c r="AU49" s="180"/>
      <c r="AV49" s="180"/>
      <c r="AW49" s="180"/>
      <c r="AY49" s="205"/>
    </row>
    <row r="50" spans="1:52" ht="3.75" customHeight="1">
      <c r="A50" s="206"/>
      <c r="B50" s="212"/>
      <c r="C50" s="215"/>
      <c r="D50" s="55"/>
      <c r="E50" s="212"/>
      <c r="F50" s="212"/>
      <c r="G50" s="212"/>
      <c r="H50" s="212"/>
      <c r="I50" s="212"/>
      <c r="J50" s="212"/>
      <c r="K50" s="216"/>
      <c r="L50" s="216"/>
      <c r="M50" s="216"/>
      <c r="N50" s="212" t="s">
        <v>101</v>
      </c>
      <c r="O50" s="217"/>
      <c r="P50" s="218" t="s">
        <v>101</v>
      </c>
      <c r="Q50" s="217"/>
      <c r="R50" s="212"/>
      <c r="S50" s="212"/>
      <c r="T50" s="216"/>
      <c r="U50" s="216"/>
      <c r="V50" s="212"/>
      <c r="W50" s="216"/>
      <c r="X50" s="216"/>
      <c r="Y50" s="216"/>
      <c r="Z50" s="212"/>
      <c r="AA50" s="217"/>
      <c r="AB50" s="218"/>
      <c r="AC50" s="217"/>
      <c r="AD50" s="216"/>
      <c r="AE50" s="212"/>
      <c r="AF50" s="212"/>
      <c r="AG50" s="212"/>
      <c r="AH50" s="212"/>
      <c r="AI50" s="217"/>
      <c r="AJ50" s="218"/>
      <c r="AK50" s="217"/>
      <c r="AL50" s="216"/>
      <c r="AM50" s="212"/>
      <c r="AN50" s="212"/>
      <c r="AO50" s="212"/>
      <c r="AP50" s="180"/>
      <c r="AQ50" s="180"/>
      <c r="AR50" s="180"/>
      <c r="AS50" s="180"/>
      <c r="AT50" s="180"/>
      <c r="AU50" s="180"/>
      <c r="AV50" s="180"/>
      <c r="AW50" s="180"/>
    </row>
    <row r="51" spans="1:52" ht="26.25">
      <c r="A51" s="199" t="s">
        <v>110</v>
      </c>
      <c r="B51" s="207"/>
      <c r="D51" s="53"/>
      <c r="E51" s="180"/>
      <c r="F51" s="180"/>
      <c r="G51" s="180"/>
      <c r="H51" s="180"/>
      <c r="I51" s="180"/>
      <c r="J51" s="180"/>
      <c r="L51" s="202" t="str">
        <f>$A$3</f>
        <v>Csokonyavisonta</v>
      </c>
      <c r="N51" s="203">
        <v>11</v>
      </c>
      <c r="O51" s="204" t="s">
        <v>5</v>
      </c>
      <c r="P51" s="203">
        <v>5</v>
      </c>
      <c r="Q51" s="213" t="s">
        <v>100</v>
      </c>
      <c r="R51" s="180" t="str">
        <f>$A$6</f>
        <v>ALC KSE Szeged III.</v>
      </c>
      <c r="S51" s="180"/>
      <c r="V51" s="180"/>
      <c r="Y51" s="53"/>
      <c r="Z51" s="180"/>
      <c r="AA51" s="201"/>
      <c r="AB51" s="201"/>
      <c r="AC51" s="201"/>
      <c r="AE51" s="180"/>
      <c r="AF51" s="180"/>
      <c r="AG51" s="180"/>
      <c r="AH51" s="180"/>
      <c r="AI51" s="201"/>
      <c r="AJ51" s="201"/>
      <c r="AK51" s="201"/>
      <c r="AM51" s="180"/>
      <c r="AN51" s="180"/>
      <c r="AO51" s="180"/>
      <c r="AP51" s="180"/>
      <c r="AQ51" s="180"/>
      <c r="AR51" s="180"/>
      <c r="AT51" s="180"/>
      <c r="AU51" s="180"/>
      <c r="AV51" s="180"/>
      <c r="AW51" s="180"/>
      <c r="AY51" s="205"/>
      <c r="AZ51" s="180"/>
    </row>
    <row r="52" spans="1:52" s="180" customFormat="1" ht="20.25">
      <c r="B52" s="200"/>
      <c r="D52" s="53"/>
      <c r="K52" s="201"/>
      <c r="L52" s="202" t="str">
        <f>$A$5</f>
        <v>ESE I. </v>
      </c>
      <c r="M52" s="201"/>
      <c r="N52" s="203">
        <v>10</v>
      </c>
      <c r="O52" s="204" t="s">
        <v>5</v>
      </c>
      <c r="P52" s="203">
        <v>6</v>
      </c>
      <c r="R52" s="180" t="str">
        <f>$A$7</f>
        <v>Hírös ALSE II</v>
      </c>
      <c r="W52" s="201"/>
      <c r="Y52" s="53"/>
      <c r="AY52" s="205"/>
    </row>
    <row r="53" spans="1:52" ht="20.25">
      <c r="A53" s="206"/>
      <c r="B53" s="212"/>
      <c r="E53" s="180"/>
      <c r="F53" s="180"/>
      <c r="G53" s="180"/>
      <c r="H53" s="180"/>
      <c r="I53" s="180"/>
      <c r="J53" s="180"/>
      <c r="L53" s="202" t="str">
        <f>$A$8</f>
        <v>Dunakanyar Forte</v>
      </c>
      <c r="N53" s="203">
        <v>5</v>
      </c>
      <c r="O53" s="204" t="s">
        <v>5</v>
      </c>
      <c r="P53" s="203">
        <v>11</v>
      </c>
      <c r="R53" s="180" t="str">
        <f>$A$11</f>
        <v>DÖKE Komló II</v>
      </c>
      <c r="S53" s="180"/>
      <c r="V53" s="180"/>
      <c r="Z53" s="180"/>
      <c r="AA53" s="213"/>
      <c r="AB53" s="214"/>
      <c r="AC53" s="213"/>
      <c r="AE53" s="180"/>
      <c r="AF53" s="180"/>
      <c r="AG53" s="180"/>
      <c r="AH53" s="180"/>
      <c r="AI53" s="213"/>
      <c r="AJ53" s="214"/>
      <c r="AK53" s="213"/>
      <c r="AM53" s="180"/>
      <c r="AN53" s="180"/>
      <c r="AO53" s="180"/>
      <c r="AP53" s="180"/>
      <c r="AQ53" s="180"/>
      <c r="AR53" s="180"/>
      <c r="AT53" s="180"/>
      <c r="AU53" s="180"/>
      <c r="AV53" s="180"/>
      <c r="AW53" s="180"/>
      <c r="AY53" s="205"/>
    </row>
    <row r="54" spans="1:52" ht="20.25">
      <c r="A54" s="206"/>
      <c r="B54" s="212"/>
      <c r="D54" s="53"/>
      <c r="E54" s="180"/>
      <c r="F54" s="180"/>
      <c r="G54" s="180"/>
      <c r="H54" s="180"/>
      <c r="I54" s="180"/>
      <c r="J54" s="180"/>
      <c r="L54" s="202" t="str">
        <f>$A$9</f>
        <v>Vasi GE II</v>
      </c>
      <c r="N54" s="203">
        <v>8</v>
      </c>
      <c r="O54" s="204" t="s">
        <v>5</v>
      </c>
      <c r="P54" s="203">
        <v>8</v>
      </c>
      <c r="Q54" s="213"/>
      <c r="R54" s="180" t="str">
        <f>$A$10</f>
        <v>Marosvásárhely</v>
      </c>
      <c r="S54" s="180"/>
      <c r="V54" s="180"/>
      <c r="Y54" s="53"/>
      <c r="Z54" s="180"/>
      <c r="AA54" s="201"/>
      <c r="AB54" s="201"/>
      <c r="AC54" s="201"/>
      <c r="AE54" s="180"/>
      <c r="AF54" s="180"/>
      <c r="AG54" s="180"/>
      <c r="AH54" s="180"/>
      <c r="AI54" s="201"/>
      <c r="AJ54" s="201"/>
      <c r="AK54" s="201"/>
      <c r="AM54" s="180"/>
      <c r="AN54" s="180"/>
      <c r="AO54" s="180"/>
      <c r="AP54" s="180"/>
      <c r="AQ54" s="180"/>
      <c r="AR54" s="180"/>
      <c r="AT54" s="180"/>
      <c r="AU54" s="180"/>
      <c r="AV54" s="180"/>
      <c r="AW54" s="180"/>
      <c r="AY54" s="205"/>
      <c r="AZ54" s="180"/>
    </row>
    <row r="55" spans="1:52" ht="3.75" customHeight="1">
      <c r="A55" s="206"/>
      <c r="B55" s="207"/>
      <c r="C55" s="208"/>
      <c r="D55" s="54"/>
      <c r="E55" s="207"/>
      <c r="F55" s="207"/>
      <c r="G55" s="207"/>
      <c r="H55" s="207"/>
      <c r="I55" s="207"/>
      <c r="J55" s="207"/>
      <c r="K55" s="209"/>
      <c r="L55" s="209"/>
      <c r="M55" s="209"/>
      <c r="N55" s="207" t="s">
        <v>101</v>
      </c>
      <c r="O55" s="210"/>
      <c r="P55" s="211" t="s">
        <v>101</v>
      </c>
      <c r="Q55" s="210"/>
      <c r="R55" s="207"/>
      <c r="S55" s="207"/>
      <c r="T55" s="209"/>
      <c r="U55" s="209"/>
      <c r="V55" s="207"/>
      <c r="W55" s="209"/>
      <c r="X55" s="209"/>
      <c r="Y55" s="209"/>
      <c r="Z55" s="207"/>
      <c r="AA55" s="210"/>
      <c r="AB55" s="211"/>
      <c r="AC55" s="210"/>
      <c r="AD55" s="209"/>
      <c r="AE55" s="207"/>
      <c r="AF55" s="207"/>
      <c r="AG55" s="207"/>
      <c r="AH55" s="207"/>
      <c r="AI55" s="210"/>
      <c r="AJ55" s="211"/>
      <c r="AK55" s="210"/>
      <c r="AL55" s="209"/>
      <c r="AM55" s="207"/>
      <c r="AN55" s="207"/>
      <c r="AO55" s="207"/>
      <c r="AP55" s="180"/>
      <c r="AQ55" s="180"/>
      <c r="AR55" s="180"/>
      <c r="AS55" s="180"/>
      <c r="AT55" s="180"/>
      <c r="AU55" s="180"/>
      <c r="AV55" s="180"/>
      <c r="AW55" s="180"/>
    </row>
    <row r="56" spans="1:52" ht="26.25">
      <c r="A56" s="199" t="s">
        <v>111</v>
      </c>
      <c r="B56" s="212"/>
      <c r="E56" s="180"/>
      <c r="F56" s="180"/>
      <c r="G56" s="180"/>
      <c r="H56" s="180"/>
      <c r="I56" s="180"/>
      <c r="J56" s="180"/>
      <c r="L56" s="202" t="str">
        <f>$A$3</f>
        <v>Csokonyavisonta</v>
      </c>
      <c r="N56" s="203">
        <v>8</v>
      </c>
      <c r="O56" s="204" t="s">
        <v>5</v>
      </c>
      <c r="P56" s="203">
        <v>8</v>
      </c>
      <c r="R56" s="180" t="str">
        <f>$A$5</f>
        <v>ESE I. </v>
      </c>
      <c r="S56" s="180"/>
      <c r="V56" s="180"/>
      <c r="Z56" s="180"/>
      <c r="AA56" s="213"/>
      <c r="AB56" s="214"/>
      <c r="AC56" s="213"/>
      <c r="AE56" s="180"/>
      <c r="AF56" s="180"/>
      <c r="AG56" s="180"/>
      <c r="AH56" s="180"/>
      <c r="AI56" s="213"/>
      <c r="AJ56" s="214"/>
      <c r="AK56" s="213"/>
      <c r="AM56" s="180"/>
      <c r="AN56" s="180"/>
      <c r="AO56" s="180"/>
      <c r="AP56" s="180"/>
      <c r="AQ56" s="180"/>
      <c r="AR56" s="180"/>
      <c r="AT56" s="180"/>
      <c r="AU56" s="180"/>
      <c r="AV56" s="180"/>
      <c r="AW56" s="180"/>
      <c r="AY56" s="205"/>
    </row>
    <row r="57" spans="1:52" ht="20.25">
      <c r="A57" s="206"/>
      <c r="B57" s="212"/>
      <c r="D57" s="53"/>
      <c r="E57" s="180"/>
      <c r="F57" s="180"/>
      <c r="G57" s="180"/>
      <c r="H57" s="180"/>
      <c r="I57" s="180"/>
      <c r="J57" s="180"/>
      <c r="L57" s="202" t="str">
        <f>$A$4</f>
        <v>ALC KSE Szeged II.</v>
      </c>
      <c r="N57" s="203">
        <v>13</v>
      </c>
      <c r="O57" s="204" t="s">
        <v>5</v>
      </c>
      <c r="P57" s="203">
        <v>3</v>
      </c>
      <c r="Q57" s="213" t="s">
        <v>100</v>
      </c>
      <c r="R57" s="180" t="str">
        <f>$A$7</f>
        <v>Hírös ALSE II</v>
      </c>
      <c r="S57" s="180"/>
      <c r="V57" s="180"/>
      <c r="Y57" s="53"/>
      <c r="Z57" s="180"/>
      <c r="AA57" s="201"/>
      <c r="AB57" s="201"/>
      <c r="AC57" s="201"/>
      <c r="AE57" s="180"/>
      <c r="AF57" s="180"/>
      <c r="AG57" s="180"/>
      <c r="AH57" s="180"/>
      <c r="AI57" s="201"/>
      <c r="AJ57" s="201"/>
      <c r="AK57" s="201"/>
      <c r="AM57" s="180"/>
      <c r="AN57" s="180"/>
      <c r="AO57" s="180"/>
      <c r="AP57" s="180"/>
      <c r="AQ57" s="180"/>
      <c r="AR57" s="180"/>
      <c r="AT57" s="180"/>
      <c r="AU57" s="180"/>
      <c r="AV57" s="180"/>
      <c r="AW57" s="180"/>
      <c r="AY57" s="205"/>
      <c r="AZ57" s="180"/>
    </row>
    <row r="58" spans="1:52" s="180" customFormat="1" ht="20.25">
      <c r="B58" s="219"/>
      <c r="D58" s="53"/>
      <c r="K58" s="201"/>
      <c r="L58" s="202" t="str">
        <f>$A$8</f>
        <v>Dunakanyar Forte</v>
      </c>
      <c r="M58" s="201"/>
      <c r="N58" s="203">
        <v>10</v>
      </c>
      <c r="O58" s="204" t="s">
        <v>5</v>
      </c>
      <c r="P58" s="203">
        <v>6</v>
      </c>
      <c r="R58" s="180" t="str">
        <f>$A$10</f>
        <v>Marosvásárhely</v>
      </c>
      <c r="W58" s="201"/>
      <c r="Y58" s="53"/>
      <c r="AY58" s="205"/>
    </row>
    <row r="59" spans="1:52" ht="20.25">
      <c r="A59" s="206"/>
      <c r="B59" s="207"/>
      <c r="D59" s="53"/>
      <c r="E59" s="180"/>
      <c r="F59" s="180"/>
      <c r="G59" s="180"/>
      <c r="H59" s="180"/>
      <c r="I59" s="180"/>
      <c r="J59" s="180"/>
      <c r="L59" s="202" t="str">
        <f>$A$11</f>
        <v>DÖKE Komló II</v>
      </c>
      <c r="N59" s="203">
        <v>7</v>
      </c>
      <c r="O59" s="204" t="s">
        <v>5</v>
      </c>
      <c r="P59" s="203">
        <v>9</v>
      </c>
      <c r="R59" s="180" t="str">
        <f>$A$12</f>
        <v>ESE II. </v>
      </c>
      <c r="S59" s="180"/>
      <c r="V59" s="180"/>
      <c r="Y59" s="53"/>
      <c r="Z59" s="180"/>
      <c r="AA59" s="201"/>
      <c r="AB59" s="201"/>
      <c r="AC59" s="201"/>
      <c r="AE59" s="180"/>
      <c r="AF59" s="180"/>
      <c r="AG59" s="180"/>
      <c r="AH59" s="180"/>
      <c r="AI59" s="201"/>
      <c r="AJ59" s="201"/>
      <c r="AK59" s="201"/>
      <c r="AM59" s="180"/>
      <c r="AN59" s="180"/>
      <c r="AO59" s="180"/>
      <c r="AP59" s="180"/>
      <c r="AQ59" s="180"/>
      <c r="AR59" s="180"/>
      <c r="AT59" s="180"/>
      <c r="AU59" s="180"/>
      <c r="AV59" s="180"/>
      <c r="AW59" s="180"/>
      <c r="AY59" s="205"/>
      <c r="AZ59" s="180"/>
    </row>
    <row r="60" spans="1:52" ht="3.75" customHeight="1">
      <c r="A60" s="206"/>
      <c r="B60" s="212"/>
      <c r="C60" s="215"/>
      <c r="D60" s="55"/>
      <c r="E60" s="212"/>
      <c r="F60" s="212"/>
      <c r="G60" s="212"/>
      <c r="H60" s="212"/>
      <c r="I60" s="212"/>
      <c r="J60" s="212"/>
      <c r="K60" s="216"/>
      <c r="L60" s="216"/>
      <c r="M60" s="216"/>
      <c r="N60" s="212" t="s">
        <v>101</v>
      </c>
      <c r="O60" s="217"/>
      <c r="P60" s="218" t="s">
        <v>101</v>
      </c>
      <c r="Q60" s="217"/>
      <c r="R60" s="212"/>
      <c r="S60" s="212"/>
      <c r="T60" s="216"/>
      <c r="U60" s="216"/>
      <c r="V60" s="212"/>
      <c r="W60" s="216"/>
      <c r="X60" s="216"/>
      <c r="Y60" s="216"/>
      <c r="Z60" s="212"/>
      <c r="AA60" s="217"/>
      <c r="AB60" s="218"/>
      <c r="AC60" s="217"/>
      <c r="AD60" s="216"/>
      <c r="AE60" s="212"/>
      <c r="AF60" s="212"/>
      <c r="AG60" s="212"/>
      <c r="AH60" s="212"/>
      <c r="AI60" s="217"/>
      <c r="AJ60" s="218"/>
      <c r="AK60" s="217"/>
      <c r="AL60" s="216"/>
      <c r="AM60" s="212"/>
      <c r="AN60" s="212"/>
      <c r="AO60" s="212"/>
      <c r="AP60" s="180"/>
      <c r="AQ60" s="180"/>
      <c r="AR60" s="180"/>
      <c r="AS60" s="180"/>
      <c r="AT60" s="180"/>
      <c r="AU60" s="180"/>
      <c r="AV60" s="180"/>
      <c r="AW60" s="180"/>
    </row>
    <row r="61" spans="1:52" ht="26.25">
      <c r="A61" s="199" t="s">
        <v>112</v>
      </c>
      <c r="B61" s="207"/>
      <c r="D61" s="53"/>
      <c r="E61" s="180"/>
      <c r="F61" s="180"/>
      <c r="G61" s="180"/>
      <c r="H61" s="180"/>
      <c r="I61" s="180"/>
      <c r="J61" s="180"/>
      <c r="L61" s="202" t="str">
        <f>$A$3</f>
        <v>Csokonyavisonta</v>
      </c>
      <c r="N61" s="203">
        <v>6</v>
      </c>
      <c r="O61" s="204" t="s">
        <v>5</v>
      </c>
      <c r="P61" s="203">
        <v>10</v>
      </c>
      <c r="Q61" s="213"/>
      <c r="R61" s="180" t="str">
        <f>$A$4</f>
        <v>ALC KSE Szeged II.</v>
      </c>
      <c r="S61" s="180"/>
      <c r="V61" s="180"/>
      <c r="Y61" s="53"/>
      <c r="Z61" s="180"/>
      <c r="AA61" s="201"/>
      <c r="AB61" s="201"/>
      <c r="AC61" s="201"/>
      <c r="AE61" s="180"/>
      <c r="AF61" s="180"/>
      <c r="AG61" s="180"/>
      <c r="AH61" s="180"/>
      <c r="AI61" s="201"/>
      <c r="AJ61" s="201"/>
      <c r="AK61" s="201"/>
      <c r="AM61" s="180"/>
      <c r="AN61" s="180"/>
      <c r="AO61" s="180"/>
      <c r="AP61" s="180"/>
      <c r="AQ61" s="180"/>
      <c r="AR61" s="180"/>
      <c r="AT61" s="180"/>
      <c r="AU61" s="180"/>
      <c r="AV61" s="180"/>
      <c r="AW61" s="180"/>
      <c r="AY61" s="205"/>
      <c r="AZ61" s="180"/>
    </row>
    <row r="62" spans="1:52" ht="20.25">
      <c r="A62" s="206"/>
      <c r="B62" s="207"/>
      <c r="D62" s="53"/>
      <c r="E62" s="180"/>
      <c r="F62" s="180"/>
      <c r="G62" s="180"/>
      <c r="H62" s="180"/>
      <c r="I62" s="180"/>
      <c r="J62" s="180"/>
      <c r="L62" s="202" t="str">
        <f>$A$6</f>
        <v>ALC KSE Szeged III.</v>
      </c>
      <c r="N62" s="203">
        <v>2</v>
      </c>
      <c r="O62" s="204" t="s">
        <v>5</v>
      </c>
      <c r="P62" s="203">
        <v>14</v>
      </c>
      <c r="R62" s="180" t="str">
        <f>$A$7</f>
        <v>Hírös ALSE II</v>
      </c>
      <c r="S62" s="180"/>
      <c r="V62" s="180"/>
      <c r="Y62" s="53"/>
      <c r="Z62" s="180"/>
      <c r="AA62" s="201"/>
      <c r="AB62" s="201"/>
      <c r="AC62" s="201"/>
      <c r="AE62" s="180"/>
      <c r="AF62" s="180"/>
      <c r="AG62" s="180"/>
      <c r="AH62" s="180"/>
      <c r="AI62" s="201"/>
      <c r="AJ62" s="201"/>
      <c r="AK62" s="201"/>
      <c r="AM62" s="180"/>
      <c r="AN62" s="180"/>
      <c r="AO62" s="180"/>
      <c r="AP62" s="180"/>
      <c r="AQ62" s="180"/>
      <c r="AR62" s="180"/>
      <c r="AT62" s="180"/>
      <c r="AU62" s="180"/>
      <c r="AV62" s="180"/>
      <c r="AW62" s="180"/>
      <c r="AY62" s="205"/>
      <c r="AZ62" s="180"/>
    </row>
    <row r="63" spans="1:52" ht="20.25">
      <c r="A63" s="206"/>
      <c r="B63" s="207"/>
      <c r="D63" s="53"/>
      <c r="E63" s="180"/>
      <c r="F63" s="180"/>
      <c r="G63" s="180"/>
      <c r="H63" s="180"/>
      <c r="I63" s="180"/>
      <c r="J63" s="180"/>
      <c r="L63" s="202" t="str">
        <f>$A$8</f>
        <v>Dunakanyar Forte</v>
      </c>
      <c r="N63" s="203">
        <v>9</v>
      </c>
      <c r="O63" s="204" t="s">
        <v>5</v>
      </c>
      <c r="P63" s="203">
        <v>7</v>
      </c>
      <c r="Q63" s="213" t="s">
        <v>100</v>
      </c>
      <c r="R63" s="180" t="str">
        <f>$A$9</f>
        <v>Vasi GE II</v>
      </c>
      <c r="S63" s="180"/>
      <c r="V63" s="180"/>
      <c r="Y63" s="53"/>
      <c r="Z63" s="180"/>
      <c r="AA63" s="201"/>
      <c r="AB63" s="201"/>
      <c r="AC63" s="201"/>
      <c r="AE63" s="180"/>
      <c r="AF63" s="180"/>
      <c r="AG63" s="180"/>
      <c r="AH63" s="180"/>
      <c r="AI63" s="201"/>
      <c r="AJ63" s="201"/>
      <c r="AK63" s="201"/>
      <c r="AM63" s="180"/>
      <c r="AN63" s="180"/>
      <c r="AO63" s="180"/>
      <c r="AP63" s="180"/>
      <c r="AQ63" s="180"/>
      <c r="AR63" s="180"/>
      <c r="AT63" s="180"/>
      <c r="AU63" s="180"/>
      <c r="AV63" s="180"/>
      <c r="AW63" s="180"/>
      <c r="AY63" s="205"/>
      <c r="AZ63" s="180"/>
    </row>
    <row r="64" spans="1:52" s="180" customFormat="1" ht="26.25">
      <c r="A64" s="199"/>
      <c r="B64" s="200"/>
      <c r="D64" s="53"/>
      <c r="K64" s="201"/>
      <c r="L64" s="202" t="str">
        <f>$A$10</f>
        <v>Marosvásárhely</v>
      </c>
      <c r="M64" s="201"/>
      <c r="N64" s="203">
        <v>11</v>
      </c>
      <c r="O64" s="204" t="s">
        <v>5</v>
      </c>
      <c r="P64" s="203">
        <v>5</v>
      </c>
      <c r="R64" s="180" t="str">
        <f>$A$12</f>
        <v>ESE II. </v>
      </c>
      <c r="W64" s="201"/>
      <c r="Y64" s="53"/>
      <c r="AY64" s="205"/>
    </row>
    <row r="65" spans="1:52" ht="3.75" customHeight="1">
      <c r="A65" s="206"/>
      <c r="B65" s="207"/>
      <c r="C65" s="208"/>
      <c r="D65" s="54"/>
      <c r="E65" s="207"/>
      <c r="F65" s="207"/>
      <c r="G65" s="207"/>
      <c r="H65" s="207"/>
      <c r="I65" s="207"/>
      <c r="J65" s="207"/>
      <c r="K65" s="209"/>
      <c r="L65" s="209"/>
      <c r="M65" s="209"/>
      <c r="N65" s="207" t="s">
        <v>101</v>
      </c>
      <c r="O65" s="210"/>
      <c r="P65" s="211" t="s">
        <v>101</v>
      </c>
      <c r="Q65" s="210"/>
      <c r="R65" s="207"/>
      <c r="S65" s="207"/>
      <c r="T65" s="209"/>
      <c r="U65" s="209"/>
      <c r="V65" s="207"/>
      <c r="W65" s="209"/>
      <c r="X65" s="209"/>
      <c r="Y65" s="209"/>
      <c r="Z65" s="207"/>
      <c r="AA65" s="210"/>
      <c r="AB65" s="211"/>
      <c r="AC65" s="210"/>
      <c r="AD65" s="209"/>
      <c r="AE65" s="207"/>
      <c r="AF65" s="207"/>
      <c r="AG65" s="207"/>
      <c r="AH65" s="207"/>
      <c r="AI65" s="210"/>
      <c r="AJ65" s="211"/>
      <c r="AK65" s="210"/>
      <c r="AL65" s="209"/>
      <c r="AM65" s="207"/>
      <c r="AN65" s="207"/>
      <c r="AO65" s="207"/>
      <c r="AP65" s="180"/>
      <c r="AQ65" s="180"/>
      <c r="AR65" s="180"/>
      <c r="AS65" s="180"/>
      <c r="AT65" s="180"/>
      <c r="AU65" s="180"/>
      <c r="AV65" s="180"/>
      <c r="AW65" s="180"/>
    </row>
    <row r="66" spans="1:52" ht="26.25">
      <c r="A66" s="199" t="s">
        <v>113</v>
      </c>
      <c r="B66" s="212"/>
      <c r="E66" s="180"/>
      <c r="F66" s="180"/>
      <c r="G66" s="180"/>
      <c r="H66" s="180"/>
      <c r="I66" s="180"/>
      <c r="J66" s="180"/>
      <c r="L66" s="202" t="str">
        <f>$A$4</f>
        <v>ALC KSE Szeged II.</v>
      </c>
      <c r="N66" s="203">
        <v>11</v>
      </c>
      <c r="O66" s="204" t="s">
        <v>5</v>
      </c>
      <c r="P66" s="203">
        <v>5</v>
      </c>
      <c r="R66" s="180" t="str">
        <f>$A$8</f>
        <v>Dunakanyar Forte</v>
      </c>
      <c r="S66" s="180"/>
      <c r="V66" s="180"/>
      <c r="Z66" s="180"/>
      <c r="AA66" s="213"/>
      <c r="AB66" s="214"/>
      <c r="AC66" s="213"/>
      <c r="AE66" s="180"/>
      <c r="AF66" s="180"/>
      <c r="AG66" s="180"/>
      <c r="AH66" s="180"/>
      <c r="AI66" s="213"/>
      <c r="AJ66" s="214"/>
      <c r="AK66" s="213"/>
      <c r="AM66" s="180"/>
      <c r="AN66" s="180"/>
      <c r="AO66" s="180"/>
      <c r="AP66" s="180"/>
      <c r="AQ66" s="180"/>
      <c r="AR66" s="180"/>
      <c r="AT66" s="180"/>
      <c r="AU66" s="180"/>
      <c r="AV66" s="180"/>
      <c r="AW66" s="180"/>
      <c r="AY66" s="205"/>
    </row>
    <row r="67" spans="1:52" ht="20.25">
      <c r="A67" s="206"/>
      <c r="B67" s="212"/>
      <c r="E67" s="180"/>
      <c r="F67" s="180"/>
      <c r="G67" s="180"/>
      <c r="H67" s="180"/>
      <c r="I67" s="180"/>
      <c r="J67" s="180"/>
      <c r="L67" s="202" t="str">
        <f>$A$5</f>
        <v>ESE I. </v>
      </c>
      <c r="N67" s="203">
        <v>10</v>
      </c>
      <c r="O67" s="204" t="s">
        <v>5</v>
      </c>
      <c r="P67" s="203">
        <v>6</v>
      </c>
      <c r="Q67" s="213"/>
      <c r="R67" s="180" t="str">
        <f>$A$6</f>
        <v>ALC KSE Szeged III.</v>
      </c>
      <c r="S67" s="180"/>
      <c r="V67" s="180"/>
      <c r="Y67" s="53"/>
      <c r="Z67" s="180"/>
      <c r="AA67" s="201"/>
      <c r="AB67" s="201"/>
      <c r="AC67" s="201"/>
      <c r="AE67" s="180"/>
      <c r="AF67" s="180"/>
      <c r="AG67" s="180"/>
      <c r="AH67" s="180"/>
      <c r="AI67" s="201"/>
      <c r="AJ67" s="201"/>
      <c r="AK67" s="201"/>
      <c r="AM67" s="180"/>
      <c r="AN67" s="180"/>
      <c r="AO67" s="180"/>
      <c r="AP67" s="180"/>
      <c r="AQ67" s="180"/>
      <c r="AR67" s="180"/>
      <c r="AT67" s="180"/>
      <c r="AU67" s="180"/>
      <c r="AV67" s="180"/>
      <c r="AW67" s="180"/>
      <c r="AY67" s="205"/>
      <c r="AZ67" s="180"/>
    </row>
    <row r="68" spans="1:52" ht="20.25">
      <c r="A68" s="206"/>
      <c r="B68" s="212"/>
      <c r="E68" s="180"/>
      <c r="F68" s="180"/>
      <c r="G68" s="180"/>
      <c r="H68" s="180"/>
      <c r="I68" s="180"/>
      <c r="J68" s="180"/>
      <c r="L68" s="202" t="str">
        <f>$A$9</f>
        <v>Vasi GE II</v>
      </c>
      <c r="N68" s="203">
        <v>8</v>
      </c>
      <c r="O68" s="204" t="s">
        <v>5</v>
      </c>
      <c r="P68" s="203">
        <v>8</v>
      </c>
      <c r="R68" s="180" t="str">
        <f>$A$12</f>
        <v>ESE II. </v>
      </c>
      <c r="S68" s="180"/>
      <c r="V68" s="180"/>
      <c r="Z68" s="180"/>
      <c r="AA68" s="213"/>
      <c r="AB68" s="214"/>
      <c r="AC68" s="213"/>
      <c r="AE68" s="180"/>
      <c r="AF68" s="180"/>
      <c r="AG68" s="180"/>
      <c r="AH68" s="180"/>
      <c r="AI68" s="213"/>
      <c r="AJ68" s="214"/>
      <c r="AK68" s="213"/>
      <c r="AM68" s="180"/>
      <c r="AN68" s="180"/>
      <c r="AO68" s="180"/>
      <c r="AP68" s="180"/>
      <c r="AQ68" s="180"/>
      <c r="AR68" s="180"/>
      <c r="AT68" s="180"/>
      <c r="AU68" s="180"/>
      <c r="AV68" s="180"/>
      <c r="AW68" s="180"/>
      <c r="AY68" s="205"/>
    </row>
    <row r="69" spans="1:52" ht="20.25">
      <c r="A69" s="206"/>
      <c r="B69" s="212"/>
      <c r="D69" s="53"/>
      <c r="E69" s="180"/>
      <c r="F69" s="180"/>
      <c r="G69" s="180"/>
      <c r="H69" s="180"/>
      <c r="I69" s="180"/>
      <c r="J69" s="180"/>
      <c r="L69" s="202" t="str">
        <f>$A$10</f>
        <v>Marosvásárhely</v>
      </c>
      <c r="N69" s="203">
        <v>8</v>
      </c>
      <c r="O69" s="204" t="s">
        <v>5</v>
      </c>
      <c r="P69" s="203">
        <v>8</v>
      </c>
      <c r="Q69" s="213" t="s">
        <v>100</v>
      </c>
      <c r="R69" s="180" t="str">
        <f>$A$11</f>
        <v>DÖKE Komló II</v>
      </c>
      <c r="S69" s="180"/>
      <c r="V69" s="180"/>
      <c r="Y69" s="53"/>
      <c r="Z69" s="180"/>
      <c r="AA69" s="201"/>
      <c r="AB69" s="201"/>
      <c r="AC69" s="201"/>
      <c r="AE69" s="180"/>
      <c r="AF69" s="180"/>
      <c r="AG69" s="180"/>
      <c r="AH69" s="180"/>
      <c r="AI69" s="201"/>
      <c r="AJ69" s="201"/>
      <c r="AK69" s="201"/>
      <c r="AM69" s="180"/>
      <c r="AN69" s="180"/>
      <c r="AO69" s="180"/>
      <c r="AP69" s="180"/>
      <c r="AQ69" s="180"/>
      <c r="AR69" s="180"/>
      <c r="AT69" s="180"/>
      <c r="AU69" s="180"/>
      <c r="AV69" s="180"/>
      <c r="AW69" s="180"/>
      <c r="AY69" s="205"/>
      <c r="AZ69" s="180"/>
    </row>
    <row r="70" spans="1:52" ht="3.75" customHeight="1">
      <c r="A70" s="206"/>
      <c r="B70" s="212"/>
      <c r="C70" s="215"/>
      <c r="D70" s="55"/>
      <c r="E70" s="212"/>
      <c r="F70" s="212"/>
      <c r="G70" s="212"/>
      <c r="H70" s="212"/>
      <c r="I70" s="212"/>
      <c r="J70" s="212"/>
      <c r="K70" s="216"/>
      <c r="L70" s="216"/>
      <c r="M70" s="216"/>
      <c r="N70" s="212"/>
      <c r="O70" s="217"/>
      <c r="P70" s="218"/>
      <c r="Q70" s="217"/>
      <c r="R70" s="212"/>
      <c r="S70" s="212"/>
      <c r="T70" s="216"/>
      <c r="U70" s="216"/>
      <c r="V70" s="212"/>
      <c r="W70" s="216"/>
      <c r="X70" s="216"/>
      <c r="Y70" s="216"/>
      <c r="Z70" s="212"/>
      <c r="AA70" s="217"/>
      <c r="AB70" s="218"/>
      <c r="AC70" s="217"/>
      <c r="AD70" s="216"/>
      <c r="AE70" s="212"/>
      <c r="AF70" s="212"/>
      <c r="AG70" s="212"/>
      <c r="AH70" s="212"/>
      <c r="AI70" s="217"/>
      <c r="AJ70" s="218"/>
      <c r="AK70" s="217"/>
      <c r="AL70" s="216"/>
      <c r="AM70" s="212"/>
      <c r="AN70" s="212"/>
      <c r="AO70" s="212"/>
      <c r="AP70" s="180"/>
      <c r="AQ70" s="180"/>
      <c r="AR70" s="180"/>
      <c r="AS70" s="180"/>
      <c r="AT70" s="180"/>
      <c r="AU70" s="180"/>
      <c r="AV70" s="180"/>
      <c r="AW70" s="180"/>
    </row>
    <row r="71" spans="1:52">
      <c r="N71" s="147" t="s">
        <v>101</v>
      </c>
    </row>
  </sheetData>
  <mergeCells count="11">
    <mergeCell ref="AL2:AO2"/>
    <mergeCell ref="AQ1:AW1"/>
    <mergeCell ref="B2:E2"/>
    <mergeCell ref="F2:I2"/>
    <mergeCell ref="J2:M2"/>
    <mergeCell ref="N2:Q2"/>
    <mergeCell ref="R2:U2"/>
    <mergeCell ref="V2:Y2"/>
    <mergeCell ref="Z2:AC2"/>
    <mergeCell ref="AD2:AG2"/>
    <mergeCell ref="AH2:AK2"/>
  </mergeCells>
  <conditionalFormatting sqref="E4:E12 I3 I5:I12 M3:M4 M6:M12 Q3:Q5 Q7:Q12 U3:U6 U8:U12 Y3:Y7 Y9:Y12 AC3:AC8 AC10:AC12 AG3:AG9 AG11:AG12 AK3:AK10 AK12 AO3:AO11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  <cfRule type="cellIs" dxfId="14" priority="4" stopIfTrue="1" operator="equal">
      <formula>"g"</formula>
    </cfRule>
    <cfRule type="cellIs" dxfId="13" priority="5" stopIfTrue="1" operator="equal">
      <formula>"d"</formula>
    </cfRule>
    <cfRule type="cellIs" dxfId="12" priority="6" stopIfTrue="1" operator="equal">
      <formula>"v"</formula>
    </cfRule>
    <cfRule type="cellIs" dxfId="11" priority="7" stopIfTrue="1" operator="equal">
      <formula>"g"</formula>
    </cfRule>
    <cfRule type="cellIs" dxfId="10" priority="8" stopIfTrue="1" operator="equal">
      <formula>"d"</formula>
    </cfRule>
    <cfRule type="cellIs" dxfId="9" priority="9" stopIfTrue="1" operator="equal">
      <formula>"v"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73"/>
  <sheetViews>
    <sheetView topLeftCell="A46" workbookViewId="0">
      <selection activeCell="D64" sqref="D64"/>
    </sheetView>
  </sheetViews>
  <sheetFormatPr defaultColWidth="8.85546875" defaultRowHeight="15"/>
  <cols>
    <col min="1" max="1" width="17.42578125" customWidth="1"/>
    <col min="2" max="2" width="25.7109375" customWidth="1"/>
    <col min="3" max="3" width="6" customWidth="1"/>
    <col min="4" max="4" width="25.7109375" customWidth="1"/>
    <col min="5" max="6" width="17.7109375" customWidth="1"/>
    <col min="10" max="10" width="24.85546875" style="12" customWidth="1"/>
    <col min="11" max="12" width="9.140625" style="12"/>
  </cols>
  <sheetData>
    <row r="1" spans="1:12">
      <c r="A1" s="1" t="s">
        <v>0</v>
      </c>
      <c r="B1" s="2"/>
      <c r="C1" s="2"/>
      <c r="D1" s="2"/>
      <c r="E1" s="2" t="s">
        <v>1</v>
      </c>
      <c r="F1" s="2" t="s">
        <v>2</v>
      </c>
    </row>
    <row r="2" spans="1:12">
      <c r="A2" s="3" t="s">
        <v>3</v>
      </c>
      <c r="B2" s="4"/>
      <c r="C2" s="4"/>
      <c r="D2" s="4"/>
      <c r="E2" s="4"/>
      <c r="F2" s="4"/>
      <c r="H2" s="5"/>
      <c r="I2" s="6"/>
    </row>
    <row r="3" spans="1:12">
      <c r="A3" s="7" t="s">
        <v>4</v>
      </c>
      <c r="B3" s="33" t="s">
        <v>41</v>
      </c>
      <c r="C3" s="9"/>
      <c r="D3" s="33" t="s">
        <v>42</v>
      </c>
      <c r="E3" s="10"/>
      <c r="F3" s="10"/>
      <c r="H3" s="6"/>
      <c r="I3" s="5"/>
    </row>
    <row r="4" spans="1:12">
      <c r="A4" s="3" t="s">
        <v>6</v>
      </c>
      <c r="B4" s="4"/>
      <c r="C4" s="4"/>
      <c r="D4" s="4"/>
      <c r="E4" s="4"/>
      <c r="F4" s="4"/>
      <c r="H4" s="6"/>
      <c r="I4" s="5"/>
    </row>
    <row r="5" spans="1:12" s="12" customFormat="1">
      <c r="A5" s="11" t="s">
        <v>4</v>
      </c>
      <c r="B5" s="35" t="s">
        <v>18</v>
      </c>
      <c r="C5" s="8"/>
      <c r="D5" s="33" t="s">
        <v>56</v>
      </c>
      <c r="E5" s="284" t="s">
        <v>42</v>
      </c>
      <c r="F5" s="282" t="s">
        <v>23</v>
      </c>
      <c r="H5" s="6"/>
    </row>
    <row r="6" spans="1:12" s="12" customFormat="1">
      <c r="A6" s="11" t="s">
        <v>7</v>
      </c>
      <c r="B6" s="33" t="s">
        <v>41</v>
      </c>
      <c r="C6" s="8"/>
      <c r="D6" s="33" t="s">
        <v>9</v>
      </c>
      <c r="E6" s="283"/>
      <c r="F6" s="283"/>
      <c r="H6" s="6"/>
    </row>
    <row r="7" spans="1:12" s="12" customFormat="1">
      <c r="A7" s="11" t="s">
        <v>8</v>
      </c>
      <c r="B7" s="33" t="s">
        <v>73</v>
      </c>
      <c r="C7" s="13"/>
      <c r="D7" s="33" t="s">
        <v>79</v>
      </c>
      <c r="E7" s="283"/>
      <c r="F7" s="283"/>
    </row>
    <row r="8" spans="1:12" s="12" customFormat="1">
      <c r="A8" s="11" t="s">
        <v>10</v>
      </c>
      <c r="B8" s="33" t="s">
        <v>29</v>
      </c>
      <c r="C8" s="8"/>
      <c r="D8" s="33" t="s">
        <v>64</v>
      </c>
      <c r="E8" s="283"/>
      <c r="F8" s="283"/>
      <c r="J8" s="35"/>
    </row>
    <row r="9" spans="1:12">
      <c r="A9" s="3" t="s">
        <v>11</v>
      </c>
      <c r="B9" s="4"/>
      <c r="C9" s="4"/>
      <c r="D9" s="4"/>
      <c r="E9" s="4"/>
      <c r="F9" s="4"/>
      <c r="J9" s="33"/>
    </row>
    <row r="10" spans="1:12">
      <c r="A10" s="7" t="s">
        <v>4</v>
      </c>
      <c r="B10" s="33" t="s">
        <v>73</v>
      </c>
      <c r="C10" s="9"/>
      <c r="D10" s="33" t="s">
        <v>9</v>
      </c>
      <c r="E10" s="282" t="s">
        <v>56</v>
      </c>
      <c r="F10" s="282" t="s">
        <v>29</v>
      </c>
      <c r="J10" s="33"/>
    </row>
    <row r="11" spans="1:12">
      <c r="A11" s="7" t="s">
        <v>7</v>
      </c>
      <c r="B11" s="35" t="s">
        <v>18</v>
      </c>
      <c r="C11" s="9"/>
      <c r="D11" s="33" t="s">
        <v>42</v>
      </c>
      <c r="E11" s="282"/>
      <c r="F11" s="282"/>
      <c r="J11" s="33"/>
      <c r="L11" s="5"/>
    </row>
    <row r="12" spans="1:12">
      <c r="A12" s="7" t="s">
        <v>8</v>
      </c>
      <c r="B12" s="33" t="s">
        <v>41</v>
      </c>
      <c r="C12" s="9"/>
      <c r="D12" s="36" t="s">
        <v>23</v>
      </c>
      <c r="E12" s="282"/>
      <c r="F12" s="282"/>
      <c r="J12" s="33"/>
      <c r="K12" s="5"/>
      <c r="L12" s="5"/>
    </row>
    <row r="13" spans="1:12">
      <c r="A13" s="7" t="s">
        <v>10</v>
      </c>
      <c r="B13" s="33" t="s">
        <v>79</v>
      </c>
      <c r="C13" s="9"/>
      <c r="D13" s="33" t="s">
        <v>64</v>
      </c>
      <c r="E13" s="282"/>
      <c r="F13" s="282"/>
      <c r="J13" s="33"/>
      <c r="K13" s="5"/>
      <c r="L13" s="5"/>
    </row>
    <row r="14" spans="1:12">
      <c r="A14" s="3" t="s">
        <v>12</v>
      </c>
      <c r="B14" s="4"/>
      <c r="C14" s="4"/>
      <c r="D14" s="4"/>
      <c r="E14" s="4"/>
      <c r="F14" s="4"/>
      <c r="J14" s="33"/>
      <c r="K14" s="5"/>
      <c r="L14" s="5"/>
    </row>
    <row r="15" spans="1:12">
      <c r="A15" s="7" t="s">
        <v>4</v>
      </c>
      <c r="B15" s="33" t="s">
        <v>41</v>
      </c>
      <c r="C15" s="9"/>
      <c r="D15" s="33" t="s">
        <v>64</v>
      </c>
      <c r="E15" s="285" t="s">
        <v>79</v>
      </c>
      <c r="F15" s="286" t="s">
        <v>42</v>
      </c>
      <c r="J15" s="36"/>
      <c r="K15" s="5"/>
    </row>
    <row r="16" spans="1:12">
      <c r="A16" s="7" t="s">
        <v>7</v>
      </c>
      <c r="B16" s="33" t="s">
        <v>29</v>
      </c>
      <c r="C16" s="9"/>
      <c r="D16" s="33" t="s">
        <v>56</v>
      </c>
      <c r="E16" s="285"/>
      <c r="F16" s="286"/>
      <c r="J16" s="33"/>
      <c r="K16" s="5"/>
    </row>
    <row r="17" spans="1:12">
      <c r="A17" s="7" t="s">
        <v>8</v>
      </c>
      <c r="B17" s="35" t="s">
        <v>18</v>
      </c>
      <c r="C17" s="9"/>
      <c r="D17" s="33" t="s">
        <v>9</v>
      </c>
      <c r="E17" s="285"/>
      <c r="F17" s="286"/>
      <c r="J17" s="33"/>
      <c r="K17" s="5"/>
      <c r="L17" s="5"/>
    </row>
    <row r="18" spans="1:12">
      <c r="A18" s="7" t="s">
        <v>10</v>
      </c>
      <c r="B18" s="33" t="s">
        <v>73</v>
      </c>
      <c r="C18" s="9"/>
      <c r="D18" s="36" t="s">
        <v>23</v>
      </c>
      <c r="E18" s="285"/>
      <c r="F18" s="286"/>
    </row>
    <row r="19" spans="1:12">
      <c r="A19" s="27" t="s">
        <v>21</v>
      </c>
      <c r="B19" s="28"/>
      <c r="C19" s="29"/>
      <c r="D19" s="28"/>
      <c r="E19" s="30"/>
      <c r="F19" s="30"/>
    </row>
    <row r="20" spans="1:12">
      <c r="A20" s="3" t="s">
        <v>22</v>
      </c>
      <c r="B20" s="4"/>
      <c r="C20" s="4"/>
      <c r="D20" s="4"/>
      <c r="E20" s="4"/>
      <c r="F20" s="4"/>
    </row>
    <row r="21" spans="1:12">
      <c r="A21" s="7" t="s">
        <v>4</v>
      </c>
      <c r="B21" s="33" t="s">
        <v>29</v>
      </c>
      <c r="C21" s="14"/>
      <c r="D21" s="33" t="s">
        <v>42</v>
      </c>
      <c r="E21" s="285" t="s">
        <v>41</v>
      </c>
      <c r="F21" s="286" t="s">
        <v>9</v>
      </c>
    </row>
    <row r="22" spans="1:12">
      <c r="A22" s="7" t="s">
        <v>7</v>
      </c>
      <c r="B22" s="33" t="s">
        <v>73</v>
      </c>
      <c r="C22" s="9"/>
      <c r="D22" s="33" t="s">
        <v>64</v>
      </c>
      <c r="E22" s="285"/>
      <c r="F22" s="286"/>
    </row>
    <row r="23" spans="1:12">
      <c r="A23" s="7" t="s">
        <v>8</v>
      </c>
      <c r="B23" s="33" t="s">
        <v>79</v>
      </c>
      <c r="C23" s="9"/>
      <c r="D23" s="33" t="s">
        <v>56</v>
      </c>
      <c r="E23" s="285"/>
      <c r="F23" s="286"/>
    </row>
    <row r="24" spans="1:12">
      <c r="A24" s="7" t="s">
        <v>10</v>
      </c>
      <c r="B24" s="35" t="s">
        <v>18</v>
      </c>
      <c r="C24" s="9"/>
      <c r="D24" s="36" t="s">
        <v>23</v>
      </c>
      <c r="E24" s="285"/>
      <c r="F24" s="286"/>
    </row>
    <row r="25" spans="1:12">
      <c r="A25" s="3" t="s">
        <v>19</v>
      </c>
      <c r="B25" s="4"/>
      <c r="C25" s="4"/>
      <c r="D25" s="4"/>
      <c r="E25" s="4"/>
      <c r="F25" s="4"/>
    </row>
    <row r="26" spans="1:12">
      <c r="A26" s="7" t="s">
        <v>4</v>
      </c>
      <c r="B26" s="33" t="s">
        <v>29</v>
      </c>
      <c r="C26" s="9"/>
      <c r="D26" s="33" t="s">
        <v>9</v>
      </c>
      <c r="E26" s="285" t="s">
        <v>23</v>
      </c>
      <c r="F26" s="286" t="s">
        <v>73</v>
      </c>
    </row>
    <row r="27" spans="1:12">
      <c r="A27" s="7" t="s">
        <v>7</v>
      </c>
      <c r="B27" s="33" t="s">
        <v>79</v>
      </c>
      <c r="C27" s="9"/>
      <c r="D27" s="33" t="s">
        <v>42</v>
      </c>
      <c r="E27" s="285"/>
      <c r="F27" s="286"/>
      <c r="I27" s="5"/>
    </row>
    <row r="28" spans="1:12">
      <c r="A28" s="7" t="s">
        <v>8</v>
      </c>
      <c r="B28" s="35" t="s">
        <v>18</v>
      </c>
      <c r="C28" s="9"/>
      <c r="D28" s="33" t="s">
        <v>64</v>
      </c>
      <c r="E28" s="285"/>
      <c r="F28" s="286"/>
      <c r="I28" s="5"/>
    </row>
    <row r="29" spans="1:12">
      <c r="A29" s="7" t="s">
        <v>10</v>
      </c>
      <c r="B29" s="33" t="s">
        <v>41</v>
      </c>
      <c r="C29" s="9"/>
      <c r="D29" s="33" t="s">
        <v>56</v>
      </c>
      <c r="E29" s="285"/>
      <c r="F29" s="286"/>
      <c r="I29" s="6"/>
    </row>
    <row r="30" spans="1:12">
      <c r="A30" s="3" t="s">
        <v>20</v>
      </c>
      <c r="B30" s="4"/>
      <c r="C30" s="4"/>
      <c r="D30" s="4"/>
      <c r="E30" s="4"/>
      <c r="F30" s="4"/>
      <c r="I30" s="5"/>
    </row>
    <row r="31" spans="1:12">
      <c r="A31" s="7" t="s">
        <v>4</v>
      </c>
      <c r="B31" s="33" t="s">
        <v>73</v>
      </c>
      <c r="C31" s="9"/>
      <c r="D31" s="33" t="s">
        <v>41</v>
      </c>
      <c r="E31" s="285" t="s">
        <v>18</v>
      </c>
      <c r="F31" s="286" t="s">
        <v>64</v>
      </c>
      <c r="I31" s="5"/>
    </row>
    <row r="32" spans="1:12" ht="18.75">
      <c r="A32" s="7" t="s">
        <v>7</v>
      </c>
      <c r="B32" s="33" t="s">
        <v>79</v>
      </c>
      <c r="C32" s="9"/>
      <c r="D32" s="33" t="s">
        <v>9</v>
      </c>
      <c r="E32" s="285"/>
      <c r="F32" s="286"/>
      <c r="I32" s="5"/>
      <c r="J32" s="5"/>
      <c r="K32" s="15"/>
    </row>
    <row r="33" spans="1:12" ht="18.75">
      <c r="A33" s="7" t="s">
        <v>8</v>
      </c>
      <c r="B33" s="33" t="s">
        <v>42</v>
      </c>
      <c r="C33" s="9"/>
      <c r="D33" s="33" t="s">
        <v>56</v>
      </c>
      <c r="E33" s="285"/>
      <c r="F33" s="286"/>
      <c r="I33" s="5"/>
      <c r="K33" s="22"/>
      <c r="L33" s="22"/>
    </row>
    <row r="34" spans="1:12" ht="18.75">
      <c r="A34" s="7" t="s">
        <v>10</v>
      </c>
      <c r="B34" s="33" t="s">
        <v>29</v>
      </c>
      <c r="C34" s="9"/>
      <c r="D34" s="36" t="s">
        <v>23</v>
      </c>
      <c r="E34" s="285"/>
      <c r="F34" s="286"/>
      <c r="I34" s="5"/>
      <c r="J34" s="23"/>
      <c r="K34" s="24"/>
      <c r="L34" s="22"/>
    </row>
    <row r="35" spans="1:12" ht="18.75">
      <c r="A35" s="16" t="s">
        <v>13</v>
      </c>
      <c r="B35" s="17"/>
      <c r="C35" s="17"/>
      <c r="D35" s="17"/>
      <c r="E35" s="17"/>
      <c r="F35" s="17"/>
      <c r="I35" s="5"/>
      <c r="J35" s="25"/>
      <c r="K35" s="15"/>
      <c r="L35" s="22"/>
    </row>
    <row r="36" spans="1:12" ht="18.75">
      <c r="A36" s="3" t="s">
        <v>4</v>
      </c>
      <c r="B36" s="33" t="s">
        <v>79</v>
      </c>
      <c r="C36" s="8"/>
      <c r="D36" s="36" t="s">
        <v>23</v>
      </c>
      <c r="E36" s="285" t="s">
        <v>56</v>
      </c>
      <c r="F36" s="286" t="s">
        <v>41</v>
      </c>
      <c r="I36" s="6"/>
      <c r="J36" s="26"/>
      <c r="K36" s="15"/>
      <c r="L36" s="22"/>
    </row>
    <row r="37" spans="1:12" ht="18.75">
      <c r="A37" s="3" t="s">
        <v>7</v>
      </c>
      <c r="B37" s="35" t="s">
        <v>18</v>
      </c>
      <c r="C37" s="8"/>
      <c r="D37" s="33" t="s">
        <v>29</v>
      </c>
      <c r="E37" s="285"/>
      <c r="F37" s="286"/>
      <c r="H37" s="6"/>
      <c r="I37" s="5"/>
      <c r="J37" s="25"/>
      <c r="K37" s="15"/>
      <c r="L37" s="22"/>
    </row>
    <row r="38" spans="1:12" ht="18.75">
      <c r="A38" s="3" t="s">
        <v>8</v>
      </c>
      <c r="B38" s="33" t="s">
        <v>64</v>
      </c>
      <c r="C38" s="8"/>
      <c r="D38" s="33" t="s">
        <v>9</v>
      </c>
      <c r="E38" s="285"/>
      <c r="F38" s="286"/>
      <c r="H38" s="6"/>
      <c r="I38" s="5"/>
      <c r="J38" s="26"/>
      <c r="K38" s="15"/>
      <c r="L38" s="22"/>
    </row>
    <row r="39" spans="1:12" ht="18.75">
      <c r="A39" s="3" t="s">
        <v>10</v>
      </c>
      <c r="B39" s="33" t="s">
        <v>73</v>
      </c>
      <c r="C39" s="8"/>
      <c r="D39" s="33" t="s">
        <v>42</v>
      </c>
      <c r="E39" s="285"/>
      <c r="F39" s="286"/>
      <c r="H39" s="6"/>
      <c r="I39" s="5"/>
      <c r="J39" s="26"/>
      <c r="K39" s="15"/>
      <c r="L39" s="22"/>
    </row>
    <row r="40" spans="1:12" ht="18.75">
      <c r="A40" s="18" t="s">
        <v>14</v>
      </c>
      <c r="B40" s="17"/>
      <c r="C40" s="17"/>
      <c r="D40" s="17"/>
      <c r="E40" s="17"/>
      <c r="F40" s="17"/>
      <c r="H40" s="6"/>
      <c r="J40" s="25"/>
      <c r="K40" s="22"/>
      <c r="L40" s="22"/>
    </row>
    <row r="41" spans="1:12" ht="18.75">
      <c r="A41" s="3" t="s">
        <v>4</v>
      </c>
      <c r="B41" s="35" t="s">
        <v>18</v>
      </c>
      <c r="C41" s="8"/>
      <c r="D41" s="33" t="s">
        <v>79</v>
      </c>
      <c r="E41" s="286" t="s">
        <v>42</v>
      </c>
      <c r="F41" s="285" t="s">
        <v>73</v>
      </c>
      <c r="J41" s="26"/>
      <c r="K41" s="22"/>
      <c r="L41" s="22"/>
    </row>
    <row r="42" spans="1:12" ht="18.75">
      <c r="A42" s="3" t="s">
        <v>7</v>
      </c>
      <c r="B42" s="33" t="s">
        <v>64</v>
      </c>
      <c r="C42" s="8"/>
      <c r="D42" s="36" t="s">
        <v>23</v>
      </c>
      <c r="E42" s="286"/>
      <c r="F42" s="285"/>
      <c r="H42" s="5"/>
      <c r="J42" s="26"/>
      <c r="K42" s="22"/>
      <c r="L42" s="22"/>
    </row>
    <row r="43" spans="1:12" ht="18.75">
      <c r="A43" s="3" t="s">
        <v>8</v>
      </c>
      <c r="B43" s="33" t="s">
        <v>41</v>
      </c>
      <c r="C43" s="8"/>
      <c r="D43" s="33" t="s">
        <v>29</v>
      </c>
      <c r="E43" s="286"/>
      <c r="F43" s="285"/>
      <c r="H43" s="5"/>
      <c r="J43" s="26"/>
      <c r="K43" s="22"/>
      <c r="L43" s="22"/>
    </row>
    <row r="44" spans="1:12" ht="18.75">
      <c r="A44" s="3" t="s">
        <v>10</v>
      </c>
      <c r="B44" s="33" t="s">
        <v>56</v>
      </c>
      <c r="C44" s="8"/>
      <c r="D44" s="33" t="s">
        <v>9</v>
      </c>
      <c r="E44" s="286"/>
      <c r="F44" s="285"/>
      <c r="H44" s="5"/>
      <c r="I44" s="5"/>
      <c r="K44" s="15"/>
    </row>
    <row r="45" spans="1:12" ht="18.75">
      <c r="A45" s="18" t="s">
        <v>15</v>
      </c>
      <c r="B45" s="17"/>
      <c r="C45" s="17"/>
      <c r="D45" s="17"/>
      <c r="E45" s="17"/>
      <c r="F45" s="17"/>
      <c r="H45" s="5"/>
      <c r="I45" s="5"/>
      <c r="K45" s="15"/>
    </row>
    <row r="46" spans="1:12" ht="18.75">
      <c r="A46" s="3" t="s">
        <v>4</v>
      </c>
      <c r="B46" s="33" t="s">
        <v>56</v>
      </c>
      <c r="C46" s="8"/>
      <c r="D46" s="36" t="s">
        <v>23</v>
      </c>
      <c r="E46" s="286" t="s">
        <v>64</v>
      </c>
      <c r="F46" s="285" t="s">
        <v>79</v>
      </c>
      <c r="H46" s="5"/>
      <c r="I46" s="5"/>
      <c r="K46" s="15"/>
    </row>
    <row r="47" spans="1:12" ht="18.75">
      <c r="A47" s="3" t="s">
        <v>7</v>
      </c>
      <c r="B47" s="35" t="s">
        <v>18</v>
      </c>
      <c r="C47" s="13"/>
      <c r="D47" s="33" t="s">
        <v>41</v>
      </c>
      <c r="E47" s="286"/>
      <c r="F47" s="285"/>
      <c r="H47" s="5"/>
      <c r="I47" s="5"/>
      <c r="K47" s="15"/>
    </row>
    <row r="48" spans="1:12" ht="18.75">
      <c r="A48" s="3" t="s">
        <v>8</v>
      </c>
      <c r="B48" s="33" t="s">
        <v>73</v>
      </c>
      <c r="C48" s="8"/>
      <c r="D48" s="33" t="s">
        <v>29</v>
      </c>
      <c r="E48" s="286"/>
      <c r="F48" s="285"/>
      <c r="H48" s="5"/>
      <c r="I48" s="5"/>
      <c r="J48" s="5"/>
      <c r="K48" s="15"/>
    </row>
    <row r="49" spans="1:11" ht="18.75">
      <c r="A49" s="3" t="s">
        <v>10</v>
      </c>
      <c r="B49" s="33" t="s">
        <v>9</v>
      </c>
      <c r="C49" s="8"/>
      <c r="D49" s="33" t="s">
        <v>42</v>
      </c>
      <c r="E49" s="286"/>
      <c r="F49" s="285"/>
      <c r="H49" s="5"/>
      <c r="I49" s="5"/>
      <c r="J49" s="5"/>
      <c r="K49" s="15"/>
    </row>
    <row r="50" spans="1:11" ht="18.75">
      <c r="A50" s="18" t="s">
        <v>16</v>
      </c>
      <c r="B50" s="17"/>
      <c r="C50" s="17"/>
      <c r="D50" s="17"/>
      <c r="E50" s="17"/>
      <c r="F50" s="17"/>
      <c r="H50" s="5"/>
      <c r="I50" s="5"/>
      <c r="J50" s="5"/>
      <c r="K50" s="15"/>
    </row>
    <row r="51" spans="1:11" ht="18.75">
      <c r="A51" s="3" t="s">
        <v>4</v>
      </c>
      <c r="B51" s="33" t="s">
        <v>23</v>
      </c>
      <c r="C51" s="8"/>
      <c r="D51" s="33" t="s">
        <v>42</v>
      </c>
      <c r="E51" s="286" t="s">
        <v>41</v>
      </c>
      <c r="F51" s="285" t="s">
        <v>221</v>
      </c>
      <c r="H51" s="19"/>
      <c r="I51" s="5"/>
      <c r="J51" s="5"/>
      <c r="K51" s="15"/>
    </row>
    <row r="52" spans="1:11" ht="18.75">
      <c r="A52" s="3" t="s">
        <v>7</v>
      </c>
      <c r="B52" s="33" t="s">
        <v>79</v>
      </c>
      <c r="C52" s="8"/>
      <c r="D52" s="33" t="s">
        <v>29</v>
      </c>
      <c r="E52" s="286"/>
      <c r="F52" s="285"/>
      <c r="H52" s="19"/>
      <c r="I52" s="5"/>
      <c r="J52" s="5"/>
      <c r="K52" s="15"/>
    </row>
    <row r="53" spans="1:11" ht="18.75">
      <c r="A53" s="3" t="s">
        <v>8</v>
      </c>
      <c r="B53" s="35" t="s">
        <v>18</v>
      </c>
      <c r="C53" s="8"/>
      <c r="D53" s="33" t="s">
        <v>73</v>
      </c>
      <c r="E53" s="286"/>
      <c r="F53" s="285"/>
      <c r="H53" s="19"/>
      <c r="I53" s="5"/>
      <c r="J53" s="5"/>
      <c r="K53" s="15"/>
    </row>
    <row r="54" spans="1:11" ht="18.75">
      <c r="A54" s="3" t="s">
        <v>10</v>
      </c>
      <c r="B54" s="33" t="s">
        <v>56</v>
      </c>
      <c r="C54" s="8"/>
      <c r="D54" s="33" t="s">
        <v>64</v>
      </c>
      <c r="E54" s="286"/>
      <c r="F54" s="285"/>
      <c r="H54" s="19"/>
      <c r="I54" s="5"/>
      <c r="J54" s="5"/>
      <c r="K54" s="15"/>
    </row>
    <row r="55" spans="1:11">
      <c r="A55" s="18" t="s">
        <v>17</v>
      </c>
      <c r="B55" s="17"/>
      <c r="C55" s="17"/>
      <c r="D55" s="17"/>
      <c r="E55" s="17"/>
      <c r="F55" s="17"/>
    </row>
    <row r="56" spans="1:11">
      <c r="A56" s="3" t="s">
        <v>4</v>
      </c>
      <c r="B56" s="33" t="s">
        <v>41</v>
      </c>
      <c r="C56" s="14"/>
      <c r="D56" s="33" t="s">
        <v>79</v>
      </c>
      <c r="E56" s="282" t="s">
        <v>29</v>
      </c>
      <c r="F56" s="285" t="s">
        <v>18</v>
      </c>
    </row>
    <row r="57" spans="1:11">
      <c r="A57" s="3" t="s">
        <v>7</v>
      </c>
      <c r="B57" s="33" t="s">
        <v>64</v>
      </c>
      <c r="C57" s="9"/>
      <c r="D57" s="33" t="s">
        <v>42</v>
      </c>
      <c r="E57" s="282"/>
      <c r="F57" s="285"/>
    </row>
    <row r="58" spans="1:11">
      <c r="A58" s="3" t="s">
        <v>8</v>
      </c>
      <c r="B58" s="36" t="s">
        <v>23</v>
      </c>
      <c r="C58" s="9"/>
      <c r="D58" s="33" t="s">
        <v>9</v>
      </c>
      <c r="E58" s="282"/>
      <c r="F58" s="285"/>
    </row>
    <row r="59" spans="1:11">
      <c r="A59" s="3" t="s">
        <v>10</v>
      </c>
      <c r="B59" s="33" t="s">
        <v>73</v>
      </c>
      <c r="C59" s="9"/>
      <c r="D59" s="33" t="s">
        <v>56</v>
      </c>
      <c r="E59" s="282"/>
      <c r="F59" s="285"/>
    </row>
    <row r="62" spans="1:11">
      <c r="B62" s="20"/>
      <c r="C62" s="20"/>
    </row>
    <row r="63" spans="1:11">
      <c r="B63" s="6"/>
      <c r="C63" s="21"/>
    </row>
    <row r="64" spans="1:11">
      <c r="B64" s="6"/>
      <c r="C64" s="21"/>
    </row>
    <row r="65" spans="2:12">
      <c r="B65" s="6"/>
      <c r="C65" s="21"/>
    </row>
    <row r="66" spans="2:12" ht="18.75">
      <c r="B66" s="6"/>
      <c r="C66" s="21"/>
      <c r="K66" s="22"/>
      <c r="L66" s="22"/>
    </row>
    <row r="67" spans="2:12" ht="18.75">
      <c r="B67" s="6"/>
      <c r="C67" s="21"/>
      <c r="K67" s="22"/>
      <c r="L67" s="22"/>
    </row>
    <row r="68" spans="2:12" ht="18.75">
      <c r="B68" s="6"/>
      <c r="C68" s="21"/>
      <c r="K68" s="22"/>
      <c r="L68" s="22"/>
    </row>
    <row r="69" spans="2:12" ht="18.75">
      <c r="B69" s="6"/>
      <c r="C69" s="21"/>
      <c r="K69" s="22"/>
      <c r="L69" s="22"/>
    </row>
    <row r="70" spans="2:12" ht="18.75">
      <c r="B70" s="6"/>
      <c r="C70" s="21"/>
      <c r="K70" s="22"/>
      <c r="L70" s="22"/>
    </row>
    <row r="71" spans="2:12" ht="18.75">
      <c r="B71" s="6"/>
      <c r="C71" s="21"/>
      <c r="K71" s="22"/>
      <c r="L71" s="22"/>
    </row>
    <row r="72" spans="2:12" ht="18.75">
      <c r="B72" s="6"/>
      <c r="C72" s="21"/>
      <c r="K72" s="22"/>
      <c r="L72" s="22"/>
    </row>
    <row r="73" spans="2:12" ht="18.75">
      <c r="B73" s="20"/>
      <c r="C73" s="20"/>
      <c r="K73" s="22"/>
      <c r="L73" s="22"/>
    </row>
  </sheetData>
  <mergeCells count="22">
    <mergeCell ref="E51:E54"/>
    <mergeCell ref="F51:F54"/>
    <mergeCell ref="E56:E59"/>
    <mergeCell ref="F56:F59"/>
    <mergeCell ref="E36:E39"/>
    <mergeCell ref="F36:F39"/>
    <mergeCell ref="E41:E44"/>
    <mergeCell ref="F41:F44"/>
    <mergeCell ref="E46:E49"/>
    <mergeCell ref="F46:F49"/>
    <mergeCell ref="E21:E24"/>
    <mergeCell ref="F21:F24"/>
    <mergeCell ref="E26:E29"/>
    <mergeCell ref="F26:F29"/>
    <mergeCell ref="E31:E34"/>
    <mergeCell ref="F31:F34"/>
    <mergeCell ref="F5:F8"/>
    <mergeCell ref="E5:E8"/>
    <mergeCell ref="F10:F13"/>
    <mergeCell ref="E10:E13"/>
    <mergeCell ref="E15:E18"/>
    <mergeCell ref="F15:F18"/>
  </mergeCells>
  <pageMargins left="0.7" right="0.7" top="0.75" bottom="0.75" header="0.3" footer="0.3"/>
  <ignoredErrors>
    <ignoredError sqref="A5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BC72"/>
  <sheetViews>
    <sheetView tabSelected="1" zoomScale="70" zoomScaleNormal="70" workbookViewId="0">
      <selection activeCell="BQ26" sqref="BQ26"/>
    </sheetView>
  </sheetViews>
  <sheetFormatPr defaultColWidth="3" defaultRowHeight="18.75"/>
  <cols>
    <col min="1" max="1" width="27" style="128" customWidth="1"/>
    <col min="2" max="2" width="4.7109375" style="91" customWidth="1"/>
    <col min="3" max="4" width="4.85546875" style="91" customWidth="1"/>
    <col min="5" max="5" width="7.42578125" style="91" customWidth="1"/>
    <col min="6" max="8" width="5.28515625" style="91" customWidth="1"/>
    <col min="9" max="10" width="3.42578125" style="91" customWidth="1"/>
    <col min="11" max="11" width="5.7109375" style="91" customWidth="1"/>
    <col min="12" max="12" width="6.7109375" style="91" customWidth="1"/>
    <col min="13" max="13" width="7.28515625" style="91" customWidth="1"/>
    <col min="14" max="14" width="6" style="75" customWidth="1"/>
    <col min="15" max="15" width="4.7109375" style="75" customWidth="1"/>
    <col min="16" max="16" width="5.85546875" style="75" customWidth="1"/>
    <col min="17" max="17" width="3.85546875" style="91" customWidth="1"/>
    <col min="18" max="18" width="4.140625" style="91" customWidth="1"/>
    <col min="19" max="19" width="3.42578125" style="91" customWidth="1"/>
    <col min="20" max="20" width="4.7109375" style="91" customWidth="1"/>
    <col min="21" max="22" width="3.42578125" style="91" customWidth="1"/>
    <col min="23" max="23" width="4.7109375" style="91" customWidth="1"/>
    <col min="24" max="24" width="4.42578125" style="91" customWidth="1"/>
    <col min="25" max="25" width="6" style="91" customWidth="1"/>
    <col min="26" max="26" width="4.28515625" style="91" customWidth="1"/>
    <col min="27" max="27" width="5" style="91" customWidth="1"/>
    <col min="28" max="28" width="5.85546875" style="91" customWidth="1"/>
    <col min="29" max="30" width="3.42578125" style="91" customWidth="1"/>
    <col min="31" max="31" width="4.85546875" style="91" customWidth="1"/>
    <col min="32" max="32" width="4.7109375" style="91" customWidth="1"/>
    <col min="33" max="33" width="4.140625" style="91" customWidth="1"/>
    <col min="34" max="34" width="3.42578125" style="91" customWidth="1"/>
    <col min="35" max="35" width="5.7109375" style="91" customWidth="1"/>
    <col min="36" max="36" width="5.42578125" style="91" customWidth="1"/>
    <col min="37" max="38" width="3.42578125" style="91" customWidth="1"/>
    <col min="39" max="39" width="5.28515625" style="91" customWidth="1"/>
    <col min="40" max="40" width="4.28515625" style="91" customWidth="1"/>
    <col min="41" max="41" width="3.42578125" style="91" customWidth="1"/>
    <col min="42" max="42" width="1.42578125" style="91" customWidth="1"/>
    <col min="43" max="45" width="3.7109375" style="91" bestFit="1" customWidth="1"/>
    <col min="46" max="46" width="3" style="91" customWidth="1"/>
    <col min="47" max="47" width="6.7109375" style="91" customWidth="1"/>
    <col min="48" max="48" width="5.28515625" style="91" customWidth="1"/>
    <col min="49" max="49" width="4.7109375" style="91" customWidth="1"/>
    <col min="50" max="50" width="1" style="91" customWidth="1"/>
    <col min="51" max="51" width="5.42578125" style="91" customWidth="1"/>
    <col min="52" max="52" width="1" style="91" customWidth="1"/>
    <col min="53" max="53" width="7" style="91" customWidth="1"/>
    <col min="54" max="54" width="9.7109375" style="75" customWidth="1"/>
    <col min="55" max="55" width="5.42578125" style="91" customWidth="1"/>
    <col min="56" max="252" width="3" style="91"/>
    <col min="253" max="253" width="20.140625" style="91" customWidth="1"/>
    <col min="254" max="293" width="3.42578125" style="91" customWidth="1"/>
    <col min="294" max="294" width="1.42578125" style="91" customWidth="1"/>
    <col min="295" max="300" width="3" style="91"/>
    <col min="301" max="301" width="3.85546875" style="91" customWidth="1"/>
    <col min="302" max="302" width="1" style="91" customWidth="1"/>
    <col min="303" max="303" width="3" style="91"/>
    <col min="304" max="304" width="1" style="91" customWidth="1"/>
    <col min="305" max="306" width="3" style="91"/>
    <col min="307" max="310" width="8.42578125" style="91" customWidth="1"/>
    <col min="311" max="311" width="17.140625" style="91" customWidth="1"/>
    <col min="312" max="508" width="3" style="91"/>
    <col min="509" max="509" width="20.140625" style="91" customWidth="1"/>
    <col min="510" max="549" width="3.42578125" style="91" customWidth="1"/>
    <col min="550" max="550" width="1.42578125" style="91" customWidth="1"/>
    <col min="551" max="556" width="3" style="91"/>
    <col min="557" max="557" width="3.85546875" style="91" customWidth="1"/>
    <col min="558" max="558" width="1" style="91" customWidth="1"/>
    <col min="559" max="559" width="3" style="91"/>
    <col min="560" max="560" width="1" style="91" customWidth="1"/>
    <col min="561" max="562" width="3" style="91"/>
    <col min="563" max="566" width="8.42578125" style="91" customWidth="1"/>
    <col min="567" max="567" width="17.140625" style="91" customWidth="1"/>
    <col min="568" max="764" width="3" style="91"/>
    <col min="765" max="765" width="20.140625" style="91" customWidth="1"/>
    <col min="766" max="805" width="3.42578125" style="91" customWidth="1"/>
    <col min="806" max="806" width="1.42578125" style="91" customWidth="1"/>
    <col min="807" max="812" width="3" style="91"/>
    <col min="813" max="813" width="3.85546875" style="91" customWidth="1"/>
    <col min="814" max="814" width="1" style="91" customWidth="1"/>
    <col min="815" max="815" width="3" style="91"/>
    <col min="816" max="816" width="1" style="91" customWidth="1"/>
    <col min="817" max="818" width="3" style="91"/>
    <col min="819" max="822" width="8.42578125" style="91" customWidth="1"/>
    <col min="823" max="823" width="17.140625" style="91" customWidth="1"/>
    <col min="824" max="1020" width="3" style="91"/>
    <col min="1021" max="1021" width="20.140625" style="91" customWidth="1"/>
    <col min="1022" max="1061" width="3.42578125" style="91" customWidth="1"/>
    <col min="1062" max="1062" width="1.42578125" style="91" customWidth="1"/>
    <col min="1063" max="1068" width="3" style="91"/>
    <col min="1069" max="1069" width="3.85546875" style="91" customWidth="1"/>
    <col min="1070" max="1070" width="1" style="91" customWidth="1"/>
    <col min="1071" max="1071" width="3" style="91"/>
    <col min="1072" max="1072" width="1" style="91" customWidth="1"/>
    <col min="1073" max="1074" width="3" style="91"/>
    <col min="1075" max="1078" width="8.42578125" style="91" customWidth="1"/>
    <col min="1079" max="1079" width="17.140625" style="91" customWidth="1"/>
    <col min="1080" max="1276" width="3" style="91"/>
    <col min="1277" max="1277" width="20.140625" style="91" customWidth="1"/>
    <col min="1278" max="1317" width="3.42578125" style="91" customWidth="1"/>
    <col min="1318" max="1318" width="1.42578125" style="91" customWidth="1"/>
    <col min="1319" max="1324" width="3" style="91"/>
    <col min="1325" max="1325" width="3.85546875" style="91" customWidth="1"/>
    <col min="1326" max="1326" width="1" style="91" customWidth="1"/>
    <col min="1327" max="1327" width="3" style="91"/>
    <col min="1328" max="1328" width="1" style="91" customWidth="1"/>
    <col min="1329" max="1330" width="3" style="91"/>
    <col min="1331" max="1334" width="8.42578125" style="91" customWidth="1"/>
    <col min="1335" max="1335" width="17.140625" style="91" customWidth="1"/>
    <col min="1336" max="1532" width="3" style="91"/>
    <col min="1533" max="1533" width="20.140625" style="91" customWidth="1"/>
    <col min="1534" max="1573" width="3.42578125" style="91" customWidth="1"/>
    <col min="1574" max="1574" width="1.42578125" style="91" customWidth="1"/>
    <col min="1575" max="1580" width="3" style="91"/>
    <col min="1581" max="1581" width="3.85546875" style="91" customWidth="1"/>
    <col min="1582" max="1582" width="1" style="91" customWidth="1"/>
    <col min="1583" max="1583" width="3" style="91"/>
    <col min="1584" max="1584" width="1" style="91" customWidth="1"/>
    <col min="1585" max="1586" width="3" style="91"/>
    <col min="1587" max="1590" width="8.42578125" style="91" customWidth="1"/>
    <col min="1591" max="1591" width="17.140625" style="91" customWidth="1"/>
    <col min="1592" max="1788" width="3" style="91"/>
    <col min="1789" max="1789" width="20.140625" style="91" customWidth="1"/>
    <col min="1790" max="1829" width="3.42578125" style="91" customWidth="1"/>
    <col min="1830" max="1830" width="1.42578125" style="91" customWidth="1"/>
    <col min="1831" max="1836" width="3" style="91"/>
    <col min="1837" max="1837" width="3.85546875" style="91" customWidth="1"/>
    <col min="1838" max="1838" width="1" style="91" customWidth="1"/>
    <col min="1839" max="1839" width="3" style="91"/>
    <col min="1840" max="1840" width="1" style="91" customWidth="1"/>
    <col min="1841" max="1842" width="3" style="91"/>
    <col min="1843" max="1846" width="8.42578125" style="91" customWidth="1"/>
    <col min="1847" max="1847" width="17.140625" style="91" customWidth="1"/>
    <col min="1848" max="2044" width="3" style="91"/>
    <col min="2045" max="2045" width="20.140625" style="91" customWidth="1"/>
    <col min="2046" max="2085" width="3.42578125" style="91" customWidth="1"/>
    <col min="2086" max="2086" width="1.42578125" style="91" customWidth="1"/>
    <col min="2087" max="2092" width="3" style="91"/>
    <col min="2093" max="2093" width="3.85546875" style="91" customWidth="1"/>
    <col min="2094" max="2094" width="1" style="91" customWidth="1"/>
    <col min="2095" max="2095" width="3" style="91"/>
    <col min="2096" max="2096" width="1" style="91" customWidth="1"/>
    <col min="2097" max="2098" width="3" style="91"/>
    <col min="2099" max="2102" width="8.42578125" style="91" customWidth="1"/>
    <col min="2103" max="2103" width="17.140625" style="91" customWidth="1"/>
    <col min="2104" max="2300" width="3" style="91"/>
    <col min="2301" max="2301" width="20.140625" style="91" customWidth="1"/>
    <col min="2302" max="2341" width="3.42578125" style="91" customWidth="1"/>
    <col min="2342" max="2342" width="1.42578125" style="91" customWidth="1"/>
    <col min="2343" max="2348" width="3" style="91"/>
    <col min="2349" max="2349" width="3.85546875" style="91" customWidth="1"/>
    <col min="2350" max="2350" width="1" style="91" customWidth="1"/>
    <col min="2351" max="2351" width="3" style="91"/>
    <col min="2352" max="2352" width="1" style="91" customWidth="1"/>
    <col min="2353" max="2354" width="3" style="91"/>
    <col min="2355" max="2358" width="8.42578125" style="91" customWidth="1"/>
    <col min="2359" max="2359" width="17.140625" style="91" customWidth="1"/>
    <col min="2360" max="2556" width="3" style="91"/>
    <col min="2557" max="2557" width="20.140625" style="91" customWidth="1"/>
    <col min="2558" max="2597" width="3.42578125" style="91" customWidth="1"/>
    <col min="2598" max="2598" width="1.42578125" style="91" customWidth="1"/>
    <col min="2599" max="2604" width="3" style="91"/>
    <col min="2605" max="2605" width="3.85546875" style="91" customWidth="1"/>
    <col min="2606" max="2606" width="1" style="91" customWidth="1"/>
    <col min="2607" max="2607" width="3" style="91"/>
    <col min="2608" max="2608" width="1" style="91" customWidth="1"/>
    <col min="2609" max="2610" width="3" style="91"/>
    <col min="2611" max="2614" width="8.42578125" style="91" customWidth="1"/>
    <col min="2615" max="2615" width="17.140625" style="91" customWidth="1"/>
    <col min="2616" max="2812" width="3" style="91"/>
    <col min="2813" max="2813" width="20.140625" style="91" customWidth="1"/>
    <col min="2814" max="2853" width="3.42578125" style="91" customWidth="1"/>
    <col min="2854" max="2854" width="1.42578125" style="91" customWidth="1"/>
    <col min="2855" max="2860" width="3" style="91"/>
    <col min="2861" max="2861" width="3.85546875" style="91" customWidth="1"/>
    <col min="2862" max="2862" width="1" style="91" customWidth="1"/>
    <col min="2863" max="2863" width="3" style="91"/>
    <col min="2864" max="2864" width="1" style="91" customWidth="1"/>
    <col min="2865" max="2866" width="3" style="91"/>
    <col min="2867" max="2870" width="8.42578125" style="91" customWidth="1"/>
    <col min="2871" max="2871" width="17.140625" style="91" customWidth="1"/>
    <col min="2872" max="3068" width="3" style="91"/>
    <col min="3069" max="3069" width="20.140625" style="91" customWidth="1"/>
    <col min="3070" max="3109" width="3.42578125" style="91" customWidth="1"/>
    <col min="3110" max="3110" width="1.42578125" style="91" customWidth="1"/>
    <col min="3111" max="3116" width="3" style="91"/>
    <col min="3117" max="3117" width="3.85546875" style="91" customWidth="1"/>
    <col min="3118" max="3118" width="1" style="91" customWidth="1"/>
    <col min="3119" max="3119" width="3" style="91"/>
    <col min="3120" max="3120" width="1" style="91" customWidth="1"/>
    <col min="3121" max="3122" width="3" style="91"/>
    <col min="3123" max="3126" width="8.42578125" style="91" customWidth="1"/>
    <col min="3127" max="3127" width="17.140625" style="91" customWidth="1"/>
    <col min="3128" max="3324" width="3" style="91"/>
    <col min="3325" max="3325" width="20.140625" style="91" customWidth="1"/>
    <col min="3326" max="3365" width="3.42578125" style="91" customWidth="1"/>
    <col min="3366" max="3366" width="1.42578125" style="91" customWidth="1"/>
    <col min="3367" max="3372" width="3" style="91"/>
    <col min="3373" max="3373" width="3.85546875" style="91" customWidth="1"/>
    <col min="3374" max="3374" width="1" style="91" customWidth="1"/>
    <col min="3375" max="3375" width="3" style="91"/>
    <col min="3376" max="3376" width="1" style="91" customWidth="1"/>
    <col min="3377" max="3378" width="3" style="91"/>
    <col min="3379" max="3382" width="8.42578125" style="91" customWidth="1"/>
    <col min="3383" max="3383" width="17.140625" style="91" customWidth="1"/>
    <col min="3384" max="3580" width="3" style="91"/>
    <col min="3581" max="3581" width="20.140625" style="91" customWidth="1"/>
    <col min="3582" max="3621" width="3.42578125" style="91" customWidth="1"/>
    <col min="3622" max="3622" width="1.42578125" style="91" customWidth="1"/>
    <col min="3623" max="3628" width="3" style="91"/>
    <col min="3629" max="3629" width="3.85546875" style="91" customWidth="1"/>
    <col min="3630" max="3630" width="1" style="91" customWidth="1"/>
    <col min="3631" max="3631" width="3" style="91"/>
    <col min="3632" max="3632" width="1" style="91" customWidth="1"/>
    <col min="3633" max="3634" width="3" style="91"/>
    <col min="3635" max="3638" width="8.42578125" style="91" customWidth="1"/>
    <col min="3639" max="3639" width="17.140625" style="91" customWidth="1"/>
    <col min="3640" max="3836" width="3" style="91"/>
    <col min="3837" max="3837" width="20.140625" style="91" customWidth="1"/>
    <col min="3838" max="3877" width="3.42578125" style="91" customWidth="1"/>
    <col min="3878" max="3878" width="1.42578125" style="91" customWidth="1"/>
    <col min="3879" max="3884" width="3" style="91"/>
    <col min="3885" max="3885" width="3.85546875" style="91" customWidth="1"/>
    <col min="3886" max="3886" width="1" style="91" customWidth="1"/>
    <col min="3887" max="3887" width="3" style="91"/>
    <col min="3888" max="3888" width="1" style="91" customWidth="1"/>
    <col min="3889" max="3890" width="3" style="91"/>
    <col min="3891" max="3894" width="8.42578125" style="91" customWidth="1"/>
    <col min="3895" max="3895" width="17.140625" style="91" customWidth="1"/>
    <col min="3896" max="4092" width="3" style="91"/>
    <col min="4093" max="4093" width="20.140625" style="91" customWidth="1"/>
    <col min="4094" max="4133" width="3.42578125" style="91" customWidth="1"/>
    <col min="4134" max="4134" width="1.42578125" style="91" customWidth="1"/>
    <col min="4135" max="4140" width="3" style="91"/>
    <col min="4141" max="4141" width="3.85546875" style="91" customWidth="1"/>
    <col min="4142" max="4142" width="1" style="91" customWidth="1"/>
    <col min="4143" max="4143" width="3" style="91"/>
    <col min="4144" max="4144" width="1" style="91" customWidth="1"/>
    <col min="4145" max="4146" width="3" style="91"/>
    <col min="4147" max="4150" width="8.42578125" style="91" customWidth="1"/>
    <col min="4151" max="4151" width="17.140625" style="91" customWidth="1"/>
    <col min="4152" max="4348" width="3" style="91"/>
    <col min="4349" max="4349" width="20.140625" style="91" customWidth="1"/>
    <col min="4350" max="4389" width="3.42578125" style="91" customWidth="1"/>
    <col min="4390" max="4390" width="1.42578125" style="91" customWidth="1"/>
    <col min="4391" max="4396" width="3" style="91"/>
    <col min="4397" max="4397" width="3.85546875" style="91" customWidth="1"/>
    <col min="4398" max="4398" width="1" style="91" customWidth="1"/>
    <col min="4399" max="4399" width="3" style="91"/>
    <col min="4400" max="4400" width="1" style="91" customWidth="1"/>
    <col min="4401" max="4402" width="3" style="91"/>
    <col min="4403" max="4406" width="8.42578125" style="91" customWidth="1"/>
    <col min="4407" max="4407" width="17.140625" style="91" customWidth="1"/>
    <col min="4408" max="4604" width="3" style="91"/>
    <col min="4605" max="4605" width="20.140625" style="91" customWidth="1"/>
    <col min="4606" max="4645" width="3.42578125" style="91" customWidth="1"/>
    <col min="4646" max="4646" width="1.42578125" style="91" customWidth="1"/>
    <col min="4647" max="4652" width="3" style="91"/>
    <col min="4653" max="4653" width="3.85546875" style="91" customWidth="1"/>
    <col min="4654" max="4654" width="1" style="91" customWidth="1"/>
    <col min="4655" max="4655" width="3" style="91"/>
    <col min="4656" max="4656" width="1" style="91" customWidth="1"/>
    <col min="4657" max="4658" width="3" style="91"/>
    <col min="4659" max="4662" width="8.42578125" style="91" customWidth="1"/>
    <col min="4663" max="4663" width="17.140625" style="91" customWidth="1"/>
    <col min="4664" max="4860" width="3" style="91"/>
    <col min="4861" max="4861" width="20.140625" style="91" customWidth="1"/>
    <col min="4862" max="4901" width="3.42578125" style="91" customWidth="1"/>
    <col min="4902" max="4902" width="1.42578125" style="91" customWidth="1"/>
    <col min="4903" max="4908" width="3" style="91"/>
    <col min="4909" max="4909" width="3.85546875" style="91" customWidth="1"/>
    <col min="4910" max="4910" width="1" style="91" customWidth="1"/>
    <col min="4911" max="4911" width="3" style="91"/>
    <col min="4912" max="4912" width="1" style="91" customWidth="1"/>
    <col min="4913" max="4914" width="3" style="91"/>
    <col min="4915" max="4918" width="8.42578125" style="91" customWidth="1"/>
    <col min="4919" max="4919" width="17.140625" style="91" customWidth="1"/>
    <col min="4920" max="5116" width="3" style="91"/>
    <col min="5117" max="5117" width="20.140625" style="91" customWidth="1"/>
    <col min="5118" max="5157" width="3.42578125" style="91" customWidth="1"/>
    <col min="5158" max="5158" width="1.42578125" style="91" customWidth="1"/>
    <col min="5159" max="5164" width="3" style="91"/>
    <col min="5165" max="5165" width="3.85546875" style="91" customWidth="1"/>
    <col min="5166" max="5166" width="1" style="91" customWidth="1"/>
    <col min="5167" max="5167" width="3" style="91"/>
    <col min="5168" max="5168" width="1" style="91" customWidth="1"/>
    <col min="5169" max="5170" width="3" style="91"/>
    <col min="5171" max="5174" width="8.42578125" style="91" customWidth="1"/>
    <col min="5175" max="5175" width="17.140625" style="91" customWidth="1"/>
    <col min="5176" max="5372" width="3" style="91"/>
    <col min="5373" max="5373" width="20.140625" style="91" customWidth="1"/>
    <col min="5374" max="5413" width="3.42578125" style="91" customWidth="1"/>
    <col min="5414" max="5414" width="1.42578125" style="91" customWidth="1"/>
    <col min="5415" max="5420" width="3" style="91"/>
    <col min="5421" max="5421" width="3.85546875" style="91" customWidth="1"/>
    <col min="5422" max="5422" width="1" style="91" customWidth="1"/>
    <col min="5423" max="5423" width="3" style="91"/>
    <col min="5424" max="5424" width="1" style="91" customWidth="1"/>
    <col min="5425" max="5426" width="3" style="91"/>
    <col min="5427" max="5430" width="8.42578125" style="91" customWidth="1"/>
    <col min="5431" max="5431" width="17.140625" style="91" customWidth="1"/>
    <col min="5432" max="5628" width="3" style="91"/>
    <col min="5629" max="5629" width="20.140625" style="91" customWidth="1"/>
    <col min="5630" max="5669" width="3.42578125" style="91" customWidth="1"/>
    <col min="5670" max="5670" width="1.42578125" style="91" customWidth="1"/>
    <col min="5671" max="5676" width="3" style="91"/>
    <col min="5677" max="5677" width="3.85546875" style="91" customWidth="1"/>
    <col min="5678" max="5678" width="1" style="91" customWidth="1"/>
    <col min="5679" max="5679" width="3" style="91"/>
    <col min="5680" max="5680" width="1" style="91" customWidth="1"/>
    <col min="5681" max="5682" width="3" style="91"/>
    <col min="5683" max="5686" width="8.42578125" style="91" customWidth="1"/>
    <col min="5687" max="5687" width="17.140625" style="91" customWidth="1"/>
    <col min="5688" max="5884" width="3" style="91"/>
    <col min="5885" max="5885" width="20.140625" style="91" customWidth="1"/>
    <col min="5886" max="5925" width="3.42578125" style="91" customWidth="1"/>
    <col min="5926" max="5926" width="1.42578125" style="91" customWidth="1"/>
    <col min="5927" max="5932" width="3" style="91"/>
    <col min="5933" max="5933" width="3.85546875" style="91" customWidth="1"/>
    <col min="5934" max="5934" width="1" style="91" customWidth="1"/>
    <col min="5935" max="5935" width="3" style="91"/>
    <col min="5936" max="5936" width="1" style="91" customWidth="1"/>
    <col min="5937" max="5938" width="3" style="91"/>
    <col min="5939" max="5942" width="8.42578125" style="91" customWidth="1"/>
    <col min="5943" max="5943" width="17.140625" style="91" customWidth="1"/>
    <col min="5944" max="6140" width="3" style="91"/>
    <col min="6141" max="6141" width="20.140625" style="91" customWidth="1"/>
    <col min="6142" max="6181" width="3.42578125" style="91" customWidth="1"/>
    <col min="6182" max="6182" width="1.42578125" style="91" customWidth="1"/>
    <col min="6183" max="6188" width="3" style="91"/>
    <col min="6189" max="6189" width="3.85546875" style="91" customWidth="1"/>
    <col min="6190" max="6190" width="1" style="91" customWidth="1"/>
    <col min="6191" max="6191" width="3" style="91"/>
    <col min="6192" max="6192" width="1" style="91" customWidth="1"/>
    <col min="6193" max="6194" width="3" style="91"/>
    <col min="6195" max="6198" width="8.42578125" style="91" customWidth="1"/>
    <col min="6199" max="6199" width="17.140625" style="91" customWidth="1"/>
    <col min="6200" max="6396" width="3" style="91"/>
    <col min="6397" max="6397" width="20.140625" style="91" customWidth="1"/>
    <col min="6398" max="6437" width="3.42578125" style="91" customWidth="1"/>
    <col min="6438" max="6438" width="1.42578125" style="91" customWidth="1"/>
    <col min="6439" max="6444" width="3" style="91"/>
    <col min="6445" max="6445" width="3.85546875" style="91" customWidth="1"/>
    <col min="6446" max="6446" width="1" style="91" customWidth="1"/>
    <col min="6447" max="6447" width="3" style="91"/>
    <col min="6448" max="6448" width="1" style="91" customWidth="1"/>
    <col min="6449" max="6450" width="3" style="91"/>
    <col min="6451" max="6454" width="8.42578125" style="91" customWidth="1"/>
    <col min="6455" max="6455" width="17.140625" style="91" customWidth="1"/>
    <col min="6456" max="6652" width="3" style="91"/>
    <col min="6653" max="6653" width="20.140625" style="91" customWidth="1"/>
    <col min="6654" max="6693" width="3.42578125" style="91" customWidth="1"/>
    <col min="6694" max="6694" width="1.42578125" style="91" customWidth="1"/>
    <col min="6695" max="6700" width="3" style="91"/>
    <col min="6701" max="6701" width="3.85546875" style="91" customWidth="1"/>
    <col min="6702" max="6702" width="1" style="91" customWidth="1"/>
    <col min="6703" max="6703" width="3" style="91"/>
    <col min="6704" max="6704" width="1" style="91" customWidth="1"/>
    <col min="6705" max="6706" width="3" style="91"/>
    <col min="6707" max="6710" width="8.42578125" style="91" customWidth="1"/>
    <col min="6711" max="6711" width="17.140625" style="91" customWidth="1"/>
    <col min="6712" max="6908" width="3" style="91"/>
    <col min="6909" max="6909" width="20.140625" style="91" customWidth="1"/>
    <col min="6910" max="6949" width="3.42578125" style="91" customWidth="1"/>
    <col min="6950" max="6950" width="1.42578125" style="91" customWidth="1"/>
    <col min="6951" max="6956" width="3" style="91"/>
    <col min="6957" max="6957" width="3.85546875" style="91" customWidth="1"/>
    <col min="6958" max="6958" width="1" style="91" customWidth="1"/>
    <col min="6959" max="6959" width="3" style="91"/>
    <col min="6960" max="6960" width="1" style="91" customWidth="1"/>
    <col min="6961" max="6962" width="3" style="91"/>
    <col min="6963" max="6966" width="8.42578125" style="91" customWidth="1"/>
    <col min="6967" max="6967" width="17.140625" style="91" customWidth="1"/>
    <col min="6968" max="7164" width="3" style="91"/>
    <col min="7165" max="7165" width="20.140625" style="91" customWidth="1"/>
    <col min="7166" max="7205" width="3.42578125" style="91" customWidth="1"/>
    <col min="7206" max="7206" width="1.42578125" style="91" customWidth="1"/>
    <col min="7207" max="7212" width="3" style="91"/>
    <col min="7213" max="7213" width="3.85546875" style="91" customWidth="1"/>
    <col min="7214" max="7214" width="1" style="91" customWidth="1"/>
    <col min="7215" max="7215" width="3" style="91"/>
    <col min="7216" max="7216" width="1" style="91" customWidth="1"/>
    <col min="7217" max="7218" width="3" style="91"/>
    <col min="7219" max="7222" width="8.42578125" style="91" customWidth="1"/>
    <col min="7223" max="7223" width="17.140625" style="91" customWidth="1"/>
    <col min="7224" max="7420" width="3" style="91"/>
    <col min="7421" max="7421" width="20.140625" style="91" customWidth="1"/>
    <col min="7422" max="7461" width="3.42578125" style="91" customWidth="1"/>
    <col min="7462" max="7462" width="1.42578125" style="91" customWidth="1"/>
    <col min="7463" max="7468" width="3" style="91"/>
    <col min="7469" max="7469" width="3.85546875" style="91" customWidth="1"/>
    <col min="7470" max="7470" width="1" style="91" customWidth="1"/>
    <col min="7471" max="7471" width="3" style="91"/>
    <col min="7472" max="7472" width="1" style="91" customWidth="1"/>
    <col min="7473" max="7474" width="3" style="91"/>
    <col min="7475" max="7478" width="8.42578125" style="91" customWidth="1"/>
    <col min="7479" max="7479" width="17.140625" style="91" customWidth="1"/>
    <col min="7480" max="7676" width="3" style="91"/>
    <col min="7677" max="7677" width="20.140625" style="91" customWidth="1"/>
    <col min="7678" max="7717" width="3.42578125" style="91" customWidth="1"/>
    <col min="7718" max="7718" width="1.42578125" style="91" customWidth="1"/>
    <col min="7719" max="7724" width="3" style="91"/>
    <col min="7725" max="7725" width="3.85546875" style="91" customWidth="1"/>
    <col min="7726" max="7726" width="1" style="91" customWidth="1"/>
    <col min="7727" max="7727" width="3" style="91"/>
    <col min="7728" max="7728" width="1" style="91" customWidth="1"/>
    <col min="7729" max="7730" width="3" style="91"/>
    <col min="7731" max="7734" width="8.42578125" style="91" customWidth="1"/>
    <col min="7735" max="7735" width="17.140625" style="91" customWidth="1"/>
    <col min="7736" max="7932" width="3" style="91"/>
    <col min="7933" max="7933" width="20.140625" style="91" customWidth="1"/>
    <col min="7934" max="7973" width="3.42578125" style="91" customWidth="1"/>
    <col min="7974" max="7974" width="1.42578125" style="91" customWidth="1"/>
    <col min="7975" max="7980" width="3" style="91"/>
    <col min="7981" max="7981" width="3.85546875" style="91" customWidth="1"/>
    <col min="7982" max="7982" width="1" style="91" customWidth="1"/>
    <col min="7983" max="7983" width="3" style="91"/>
    <col min="7984" max="7984" width="1" style="91" customWidth="1"/>
    <col min="7985" max="7986" width="3" style="91"/>
    <col min="7987" max="7990" width="8.42578125" style="91" customWidth="1"/>
    <col min="7991" max="7991" width="17.140625" style="91" customWidth="1"/>
    <col min="7992" max="8188" width="3" style="91"/>
    <col min="8189" max="8189" width="20.140625" style="91" customWidth="1"/>
    <col min="8190" max="8229" width="3.42578125" style="91" customWidth="1"/>
    <col min="8230" max="8230" width="1.42578125" style="91" customWidth="1"/>
    <col min="8231" max="8236" width="3" style="91"/>
    <col min="8237" max="8237" width="3.85546875" style="91" customWidth="1"/>
    <col min="8238" max="8238" width="1" style="91" customWidth="1"/>
    <col min="8239" max="8239" width="3" style="91"/>
    <col min="8240" max="8240" width="1" style="91" customWidth="1"/>
    <col min="8241" max="8242" width="3" style="91"/>
    <col min="8243" max="8246" width="8.42578125" style="91" customWidth="1"/>
    <col min="8247" max="8247" width="17.140625" style="91" customWidth="1"/>
    <col min="8248" max="8444" width="3" style="91"/>
    <col min="8445" max="8445" width="20.140625" style="91" customWidth="1"/>
    <col min="8446" max="8485" width="3.42578125" style="91" customWidth="1"/>
    <col min="8486" max="8486" width="1.42578125" style="91" customWidth="1"/>
    <col min="8487" max="8492" width="3" style="91"/>
    <col min="8493" max="8493" width="3.85546875" style="91" customWidth="1"/>
    <col min="8494" max="8494" width="1" style="91" customWidth="1"/>
    <col min="8495" max="8495" width="3" style="91"/>
    <col min="8496" max="8496" width="1" style="91" customWidth="1"/>
    <col min="8497" max="8498" width="3" style="91"/>
    <col min="8499" max="8502" width="8.42578125" style="91" customWidth="1"/>
    <col min="8503" max="8503" width="17.140625" style="91" customWidth="1"/>
    <col min="8504" max="8700" width="3" style="91"/>
    <col min="8701" max="8701" width="20.140625" style="91" customWidth="1"/>
    <col min="8702" max="8741" width="3.42578125" style="91" customWidth="1"/>
    <col min="8742" max="8742" width="1.42578125" style="91" customWidth="1"/>
    <col min="8743" max="8748" width="3" style="91"/>
    <col min="8749" max="8749" width="3.85546875" style="91" customWidth="1"/>
    <col min="8750" max="8750" width="1" style="91" customWidth="1"/>
    <col min="8751" max="8751" width="3" style="91"/>
    <col min="8752" max="8752" width="1" style="91" customWidth="1"/>
    <col min="8753" max="8754" width="3" style="91"/>
    <col min="8755" max="8758" width="8.42578125" style="91" customWidth="1"/>
    <col min="8759" max="8759" width="17.140625" style="91" customWidth="1"/>
    <col min="8760" max="8956" width="3" style="91"/>
    <col min="8957" max="8957" width="20.140625" style="91" customWidth="1"/>
    <col min="8958" max="8997" width="3.42578125" style="91" customWidth="1"/>
    <col min="8998" max="8998" width="1.42578125" style="91" customWidth="1"/>
    <col min="8999" max="9004" width="3" style="91"/>
    <col min="9005" max="9005" width="3.85546875" style="91" customWidth="1"/>
    <col min="9006" max="9006" width="1" style="91" customWidth="1"/>
    <col min="9007" max="9007" width="3" style="91"/>
    <col min="9008" max="9008" width="1" style="91" customWidth="1"/>
    <col min="9009" max="9010" width="3" style="91"/>
    <col min="9011" max="9014" width="8.42578125" style="91" customWidth="1"/>
    <col min="9015" max="9015" width="17.140625" style="91" customWidth="1"/>
    <col min="9016" max="9212" width="3" style="91"/>
    <col min="9213" max="9213" width="20.140625" style="91" customWidth="1"/>
    <col min="9214" max="9253" width="3.42578125" style="91" customWidth="1"/>
    <col min="9254" max="9254" width="1.42578125" style="91" customWidth="1"/>
    <col min="9255" max="9260" width="3" style="91"/>
    <col min="9261" max="9261" width="3.85546875" style="91" customWidth="1"/>
    <col min="9262" max="9262" width="1" style="91" customWidth="1"/>
    <col min="9263" max="9263" width="3" style="91"/>
    <col min="9264" max="9264" width="1" style="91" customWidth="1"/>
    <col min="9265" max="9266" width="3" style="91"/>
    <col min="9267" max="9270" width="8.42578125" style="91" customWidth="1"/>
    <col min="9271" max="9271" width="17.140625" style="91" customWidth="1"/>
    <col min="9272" max="9468" width="3" style="91"/>
    <col min="9469" max="9469" width="20.140625" style="91" customWidth="1"/>
    <col min="9470" max="9509" width="3.42578125" style="91" customWidth="1"/>
    <col min="9510" max="9510" width="1.42578125" style="91" customWidth="1"/>
    <col min="9511" max="9516" width="3" style="91"/>
    <col min="9517" max="9517" width="3.85546875" style="91" customWidth="1"/>
    <col min="9518" max="9518" width="1" style="91" customWidth="1"/>
    <col min="9519" max="9519" width="3" style="91"/>
    <col min="9520" max="9520" width="1" style="91" customWidth="1"/>
    <col min="9521" max="9522" width="3" style="91"/>
    <col min="9523" max="9526" width="8.42578125" style="91" customWidth="1"/>
    <col min="9527" max="9527" width="17.140625" style="91" customWidth="1"/>
    <col min="9528" max="9724" width="3" style="91"/>
    <col min="9725" max="9725" width="20.140625" style="91" customWidth="1"/>
    <col min="9726" max="9765" width="3.42578125" style="91" customWidth="1"/>
    <col min="9766" max="9766" width="1.42578125" style="91" customWidth="1"/>
    <col min="9767" max="9772" width="3" style="91"/>
    <col min="9773" max="9773" width="3.85546875" style="91" customWidth="1"/>
    <col min="9774" max="9774" width="1" style="91" customWidth="1"/>
    <col min="9775" max="9775" width="3" style="91"/>
    <col min="9776" max="9776" width="1" style="91" customWidth="1"/>
    <col min="9777" max="9778" width="3" style="91"/>
    <col min="9779" max="9782" width="8.42578125" style="91" customWidth="1"/>
    <col min="9783" max="9783" width="17.140625" style="91" customWidth="1"/>
    <col min="9784" max="9980" width="3" style="91"/>
    <col min="9981" max="9981" width="20.140625" style="91" customWidth="1"/>
    <col min="9982" max="10021" width="3.42578125" style="91" customWidth="1"/>
    <col min="10022" max="10022" width="1.42578125" style="91" customWidth="1"/>
    <col min="10023" max="10028" width="3" style="91"/>
    <col min="10029" max="10029" width="3.85546875" style="91" customWidth="1"/>
    <col min="10030" max="10030" width="1" style="91" customWidth="1"/>
    <col min="10031" max="10031" width="3" style="91"/>
    <col min="10032" max="10032" width="1" style="91" customWidth="1"/>
    <col min="10033" max="10034" width="3" style="91"/>
    <col min="10035" max="10038" width="8.42578125" style="91" customWidth="1"/>
    <col min="10039" max="10039" width="17.140625" style="91" customWidth="1"/>
    <col min="10040" max="10236" width="3" style="91"/>
    <col min="10237" max="10237" width="20.140625" style="91" customWidth="1"/>
    <col min="10238" max="10277" width="3.42578125" style="91" customWidth="1"/>
    <col min="10278" max="10278" width="1.42578125" style="91" customWidth="1"/>
    <col min="10279" max="10284" width="3" style="91"/>
    <col min="10285" max="10285" width="3.85546875" style="91" customWidth="1"/>
    <col min="10286" max="10286" width="1" style="91" customWidth="1"/>
    <col min="10287" max="10287" width="3" style="91"/>
    <col min="10288" max="10288" width="1" style="91" customWidth="1"/>
    <col min="10289" max="10290" width="3" style="91"/>
    <col min="10291" max="10294" width="8.42578125" style="91" customWidth="1"/>
    <col min="10295" max="10295" width="17.140625" style="91" customWidth="1"/>
    <col min="10296" max="10492" width="3" style="91"/>
    <col min="10493" max="10493" width="20.140625" style="91" customWidth="1"/>
    <col min="10494" max="10533" width="3.42578125" style="91" customWidth="1"/>
    <col min="10534" max="10534" width="1.42578125" style="91" customWidth="1"/>
    <col min="10535" max="10540" width="3" style="91"/>
    <col min="10541" max="10541" width="3.85546875" style="91" customWidth="1"/>
    <col min="10542" max="10542" width="1" style="91" customWidth="1"/>
    <col min="10543" max="10543" width="3" style="91"/>
    <col min="10544" max="10544" width="1" style="91" customWidth="1"/>
    <col min="10545" max="10546" width="3" style="91"/>
    <col min="10547" max="10550" width="8.42578125" style="91" customWidth="1"/>
    <col min="10551" max="10551" width="17.140625" style="91" customWidth="1"/>
    <col min="10552" max="10748" width="3" style="91"/>
    <col min="10749" max="10749" width="20.140625" style="91" customWidth="1"/>
    <col min="10750" max="10789" width="3.42578125" style="91" customWidth="1"/>
    <col min="10790" max="10790" width="1.42578125" style="91" customWidth="1"/>
    <col min="10791" max="10796" width="3" style="91"/>
    <col min="10797" max="10797" width="3.85546875" style="91" customWidth="1"/>
    <col min="10798" max="10798" width="1" style="91" customWidth="1"/>
    <col min="10799" max="10799" width="3" style="91"/>
    <col min="10800" max="10800" width="1" style="91" customWidth="1"/>
    <col min="10801" max="10802" width="3" style="91"/>
    <col min="10803" max="10806" width="8.42578125" style="91" customWidth="1"/>
    <col min="10807" max="10807" width="17.140625" style="91" customWidth="1"/>
    <col min="10808" max="11004" width="3" style="91"/>
    <col min="11005" max="11005" width="20.140625" style="91" customWidth="1"/>
    <col min="11006" max="11045" width="3.42578125" style="91" customWidth="1"/>
    <col min="11046" max="11046" width="1.42578125" style="91" customWidth="1"/>
    <col min="11047" max="11052" width="3" style="91"/>
    <col min="11053" max="11053" width="3.85546875" style="91" customWidth="1"/>
    <col min="11054" max="11054" width="1" style="91" customWidth="1"/>
    <col min="11055" max="11055" width="3" style="91"/>
    <col min="11056" max="11056" width="1" style="91" customWidth="1"/>
    <col min="11057" max="11058" width="3" style="91"/>
    <col min="11059" max="11062" width="8.42578125" style="91" customWidth="1"/>
    <col min="11063" max="11063" width="17.140625" style="91" customWidth="1"/>
    <col min="11064" max="11260" width="3" style="91"/>
    <col min="11261" max="11261" width="20.140625" style="91" customWidth="1"/>
    <col min="11262" max="11301" width="3.42578125" style="91" customWidth="1"/>
    <col min="11302" max="11302" width="1.42578125" style="91" customWidth="1"/>
    <col min="11303" max="11308" width="3" style="91"/>
    <col min="11309" max="11309" width="3.85546875" style="91" customWidth="1"/>
    <col min="11310" max="11310" width="1" style="91" customWidth="1"/>
    <col min="11311" max="11311" width="3" style="91"/>
    <col min="11312" max="11312" width="1" style="91" customWidth="1"/>
    <col min="11313" max="11314" width="3" style="91"/>
    <col min="11315" max="11318" width="8.42578125" style="91" customWidth="1"/>
    <col min="11319" max="11319" width="17.140625" style="91" customWidth="1"/>
    <col min="11320" max="11516" width="3" style="91"/>
    <col min="11517" max="11517" width="20.140625" style="91" customWidth="1"/>
    <col min="11518" max="11557" width="3.42578125" style="91" customWidth="1"/>
    <col min="11558" max="11558" width="1.42578125" style="91" customWidth="1"/>
    <col min="11559" max="11564" width="3" style="91"/>
    <col min="11565" max="11565" width="3.85546875" style="91" customWidth="1"/>
    <col min="11566" max="11566" width="1" style="91" customWidth="1"/>
    <col min="11567" max="11567" width="3" style="91"/>
    <col min="11568" max="11568" width="1" style="91" customWidth="1"/>
    <col min="11569" max="11570" width="3" style="91"/>
    <col min="11571" max="11574" width="8.42578125" style="91" customWidth="1"/>
    <col min="11575" max="11575" width="17.140625" style="91" customWidth="1"/>
    <col min="11576" max="11772" width="3" style="91"/>
    <col min="11773" max="11773" width="20.140625" style="91" customWidth="1"/>
    <col min="11774" max="11813" width="3.42578125" style="91" customWidth="1"/>
    <col min="11814" max="11814" width="1.42578125" style="91" customWidth="1"/>
    <col min="11815" max="11820" width="3" style="91"/>
    <col min="11821" max="11821" width="3.85546875" style="91" customWidth="1"/>
    <col min="11822" max="11822" width="1" style="91" customWidth="1"/>
    <col min="11823" max="11823" width="3" style="91"/>
    <col min="11824" max="11824" width="1" style="91" customWidth="1"/>
    <col min="11825" max="11826" width="3" style="91"/>
    <col min="11827" max="11830" width="8.42578125" style="91" customWidth="1"/>
    <col min="11831" max="11831" width="17.140625" style="91" customWidth="1"/>
    <col min="11832" max="12028" width="3" style="91"/>
    <col min="12029" max="12029" width="20.140625" style="91" customWidth="1"/>
    <col min="12030" max="12069" width="3.42578125" style="91" customWidth="1"/>
    <col min="12070" max="12070" width="1.42578125" style="91" customWidth="1"/>
    <col min="12071" max="12076" width="3" style="91"/>
    <col min="12077" max="12077" width="3.85546875" style="91" customWidth="1"/>
    <col min="12078" max="12078" width="1" style="91" customWidth="1"/>
    <col min="12079" max="12079" width="3" style="91"/>
    <col min="12080" max="12080" width="1" style="91" customWidth="1"/>
    <col min="12081" max="12082" width="3" style="91"/>
    <col min="12083" max="12086" width="8.42578125" style="91" customWidth="1"/>
    <col min="12087" max="12087" width="17.140625" style="91" customWidth="1"/>
    <col min="12088" max="12284" width="3" style="91"/>
    <col min="12285" max="12285" width="20.140625" style="91" customWidth="1"/>
    <col min="12286" max="12325" width="3.42578125" style="91" customWidth="1"/>
    <col min="12326" max="12326" width="1.42578125" style="91" customWidth="1"/>
    <col min="12327" max="12332" width="3" style="91"/>
    <col min="12333" max="12333" width="3.85546875" style="91" customWidth="1"/>
    <col min="12334" max="12334" width="1" style="91" customWidth="1"/>
    <col min="12335" max="12335" width="3" style="91"/>
    <col min="12336" max="12336" width="1" style="91" customWidth="1"/>
    <col min="12337" max="12338" width="3" style="91"/>
    <col min="12339" max="12342" width="8.42578125" style="91" customWidth="1"/>
    <col min="12343" max="12343" width="17.140625" style="91" customWidth="1"/>
    <col min="12344" max="12540" width="3" style="91"/>
    <col min="12541" max="12541" width="20.140625" style="91" customWidth="1"/>
    <col min="12542" max="12581" width="3.42578125" style="91" customWidth="1"/>
    <col min="12582" max="12582" width="1.42578125" style="91" customWidth="1"/>
    <col min="12583" max="12588" width="3" style="91"/>
    <col min="12589" max="12589" width="3.85546875" style="91" customWidth="1"/>
    <col min="12590" max="12590" width="1" style="91" customWidth="1"/>
    <col min="12591" max="12591" width="3" style="91"/>
    <col min="12592" max="12592" width="1" style="91" customWidth="1"/>
    <col min="12593" max="12594" width="3" style="91"/>
    <col min="12595" max="12598" width="8.42578125" style="91" customWidth="1"/>
    <col min="12599" max="12599" width="17.140625" style="91" customWidth="1"/>
    <col min="12600" max="12796" width="3" style="91"/>
    <col min="12797" max="12797" width="20.140625" style="91" customWidth="1"/>
    <col min="12798" max="12837" width="3.42578125" style="91" customWidth="1"/>
    <col min="12838" max="12838" width="1.42578125" style="91" customWidth="1"/>
    <col min="12839" max="12844" width="3" style="91"/>
    <col min="12845" max="12845" width="3.85546875" style="91" customWidth="1"/>
    <col min="12846" max="12846" width="1" style="91" customWidth="1"/>
    <col min="12847" max="12847" width="3" style="91"/>
    <col min="12848" max="12848" width="1" style="91" customWidth="1"/>
    <col min="12849" max="12850" width="3" style="91"/>
    <col min="12851" max="12854" width="8.42578125" style="91" customWidth="1"/>
    <col min="12855" max="12855" width="17.140625" style="91" customWidth="1"/>
    <col min="12856" max="13052" width="3" style="91"/>
    <col min="13053" max="13053" width="20.140625" style="91" customWidth="1"/>
    <col min="13054" max="13093" width="3.42578125" style="91" customWidth="1"/>
    <col min="13094" max="13094" width="1.42578125" style="91" customWidth="1"/>
    <col min="13095" max="13100" width="3" style="91"/>
    <col min="13101" max="13101" width="3.85546875" style="91" customWidth="1"/>
    <col min="13102" max="13102" width="1" style="91" customWidth="1"/>
    <col min="13103" max="13103" width="3" style="91"/>
    <col min="13104" max="13104" width="1" style="91" customWidth="1"/>
    <col min="13105" max="13106" width="3" style="91"/>
    <col min="13107" max="13110" width="8.42578125" style="91" customWidth="1"/>
    <col min="13111" max="13111" width="17.140625" style="91" customWidth="1"/>
    <col min="13112" max="13308" width="3" style="91"/>
    <col min="13309" max="13309" width="20.140625" style="91" customWidth="1"/>
    <col min="13310" max="13349" width="3.42578125" style="91" customWidth="1"/>
    <col min="13350" max="13350" width="1.42578125" style="91" customWidth="1"/>
    <col min="13351" max="13356" width="3" style="91"/>
    <col min="13357" max="13357" width="3.85546875" style="91" customWidth="1"/>
    <col min="13358" max="13358" width="1" style="91" customWidth="1"/>
    <col min="13359" max="13359" width="3" style="91"/>
    <col min="13360" max="13360" width="1" style="91" customWidth="1"/>
    <col min="13361" max="13362" width="3" style="91"/>
    <col min="13363" max="13366" width="8.42578125" style="91" customWidth="1"/>
    <col min="13367" max="13367" width="17.140625" style="91" customWidth="1"/>
    <col min="13368" max="13564" width="3" style="91"/>
    <col min="13565" max="13565" width="20.140625" style="91" customWidth="1"/>
    <col min="13566" max="13605" width="3.42578125" style="91" customWidth="1"/>
    <col min="13606" max="13606" width="1.42578125" style="91" customWidth="1"/>
    <col min="13607" max="13612" width="3" style="91"/>
    <col min="13613" max="13613" width="3.85546875" style="91" customWidth="1"/>
    <col min="13614" max="13614" width="1" style="91" customWidth="1"/>
    <col min="13615" max="13615" width="3" style="91"/>
    <col min="13616" max="13616" width="1" style="91" customWidth="1"/>
    <col min="13617" max="13618" width="3" style="91"/>
    <col min="13619" max="13622" width="8.42578125" style="91" customWidth="1"/>
    <col min="13623" max="13623" width="17.140625" style="91" customWidth="1"/>
    <col min="13624" max="13820" width="3" style="91"/>
    <col min="13821" max="13821" width="20.140625" style="91" customWidth="1"/>
    <col min="13822" max="13861" width="3.42578125" style="91" customWidth="1"/>
    <col min="13862" max="13862" width="1.42578125" style="91" customWidth="1"/>
    <col min="13863" max="13868" width="3" style="91"/>
    <col min="13869" max="13869" width="3.85546875" style="91" customWidth="1"/>
    <col min="13870" max="13870" width="1" style="91" customWidth="1"/>
    <col min="13871" max="13871" width="3" style="91"/>
    <col min="13872" max="13872" width="1" style="91" customWidth="1"/>
    <col min="13873" max="13874" width="3" style="91"/>
    <col min="13875" max="13878" width="8.42578125" style="91" customWidth="1"/>
    <col min="13879" max="13879" width="17.140625" style="91" customWidth="1"/>
    <col min="13880" max="14076" width="3" style="91"/>
    <col min="14077" max="14077" width="20.140625" style="91" customWidth="1"/>
    <col min="14078" max="14117" width="3.42578125" style="91" customWidth="1"/>
    <col min="14118" max="14118" width="1.42578125" style="91" customWidth="1"/>
    <col min="14119" max="14124" width="3" style="91"/>
    <col min="14125" max="14125" width="3.85546875" style="91" customWidth="1"/>
    <col min="14126" max="14126" width="1" style="91" customWidth="1"/>
    <col min="14127" max="14127" width="3" style="91"/>
    <col min="14128" max="14128" width="1" style="91" customWidth="1"/>
    <col min="14129" max="14130" width="3" style="91"/>
    <col min="14131" max="14134" width="8.42578125" style="91" customWidth="1"/>
    <col min="14135" max="14135" width="17.140625" style="91" customWidth="1"/>
    <col min="14136" max="14332" width="3" style="91"/>
    <col min="14333" max="14333" width="20.140625" style="91" customWidth="1"/>
    <col min="14334" max="14373" width="3.42578125" style="91" customWidth="1"/>
    <col min="14374" max="14374" width="1.42578125" style="91" customWidth="1"/>
    <col min="14375" max="14380" width="3" style="91"/>
    <col min="14381" max="14381" width="3.85546875" style="91" customWidth="1"/>
    <col min="14382" max="14382" width="1" style="91" customWidth="1"/>
    <col min="14383" max="14383" width="3" style="91"/>
    <col min="14384" max="14384" width="1" style="91" customWidth="1"/>
    <col min="14385" max="14386" width="3" style="91"/>
    <col min="14387" max="14390" width="8.42578125" style="91" customWidth="1"/>
    <col min="14391" max="14391" width="17.140625" style="91" customWidth="1"/>
    <col min="14392" max="14588" width="3" style="91"/>
    <col min="14589" max="14589" width="20.140625" style="91" customWidth="1"/>
    <col min="14590" max="14629" width="3.42578125" style="91" customWidth="1"/>
    <col min="14630" max="14630" width="1.42578125" style="91" customWidth="1"/>
    <col min="14631" max="14636" width="3" style="91"/>
    <col min="14637" max="14637" width="3.85546875" style="91" customWidth="1"/>
    <col min="14638" max="14638" width="1" style="91" customWidth="1"/>
    <col min="14639" max="14639" width="3" style="91"/>
    <col min="14640" max="14640" width="1" style="91" customWidth="1"/>
    <col min="14641" max="14642" width="3" style="91"/>
    <col min="14643" max="14646" width="8.42578125" style="91" customWidth="1"/>
    <col min="14647" max="14647" width="17.140625" style="91" customWidth="1"/>
    <col min="14648" max="14844" width="3" style="91"/>
    <col min="14845" max="14845" width="20.140625" style="91" customWidth="1"/>
    <col min="14846" max="14885" width="3.42578125" style="91" customWidth="1"/>
    <col min="14886" max="14886" width="1.42578125" style="91" customWidth="1"/>
    <col min="14887" max="14892" width="3" style="91"/>
    <col min="14893" max="14893" width="3.85546875" style="91" customWidth="1"/>
    <col min="14894" max="14894" width="1" style="91" customWidth="1"/>
    <col min="14895" max="14895" width="3" style="91"/>
    <col min="14896" max="14896" width="1" style="91" customWidth="1"/>
    <col min="14897" max="14898" width="3" style="91"/>
    <col min="14899" max="14902" width="8.42578125" style="91" customWidth="1"/>
    <col min="14903" max="14903" width="17.140625" style="91" customWidth="1"/>
    <col min="14904" max="15100" width="3" style="91"/>
    <col min="15101" max="15101" width="20.140625" style="91" customWidth="1"/>
    <col min="15102" max="15141" width="3.42578125" style="91" customWidth="1"/>
    <col min="15142" max="15142" width="1.42578125" style="91" customWidth="1"/>
    <col min="15143" max="15148" width="3" style="91"/>
    <col min="15149" max="15149" width="3.85546875" style="91" customWidth="1"/>
    <col min="15150" max="15150" width="1" style="91" customWidth="1"/>
    <col min="15151" max="15151" width="3" style="91"/>
    <col min="15152" max="15152" width="1" style="91" customWidth="1"/>
    <col min="15153" max="15154" width="3" style="91"/>
    <col min="15155" max="15158" width="8.42578125" style="91" customWidth="1"/>
    <col min="15159" max="15159" width="17.140625" style="91" customWidth="1"/>
    <col min="15160" max="15356" width="3" style="91"/>
    <col min="15357" max="15357" width="20.140625" style="91" customWidth="1"/>
    <col min="15358" max="15397" width="3.42578125" style="91" customWidth="1"/>
    <col min="15398" max="15398" width="1.42578125" style="91" customWidth="1"/>
    <col min="15399" max="15404" width="3" style="91"/>
    <col min="15405" max="15405" width="3.85546875" style="91" customWidth="1"/>
    <col min="15406" max="15406" width="1" style="91" customWidth="1"/>
    <col min="15407" max="15407" width="3" style="91"/>
    <col min="15408" max="15408" width="1" style="91" customWidth="1"/>
    <col min="15409" max="15410" width="3" style="91"/>
    <col min="15411" max="15414" width="8.42578125" style="91" customWidth="1"/>
    <col min="15415" max="15415" width="17.140625" style="91" customWidth="1"/>
    <col min="15416" max="15612" width="3" style="91"/>
    <col min="15613" max="15613" width="20.140625" style="91" customWidth="1"/>
    <col min="15614" max="15653" width="3.42578125" style="91" customWidth="1"/>
    <col min="15654" max="15654" width="1.42578125" style="91" customWidth="1"/>
    <col min="15655" max="15660" width="3" style="91"/>
    <col min="15661" max="15661" width="3.85546875" style="91" customWidth="1"/>
    <col min="15662" max="15662" width="1" style="91" customWidth="1"/>
    <col min="15663" max="15663" width="3" style="91"/>
    <col min="15664" max="15664" width="1" style="91" customWidth="1"/>
    <col min="15665" max="15666" width="3" style="91"/>
    <col min="15667" max="15670" width="8.42578125" style="91" customWidth="1"/>
    <col min="15671" max="15671" width="17.140625" style="91" customWidth="1"/>
    <col min="15672" max="15868" width="3" style="91"/>
    <col min="15869" max="15869" width="20.140625" style="91" customWidth="1"/>
    <col min="15870" max="15909" width="3.42578125" style="91" customWidth="1"/>
    <col min="15910" max="15910" width="1.42578125" style="91" customWidth="1"/>
    <col min="15911" max="15916" width="3" style="91"/>
    <col min="15917" max="15917" width="3.85546875" style="91" customWidth="1"/>
    <col min="15918" max="15918" width="1" style="91" customWidth="1"/>
    <col min="15919" max="15919" width="3" style="91"/>
    <col min="15920" max="15920" width="1" style="91" customWidth="1"/>
    <col min="15921" max="15922" width="3" style="91"/>
    <col min="15923" max="15926" width="8.42578125" style="91" customWidth="1"/>
    <col min="15927" max="15927" width="17.140625" style="91" customWidth="1"/>
    <col min="15928" max="16124" width="3" style="91"/>
    <col min="16125" max="16125" width="20.140625" style="91" customWidth="1"/>
    <col min="16126" max="16165" width="3.42578125" style="91" customWidth="1"/>
    <col min="16166" max="16166" width="1.42578125" style="91" customWidth="1"/>
    <col min="16167" max="16172" width="3" style="91"/>
    <col min="16173" max="16173" width="3.85546875" style="91" customWidth="1"/>
    <col min="16174" max="16174" width="1" style="91" customWidth="1"/>
    <col min="16175" max="16175" width="3" style="91"/>
    <col min="16176" max="16176" width="1" style="91" customWidth="1"/>
    <col min="16177" max="16178" width="3" style="91"/>
    <col min="16179" max="16182" width="8.42578125" style="91" customWidth="1"/>
    <col min="16183" max="16183" width="17.140625" style="91" customWidth="1"/>
    <col min="16184" max="16384" width="3" style="91"/>
  </cols>
  <sheetData>
    <row r="1" spans="1:55" ht="30" customHeight="1" thickBot="1">
      <c r="A1" s="90" t="s">
        <v>114</v>
      </c>
      <c r="AQ1" s="289" t="s">
        <v>115</v>
      </c>
      <c r="AR1" s="289"/>
      <c r="AS1" s="289"/>
      <c r="AT1" s="289"/>
      <c r="AU1" s="289"/>
      <c r="AV1" s="289"/>
      <c r="AW1" s="289"/>
      <c r="AY1" s="92"/>
      <c r="AZ1" s="92"/>
    </row>
    <row r="2" spans="1:55" s="102" customFormat="1" ht="41.1" customHeight="1" thickTop="1" thickBot="1">
      <c r="A2" s="130" t="s">
        <v>90</v>
      </c>
      <c r="B2" s="290" t="str">
        <f>(A3)</f>
        <v>Csokonyavisonta</v>
      </c>
      <c r="C2" s="290"/>
      <c r="D2" s="290"/>
      <c r="E2" s="290"/>
      <c r="F2" s="288" t="str">
        <f>(A4)</f>
        <v>ALC KSE Szeged II.</v>
      </c>
      <c r="G2" s="288"/>
      <c r="H2" s="288"/>
      <c r="I2" s="288"/>
      <c r="J2" s="290" t="str">
        <f>(A5)</f>
        <v>ESE I. </v>
      </c>
      <c r="K2" s="290"/>
      <c r="L2" s="290"/>
      <c r="M2" s="290"/>
      <c r="N2" s="288" t="str">
        <f>(A6)</f>
        <v>ALC KSE Szeged III.</v>
      </c>
      <c r="O2" s="288"/>
      <c r="P2" s="288"/>
      <c r="Q2" s="288"/>
      <c r="R2" s="290" t="str">
        <f>(A7)</f>
        <v>Hírös ALSE II</v>
      </c>
      <c r="S2" s="290"/>
      <c r="T2" s="290"/>
      <c r="U2" s="290"/>
      <c r="V2" s="288" t="str">
        <f>(A8)</f>
        <v>Dunakanyar Forte</v>
      </c>
      <c r="W2" s="288"/>
      <c r="X2" s="288"/>
      <c r="Y2" s="288"/>
      <c r="Z2" s="290" t="str">
        <f>(A9)</f>
        <v>Vasi GE II</v>
      </c>
      <c r="AA2" s="290"/>
      <c r="AB2" s="290"/>
      <c r="AC2" s="290"/>
      <c r="AD2" s="288" t="str">
        <f>(A10)</f>
        <v>Marosvásárhely</v>
      </c>
      <c r="AE2" s="288"/>
      <c r="AF2" s="288"/>
      <c r="AG2" s="288"/>
      <c r="AH2" s="290" t="str">
        <f>(A11)</f>
        <v>DÖKE Komló II</v>
      </c>
      <c r="AI2" s="290"/>
      <c r="AJ2" s="290"/>
      <c r="AK2" s="290"/>
      <c r="AL2" s="288" t="str">
        <f>(A12)</f>
        <v>ESE II. </v>
      </c>
      <c r="AM2" s="288"/>
      <c r="AN2" s="288"/>
      <c r="AO2" s="288"/>
      <c r="AP2" s="93"/>
      <c r="AQ2" s="94" t="s">
        <v>91</v>
      </c>
      <c r="AR2" s="95" t="s">
        <v>92</v>
      </c>
      <c r="AS2" s="95" t="s">
        <v>93</v>
      </c>
      <c r="AT2" s="95" t="s">
        <v>94</v>
      </c>
      <c r="AU2" s="96" t="s">
        <v>95</v>
      </c>
      <c r="AV2" s="96" t="s">
        <v>96</v>
      </c>
      <c r="AW2" s="97" t="s">
        <v>97</v>
      </c>
      <c r="AX2" s="98"/>
      <c r="AY2" s="99" t="s">
        <v>98</v>
      </c>
      <c r="AZ2" s="100"/>
      <c r="BA2" s="101" t="s">
        <v>99</v>
      </c>
      <c r="BB2" s="76" t="s">
        <v>233</v>
      </c>
    </row>
    <row r="3" spans="1:55" s="76" customFormat="1" ht="24.95" customHeight="1" thickTop="1">
      <c r="A3" s="233" t="s">
        <v>18</v>
      </c>
      <c r="B3" s="234"/>
      <c r="C3" s="234"/>
      <c r="D3" s="234"/>
      <c r="E3" s="234"/>
      <c r="F3" s="88">
        <v>10</v>
      </c>
      <c r="G3" s="71">
        <f>(N61)</f>
        <v>8</v>
      </c>
      <c r="H3" s="71">
        <f>(P61)</f>
        <v>8</v>
      </c>
      <c r="I3" s="235" t="str">
        <f>IF(G3=".","-",IF(G3&gt;H3,"g",IF(G3=H3,"d","v")))</f>
        <v>d</v>
      </c>
      <c r="J3" s="88">
        <v>9</v>
      </c>
      <c r="K3" s="72">
        <f>(N56)</f>
        <v>6</v>
      </c>
      <c r="L3" s="72">
        <f>(P56)</f>
        <v>10</v>
      </c>
      <c r="M3" s="235" t="str">
        <f>IF(K3=".","-",IF(K3&gt;L3,"g",IF(K3=L3,"d","v")))</f>
        <v>v</v>
      </c>
      <c r="N3" s="88">
        <v>8</v>
      </c>
      <c r="O3" s="72">
        <f>(N51)</f>
        <v>8</v>
      </c>
      <c r="P3" s="72">
        <f>(P51)</f>
        <v>8</v>
      </c>
      <c r="Q3" s="235" t="str">
        <f>IF(O3=".","-",IF(O3&gt;P3,"g",IF(O3=P3,"d","v")))</f>
        <v>d</v>
      </c>
      <c r="R3" s="88">
        <v>7</v>
      </c>
      <c r="S3" s="72">
        <f>(N46)</f>
        <v>4</v>
      </c>
      <c r="T3" s="72">
        <f>(P46)</f>
        <v>12</v>
      </c>
      <c r="U3" s="235" t="str">
        <f>IF(S3=".","-",IF(S3&gt;T3,"g",IF(S3=T3,"d","v")))</f>
        <v>v</v>
      </c>
      <c r="V3" s="88">
        <v>1</v>
      </c>
      <c r="W3" s="72">
        <f>(N16)</f>
        <v>7</v>
      </c>
      <c r="X3" s="72">
        <f>(P16)</f>
        <v>9</v>
      </c>
      <c r="Y3" s="235" t="str">
        <f>IF(W3=".","-",IF(W3&gt;X3,"g",IF(W3=X3,"d","v")))</f>
        <v>v</v>
      </c>
      <c r="Z3" s="88">
        <v>5</v>
      </c>
      <c r="AA3" s="72">
        <f>(N39)</f>
        <v>10</v>
      </c>
      <c r="AB3" s="72">
        <f>(P39)</f>
        <v>6</v>
      </c>
      <c r="AC3" s="235" t="str">
        <f t="shared" ref="AC3:AC8" si="0">IF(AA3=".","-",IF(AA3&gt;AB3,"g",IF(AA3=AB3,"d","v")))</f>
        <v>g</v>
      </c>
      <c r="AD3" s="88">
        <v>4</v>
      </c>
      <c r="AE3" s="72">
        <f>(N33)</f>
        <v>13</v>
      </c>
      <c r="AF3" s="72">
        <f>(P33)</f>
        <v>3</v>
      </c>
      <c r="AG3" s="235" t="str">
        <f t="shared" ref="AG3:AG9" si="1">IF(AE3=".","-",IF(AE3&gt;AF3,"g",IF(AE3=AF3,"d","v")))</f>
        <v>g</v>
      </c>
      <c r="AH3" s="88">
        <v>3</v>
      </c>
      <c r="AI3" s="72">
        <f>(N27)</f>
        <v>8</v>
      </c>
      <c r="AJ3" s="72">
        <f>(P27)</f>
        <v>8</v>
      </c>
      <c r="AK3" s="235" t="str">
        <f t="shared" ref="AK3:AK10" si="2">IF(AI3=".","-",IF(AI3&gt;AJ3,"g",IF(AI3=AJ3,"d","v")))</f>
        <v>d</v>
      </c>
      <c r="AL3" s="88">
        <v>2</v>
      </c>
      <c r="AM3" s="72">
        <f>(N21)</f>
        <v>9</v>
      </c>
      <c r="AN3" s="72">
        <f>(P21)</f>
        <v>7</v>
      </c>
      <c r="AO3" s="235" t="str">
        <f t="shared" ref="AO3:AO11" si="3">IF(AM3=".","-",IF(AM3&gt;AN3,"g",IF(AM3=AN3,"d","v")))</f>
        <v>g</v>
      </c>
      <c r="AP3" s="236"/>
      <c r="AQ3" s="237">
        <f t="shared" ref="AQ3:AQ12" si="4">SUM(AR3:AT3)</f>
        <v>9</v>
      </c>
      <c r="AR3" s="238">
        <f t="shared" ref="AR3:AR12" si="5">COUNTIF(B3:AO3,"g")</f>
        <v>3</v>
      </c>
      <c r="AS3" s="238">
        <f t="shared" ref="AS3:AS12" si="6">COUNTIF(B3:AO3,"d")</f>
        <v>3</v>
      </c>
      <c r="AT3" s="238">
        <f t="shared" ref="AT3:AT12" si="7">COUNTIF(B3:AO3,"v")</f>
        <v>3</v>
      </c>
      <c r="AU3" s="239">
        <f>SUM(IF(O3&lt;&gt;".",O3)+IF(S3&lt;&gt;".",S3)+IF(W3&lt;&gt;".",W3)+IF(AA3&lt;&gt;".",AA3)+IF(AE3&lt;&gt;".",AE3)+IF(AI3&lt;&gt;".",AI3)+IF(AM3&lt;&gt;".",AM3)+IF(G3&lt;&gt;".",G3)+IF(K3&lt;&gt;".",K3))</f>
        <v>73</v>
      </c>
      <c r="AV3" s="239">
        <f>SUM(IF(P3&lt;&gt;".",P3)+IF(T3&lt;&gt;".",T3)+IF(X3&lt;&gt;".",X3)+IF(AB3&lt;&gt;".",AB3)+IF(AF3&lt;&gt;".",AF3)+IF(AJ3&lt;&gt;".",AJ3)+IF(AN3&lt;&gt;".",AN3)+IF(H3&lt;&gt;".",H3)+IF(L3&lt;&gt;".",L3))</f>
        <v>71</v>
      </c>
      <c r="AW3" s="240">
        <f t="shared" ref="AW3:AW12" si="8">SUM(AR3*3+AS3*1)</f>
        <v>12</v>
      </c>
      <c r="AX3" s="241"/>
      <c r="AY3" s="242">
        <f>RANK(AW3,$AW$3:$AW$12,0)</f>
        <v>7</v>
      </c>
      <c r="AZ3" s="243"/>
      <c r="BA3" s="244">
        <f t="shared" ref="BA3:BA12" si="9">SUM(AU3-AV3)</f>
        <v>2</v>
      </c>
      <c r="BB3" s="221">
        <f>22+SUM(AW3)</f>
        <v>34</v>
      </c>
      <c r="BC3" s="76">
        <v>2</v>
      </c>
    </row>
    <row r="4" spans="1:55" s="76" customFormat="1" ht="21">
      <c r="A4" s="245" t="s">
        <v>73</v>
      </c>
      <c r="B4" s="246">
        <v>10</v>
      </c>
      <c r="C4" s="71">
        <f>(P61)</f>
        <v>8</v>
      </c>
      <c r="D4" s="71">
        <f>(N61)</f>
        <v>8</v>
      </c>
      <c r="E4" s="247" t="str">
        <f t="shared" ref="E4:E12" si="10">IF(C4=".","-",IF(C4&gt;D4,"g",IF(C4=D4,"d","v")))</f>
        <v>d</v>
      </c>
      <c r="F4" s="89"/>
      <c r="G4" s="77"/>
      <c r="H4" s="77"/>
      <c r="I4" s="77"/>
      <c r="J4" s="84">
        <v>6</v>
      </c>
      <c r="K4" s="71">
        <f>N42</f>
        <v>12</v>
      </c>
      <c r="L4" s="71">
        <f>P42</f>
        <v>4</v>
      </c>
      <c r="M4" s="248" t="str">
        <f>IF(K4=".","-",IF(K4&gt;L4,"g",IF(K4=L4,"d","v")))</f>
        <v>g</v>
      </c>
      <c r="N4" s="84">
        <v>1</v>
      </c>
      <c r="O4" s="71">
        <f>(N18)</f>
        <v>13</v>
      </c>
      <c r="P4" s="71">
        <f>(P18)</f>
        <v>3</v>
      </c>
      <c r="Q4" s="248" t="str">
        <f>IF(O4=".","-",IF(O4&gt;P4,"g",IF(O4=P4,"d","v")))</f>
        <v>g</v>
      </c>
      <c r="R4" s="84">
        <v>9</v>
      </c>
      <c r="S4" s="71">
        <f>(N57)</f>
        <v>8</v>
      </c>
      <c r="T4" s="71">
        <f>(P57)</f>
        <v>8</v>
      </c>
      <c r="U4" s="248" t="str">
        <f>IF(S4=".","-",IF(S4&gt;T4,"g",IF(S4=T4,"d","v")))</f>
        <v>d</v>
      </c>
      <c r="V4" s="84">
        <v>11</v>
      </c>
      <c r="W4" s="71">
        <f>(N66)</f>
        <v>11</v>
      </c>
      <c r="X4" s="71">
        <f>(P66)</f>
        <v>5</v>
      </c>
      <c r="Y4" s="248" t="str">
        <f>IF(W4=".","-",IF(W4&gt;X4,"g",IF(W4=X4,"d","v")))</f>
        <v>g</v>
      </c>
      <c r="Z4" s="84">
        <v>4</v>
      </c>
      <c r="AA4" s="71">
        <f>(N34)</f>
        <v>11</v>
      </c>
      <c r="AB4" s="71">
        <f>(P34)</f>
        <v>5</v>
      </c>
      <c r="AC4" s="248" t="str">
        <f t="shared" si="0"/>
        <v>g</v>
      </c>
      <c r="AD4" s="84">
        <v>3</v>
      </c>
      <c r="AE4" s="71">
        <f>(N28)</f>
        <v>7</v>
      </c>
      <c r="AF4" s="71">
        <f>(P28)</f>
        <v>9</v>
      </c>
      <c r="AG4" s="248" t="str">
        <f t="shared" si="1"/>
        <v>v</v>
      </c>
      <c r="AH4" s="84">
        <v>2</v>
      </c>
      <c r="AI4" s="71">
        <f>(N22)</f>
        <v>9</v>
      </c>
      <c r="AJ4" s="71">
        <f>(P22)</f>
        <v>7</v>
      </c>
      <c r="AK4" s="248" t="str">
        <f t="shared" si="2"/>
        <v>g</v>
      </c>
      <c r="AL4" s="84">
        <v>7</v>
      </c>
      <c r="AM4" s="71">
        <f>(N48)</f>
        <v>12</v>
      </c>
      <c r="AN4" s="71">
        <f>(P48)</f>
        <v>4</v>
      </c>
      <c r="AO4" s="248" t="str">
        <f t="shared" si="3"/>
        <v>g</v>
      </c>
      <c r="AP4" s="249"/>
      <c r="AQ4" s="237">
        <f t="shared" si="4"/>
        <v>9</v>
      </c>
      <c r="AR4" s="238">
        <f t="shared" si="5"/>
        <v>6</v>
      </c>
      <c r="AS4" s="238">
        <f t="shared" si="6"/>
        <v>2</v>
      </c>
      <c r="AT4" s="238">
        <f t="shared" si="7"/>
        <v>1</v>
      </c>
      <c r="AU4" s="239">
        <f>SUM(IF(O4&lt;&gt;".",O4)+IF(S4&lt;&gt;".",S4)+IF(W4&lt;&gt;".",W4)+IF(AA4&lt;&gt;".",AA4)+IF(AE4&lt;&gt;".",AE4)+IF(AI4&lt;&gt;".",AI4)+IF(AM4&lt;&gt;".",AM4)+IF(C4&lt;&gt;".",C4)+IF(K4&lt;&gt;".",K4))</f>
        <v>91</v>
      </c>
      <c r="AV4" s="239">
        <f>SUM(IF(P4&lt;&gt;".",P4)+IF(T4&lt;&gt;".",T4)+IF(X4&lt;&gt;".",X4)+IF(AB4&lt;&gt;".",AB4)+IF(AF4&lt;&gt;".",AF4)+IF(AJ4&lt;&gt;".",AJ4)+IF(AN4&lt;&gt;".",AN4)+IF(D4&lt;&gt;".",D4)+IF(L4&lt;&gt;".",L4))</f>
        <v>53</v>
      </c>
      <c r="AW4" s="250">
        <f t="shared" si="8"/>
        <v>20</v>
      </c>
      <c r="AX4" s="241"/>
      <c r="AY4" s="242">
        <f t="shared" ref="AY4:AY12" si="11">RANK(AW4,$AW$3:$AW$12,0)</f>
        <v>1</v>
      </c>
      <c r="AZ4" s="243"/>
      <c r="BA4" s="244">
        <f t="shared" si="9"/>
        <v>38</v>
      </c>
      <c r="BB4" s="221">
        <f>21+SUM(AW4)</f>
        <v>41</v>
      </c>
      <c r="BC4" s="76">
        <v>1</v>
      </c>
    </row>
    <row r="5" spans="1:55" s="76" customFormat="1" ht="21">
      <c r="A5" s="245" t="s">
        <v>41</v>
      </c>
      <c r="B5" s="246">
        <v>9</v>
      </c>
      <c r="C5" s="71">
        <f>(P56)</f>
        <v>10</v>
      </c>
      <c r="D5" s="71">
        <f>(N56)</f>
        <v>6</v>
      </c>
      <c r="E5" s="247" t="str">
        <f t="shared" si="10"/>
        <v>g</v>
      </c>
      <c r="F5" s="84">
        <v>6</v>
      </c>
      <c r="G5" s="71">
        <f>(P42)</f>
        <v>4</v>
      </c>
      <c r="H5" s="71">
        <f>(N42)</f>
        <v>12</v>
      </c>
      <c r="I5" s="247" t="str">
        <f t="shared" ref="I5:I12" si="12">IF(G5=".","-",IF(G5&gt;H5,"g",IF(G5=H5,"d","v")))</f>
        <v>v</v>
      </c>
      <c r="J5" s="89"/>
      <c r="K5" s="77"/>
      <c r="L5" s="77"/>
      <c r="M5" s="77"/>
      <c r="N5" s="84">
        <v>11</v>
      </c>
      <c r="O5" s="71">
        <f>(N67)</f>
        <v>9</v>
      </c>
      <c r="P5" s="71">
        <f>(P67)</f>
        <v>7</v>
      </c>
      <c r="Q5" s="248" t="str">
        <f>IF(O5=".","-",IF(O5&gt;P5,"g",IF(O5=P5,"d","v")))</f>
        <v>g</v>
      </c>
      <c r="R5" s="84">
        <v>8</v>
      </c>
      <c r="S5" s="71">
        <f>(N52)</f>
        <v>8</v>
      </c>
      <c r="T5" s="71">
        <f>(P52)</f>
        <v>8</v>
      </c>
      <c r="U5" s="248" t="str">
        <f>IF(S5=".","-",IF(S5&gt;T5,"g",IF(S5=T5,"d","v")))</f>
        <v>d</v>
      </c>
      <c r="V5" s="84">
        <v>5</v>
      </c>
      <c r="W5" s="71">
        <f>(N36)</f>
        <v>7</v>
      </c>
      <c r="X5" s="71">
        <f>(P36)</f>
        <v>9</v>
      </c>
      <c r="Y5" s="248" t="str">
        <f>IF(W5=".","-",IF(W5&gt;X5,"g",IF(W5=X5,"d","v")))</f>
        <v>v</v>
      </c>
      <c r="Z5" s="84">
        <v>3</v>
      </c>
      <c r="AA5" s="71">
        <f>(N29)</f>
        <v>8</v>
      </c>
      <c r="AB5" s="71">
        <f>(P29)</f>
        <v>8</v>
      </c>
      <c r="AC5" s="248" t="str">
        <f t="shared" si="0"/>
        <v>d</v>
      </c>
      <c r="AD5" s="84">
        <v>2</v>
      </c>
      <c r="AE5" s="71">
        <f>(N23)</f>
        <v>7</v>
      </c>
      <c r="AF5" s="71">
        <f>(P23)</f>
        <v>9</v>
      </c>
      <c r="AG5" s="248" t="str">
        <f t="shared" si="1"/>
        <v>v</v>
      </c>
      <c r="AH5" s="84">
        <v>1</v>
      </c>
      <c r="AI5" s="71">
        <f>(N17)</f>
        <v>13</v>
      </c>
      <c r="AJ5" s="71">
        <f>(P17)</f>
        <v>3</v>
      </c>
      <c r="AK5" s="248" t="str">
        <f t="shared" si="2"/>
        <v>g</v>
      </c>
      <c r="AL5" s="84">
        <v>0</v>
      </c>
      <c r="AM5" s="71">
        <f>(N14)</f>
        <v>13</v>
      </c>
      <c r="AN5" s="71">
        <f>(P14)</f>
        <v>3</v>
      </c>
      <c r="AO5" s="248" t="str">
        <f t="shared" si="3"/>
        <v>g</v>
      </c>
      <c r="AP5" s="249"/>
      <c r="AQ5" s="237">
        <f t="shared" si="4"/>
        <v>9</v>
      </c>
      <c r="AR5" s="238">
        <f t="shared" si="5"/>
        <v>4</v>
      </c>
      <c r="AS5" s="238">
        <f t="shared" si="6"/>
        <v>2</v>
      </c>
      <c r="AT5" s="238">
        <f t="shared" si="7"/>
        <v>3</v>
      </c>
      <c r="AU5" s="239">
        <f>SUM(IF(O5&lt;&gt;".",O5)+IF(S5&lt;&gt;".",S5)+IF(W5&lt;&gt;".",W5)+IF(AA5&lt;&gt;".",AA5)+IF(AE5&lt;&gt;".",AE5)+IF(AI5&lt;&gt;".",AI5)+IF(AM5&lt;&gt;".",AM5)+IF(G5&lt;&gt;".",G5)+IF(C5&lt;&gt;".",C5))</f>
        <v>79</v>
      </c>
      <c r="AV5" s="239">
        <f>SUM(IF(P5&lt;&gt;".",P5)+IF(T5&lt;&gt;".",T5)+IF(X5&lt;&gt;".",X5)+IF(AB5&lt;&gt;".",AB5)+IF(AF5&lt;&gt;".",AF5)+IF(AJ5&lt;&gt;".",AJ5)+IF(AN5&lt;&gt;".",AN5)+IF(H5&lt;&gt;".",H5)+IF(D5&lt;&gt;".",D5))</f>
        <v>65</v>
      </c>
      <c r="AW5" s="250">
        <f t="shared" si="8"/>
        <v>14</v>
      </c>
      <c r="AX5" s="241"/>
      <c r="AY5" s="242">
        <f t="shared" si="11"/>
        <v>4</v>
      </c>
      <c r="AZ5" s="243"/>
      <c r="BA5" s="244">
        <f t="shared" si="9"/>
        <v>14</v>
      </c>
      <c r="BB5" s="221">
        <f>17+SUM(AW5)</f>
        <v>31</v>
      </c>
      <c r="BC5" s="76">
        <v>4</v>
      </c>
    </row>
    <row r="6" spans="1:55" s="76" customFormat="1" ht="21">
      <c r="A6" s="245" t="s">
        <v>79</v>
      </c>
      <c r="B6" s="246">
        <v>8</v>
      </c>
      <c r="C6" s="71">
        <f>(P51)</f>
        <v>8</v>
      </c>
      <c r="D6" s="71">
        <f>(N51)</f>
        <v>8</v>
      </c>
      <c r="E6" s="247" t="str">
        <f t="shared" si="10"/>
        <v>d</v>
      </c>
      <c r="F6" s="84">
        <v>1</v>
      </c>
      <c r="G6" s="71">
        <f>(P18)</f>
        <v>3</v>
      </c>
      <c r="H6" s="71">
        <f>(N18)</f>
        <v>13</v>
      </c>
      <c r="I6" s="247" t="str">
        <f t="shared" si="12"/>
        <v>v</v>
      </c>
      <c r="J6" s="84">
        <v>11</v>
      </c>
      <c r="K6" s="71">
        <f>(P67)</f>
        <v>7</v>
      </c>
      <c r="L6" s="71">
        <f>(N67)</f>
        <v>9</v>
      </c>
      <c r="M6" s="247" t="str">
        <f t="shared" ref="M6:M12" si="13">IF(K6=".","-",IF(K6&gt;L6,"g",IF(K6=L6,"d","v")))</f>
        <v>v</v>
      </c>
      <c r="N6" s="89"/>
      <c r="O6" s="77"/>
      <c r="P6" s="77"/>
      <c r="Q6" s="77"/>
      <c r="R6" s="84">
        <v>10</v>
      </c>
      <c r="S6" s="71">
        <f>(N62)</f>
        <v>8</v>
      </c>
      <c r="T6" s="71">
        <f>(P62)</f>
        <v>8</v>
      </c>
      <c r="U6" s="248" t="str">
        <f>IF(S6=".","-",IF(S6&gt;T6,"g",IF(S6=T6,"d","v")))</f>
        <v>d</v>
      </c>
      <c r="V6" s="84">
        <v>4</v>
      </c>
      <c r="W6" s="71">
        <f>(N31)</f>
        <v>7</v>
      </c>
      <c r="X6" s="71">
        <f>(P31)</f>
        <v>9</v>
      </c>
      <c r="Y6" s="248" t="str">
        <f>IF(W6=".","-",IF(W6&gt;X6,"g",IF(W6=X6,"d","v")))</f>
        <v>v</v>
      </c>
      <c r="Z6" s="84">
        <v>2</v>
      </c>
      <c r="AA6" s="71">
        <f>(N24)</f>
        <v>5</v>
      </c>
      <c r="AB6" s="71">
        <f>(P24)</f>
        <v>11</v>
      </c>
      <c r="AC6" s="248" t="str">
        <f t="shared" si="0"/>
        <v>v</v>
      </c>
      <c r="AD6" s="84">
        <v>7</v>
      </c>
      <c r="AE6" s="71">
        <f>(N47)</f>
        <v>6</v>
      </c>
      <c r="AF6" s="71">
        <f>(P47)</f>
        <v>10</v>
      </c>
      <c r="AG6" s="248" t="str">
        <f t="shared" si="1"/>
        <v>v</v>
      </c>
      <c r="AH6" s="84">
        <v>6</v>
      </c>
      <c r="AI6" s="71">
        <f>(N43)</f>
        <v>8</v>
      </c>
      <c r="AJ6" s="71">
        <f>(P43)</f>
        <v>8</v>
      </c>
      <c r="AK6" s="248" t="str">
        <f t="shared" si="2"/>
        <v>d</v>
      </c>
      <c r="AL6" s="84">
        <v>5</v>
      </c>
      <c r="AM6" s="71">
        <f>(N37)</f>
        <v>7</v>
      </c>
      <c r="AN6" s="71">
        <f>(P37)</f>
        <v>9</v>
      </c>
      <c r="AO6" s="248" t="str">
        <f t="shared" si="3"/>
        <v>v</v>
      </c>
      <c r="AP6" s="249"/>
      <c r="AQ6" s="237">
        <f t="shared" si="4"/>
        <v>9</v>
      </c>
      <c r="AR6" s="238">
        <f t="shared" si="5"/>
        <v>0</v>
      </c>
      <c r="AS6" s="238">
        <f t="shared" si="6"/>
        <v>3</v>
      </c>
      <c r="AT6" s="238">
        <f t="shared" si="7"/>
        <v>6</v>
      </c>
      <c r="AU6" s="239">
        <f>SUM(IF(C6&lt;&gt;".",C6)+IF(S6&lt;&gt;".",S6)+IF(W6&lt;&gt;".",W6)+IF(AA6&lt;&gt;".",AA6)+IF(AE6&lt;&gt;".",AE6)+IF(AI6&lt;&gt;".",AI6)+IF(AM6&lt;&gt;".",AM6)+IF(G6&lt;&gt;".",G6)+IF(K6&lt;&gt;".",K6))</f>
        <v>59</v>
      </c>
      <c r="AV6" s="239">
        <f>SUM(IF(D6&lt;&gt;".",D6)+IF(T6&lt;&gt;".",T6)+IF(X6&lt;&gt;".",X6)+IF(AB6&lt;&gt;".",AB6)+IF(AF6&lt;&gt;".",AF6)+IF(AJ6&lt;&gt;".",AJ6)+IF(AN6&lt;&gt;".",AN6)+IF(H6&lt;&gt;".",H6)+IF(L6&lt;&gt;".",L6))</f>
        <v>85</v>
      </c>
      <c r="AW6" s="250">
        <f t="shared" si="8"/>
        <v>3</v>
      </c>
      <c r="AX6" s="241"/>
      <c r="AY6" s="242">
        <f t="shared" si="11"/>
        <v>9</v>
      </c>
      <c r="AZ6" s="243"/>
      <c r="BA6" s="244">
        <f t="shared" si="9"/>
        <v>-26</v>
      </c>
      <c r="BB6" s="221">
        <f>10+SUM(AW6)</f>
        <v>13</v>
      </c>
      <c r="BC6" s="251">
        <v>9</v>
      </c>
    </row>
    <row r="7" spans="1:55" s="76" customFormat="1" ht="21">
      <c r="A7" s="245" t="s">
        <v>29</v>
      </c>
      <c r="B7" s="246">
        <v>7</v>
      </c>
      <c r="C7" s="71">
        <f>(P46)</f>
        <v>12</v>
      </c>
      <c r="D7" s="71">
        <f>(N46)</f>
        <v>4</v>
      </c>
      <c r="E7" s="247" t="str">
        <f t="shared" si="10"/>
        <v>g</v>
      </c>
      <c r="F7" s="84">
        <v>9</v>
      </c>
      <c r="G7" s="71">
        <f>(P57)</f>
        <v>8</v>
      </c>
      <c r="H7" s="71">
        <f>(N57)</f>
        <v>8</v>
      </c>
      <c r="I7" s="247" t="str">
        <f t="shared" si="12"/>
        <v>d</v>
      </c>
      <c r="J7" s="84">
        <v>8</v>
      </c>
      <c r="K7" s="71">
        <f>(P52)</f>
        <v>8</v>
      </c>
      <c r="L7" s="71">
        <f>(N52)</f>
        <v>8</v>
      </c>
      <c r="M7" s="247" t="str">
        <f t="shared" si="13"/>
        <v>d</v>
      </c>
      <c r="N7" s="84">
        <v>10</v>
      </c>
      <c r="O7" s="71">
        <f>(P62)</f>
        <v>8</v>
      </c>
      <c r="P7" s="71">
        <f>(N62)</f>
        <v>8</v>
      </c>
      <c r="Q7" s="247" t="str">
        <f t="shared" ref="Q7:Q12" si="14">IF(O7=".","-",IF(O7&gt;P7,"g",IF(O7=P7,"d","v")))</f>
        <v>d</v>
      </c>
      <c r="R7" s="89"/>
      <c r="S7" s="77"/>
      <c r="T7" s="77"/>
      <c r="U7" s="77"/>
      <c r="V7" s="84">
        <v>3</v>
      </c>
      <c r="W7" s="71">
        <f>(N26)</f>
        <v>10</v>
      </c>
      <c r="X7" s="71">
        <f>(P26)</f>
        <v>6</v>
      </c>
      <c r="Y7" s="248" t="str">
        <f>IF(W7=".","-",IF(W7&gt;X7,"g",IF(W7=X7,"d","v")))</f>
        <v>g</v>
      </c>
      <c r="Z7" s="84">
        <v>1</v>
      </c>
      <c r="AA7" s="71">
        <f>(N19)</f>
        <v>10</v>
      </c>
      <c r="AB7" s="71">
        <f>(P19)</f>
        <v>6</v>
      </c>
      <c r="AC7" s="248" t="str">
        <f t="shared" si="0"/>
        <v>g</v>
      </c>
      <c r="AD7" s="84">
        <v>6</v>
      </c>
      <c r="AE7" s="71">
        <f>(N44)</f>
        <v>13</v>
      </c>
      <c r="AF7" s="71">
        <f>(P44)</f>
        <v>3</v>
      </c>
      <c r="AG7" s="248" t="str">
        <f t="shared" si="1"/>
        <v>g</v>
      </c>
      <c r="AH7" s="84">
        <v>5</v>
      </c>
      <c r="AI7" s="71">
        <f>(N38)</f>
        <v>8</v>
      </c>
      <c r="AJ7" s="71">
        <f>(P38)</f>
        <v>8</v>
      </c>
      <c r="AK7" s="248" t="str">
        <f t="shared" si="2"/>
        <v>d</v>
      </c>
      <c r="AL7" s="84">
        <v>4</v>
      </c>
      <c r="AM7" s="71">
        <f>(N32)</f>
        <v>10</v>
      </c>
      <c r="AN7" s="71">
        <f>(P32)</f>
        <v>6</v>
      </c>
      <c r="AO7" s="248" t="str">
        <f t="shared" si="3"/>
        <v>g</v>
      </c>
      <c r="AP7" s="249"/>
      <c r="AQ7" s="237">
        <f t="shared" si="4"/>
        <v>9</v>
      </c>
      <c r="AR7" s="238">
        <f t="shared" si="5"/>
        <v>5</v>
      </c>
      <c r="AS7" s="238">
        <f t="shared" si="6"/>
        <v>4</v>
      </c>
      <c r="AT7" s="238">
        <f t="shared" si="7"/>
        <v>0</v>
      </c>
      <c r="AU7" s="239">
        <f>SUM(IF(O7&lt;&gt;".",O7)+IF(C7&lt;&gt;".",C7)+IF(W7&lt;&gt;".",W7)+IF(AA7&lt;&gt;".",AA7)+IF(AE7&lt;&gt;".",AE7)+IF(AI7&lt;&gt;".",AI7)+IF(AM7&lt;&gt;".",AM7)+IF(G7&lt;&gt;".",G7)+IF(K7&lt;&gt;".",K7))</f>
        <v>87</v>
      </c>
      <c r="AV7" s="239">
        <f>SUM(IF(P7&lt;&gt;".",P7)+IF(D7&lt;&gt;".",D7)+IF(X7&lt;&gt;".",X7)+IF(AB7&lt;&gt;".",AB7)+IF(AF7&lt;&gt;".",AF7)+IF(AJ7&lt;&gt;".",AJ7)+IF(AN7&lt;&gt;".",AN7)+IF(H7&lt;&gt;".",H7)+IF(L7&lt;&gt;".",L7))</f>
        <v>57</v>
      </c>
      <c r="AW7" s="250">
        <f t="shared" si="8"/>
        <v>19</v>
      </c>
      <c r="AX7" s="241"/>
      <c r="AY7" s="242">
        <f t="shared" si="11"/>
        <v>2</v>
      </c>
      <c r="AZ7" s="243"/>
      <c r="BA7" s="244">
        <f t="shared" si="9"/>
        <v>30</v>
      </c>
      <c r="BB7" s="221">
        <f>13+SUM(AW7)</f>
        <v>32</v>
      </c>
      <c r="BC7" s="76">
        <v>3</v>
      </c>
    </row>
    <row r="8" spans="1:55" s="76" customFormat="1" ht="21">
      <c r="A8" s="245" t="s">
        <v>56</v>
      </c>
      <c r="B8" s="252">
        <v>1</v>
      </c>
      <c r="C8" s="71">
        <f>(P16)</f>
        <v>9</v>
      </c>
      <c r="D8" s="71">
        <f>(N16)</f>
        <v>7</v>
      </c>
      <c r="E8" s="247" t="str">
        <f t="shared" si="10"/>
        <v>g</v>
      </c>
      <c r="F8" s="84">
        <v>11</v>
      </c>
      <c r="G8" s="71">
        <f>(P66)</f>
        <v>5</v>
      </c>
      <c r="H8" s="71">
        <f>(N66)</f>
        <v>11</v>
      </c>
      <c r="I8" s="247" t="str">
        <f t="shared" si="12"/>
        <v>v</v>
      </c>
      <c r="J8" s="84">
        <v>5</v>
      </c>
      <c r="K8" s="71">
        <f>(P36)</f>
        <v>9</v>
      </c>
      <c r="L8" s="71">
        <f>(N36)</f>
        <v>7</v>
      </c>
      <c r="M8" s="247" t="str">
        <f t="shared" si="13"/>
        <v>g</v>
      </c>
      <c r="N8" s="84">
        <v>4</v>
      </c>
      <c r="O8" s="71">
        <f>(P31)</f>
        <v>9</v>
      </c>
      <c r="P8" s="71">
        <f>(N31)</f>
        <v>7</v>
      </c>
      <c r="Q8" s="247" t="str">
        <f t="shared" si="14"/>
        <v>g</v>
      </c>
      <c r="R8" s="84">
        <v>3</v>
      </c>
      <c r="S8" s="71">
        <f>(P26)</f>
        <v>6</v>
      </c>
      <c r="T8" s="71">
        <f>(N26)</f>
        <v>10</v>
      </c>
      <c r="U8" s="247" t="str">
        <f>IF(S8=".","-",IF(S8&gt;T8,"g",IF(S8=T8,"d","v")))</f>
        <v>v</v>
      </c>
      <c r="V8" s="89"/>
      <c r="W8" s="77"/>
      <c r="X8" s="77"/>
      <c r="Y8" s="77"/>
      <c r="Z8" s="84">
        <v>10</v>
      </c>
      <c r="AA8" s="71">
        <f>(N63)</f>
        <v>3</v>
      </c>
      <c r="AB8" s="71">
        <f>(P63)</f>
        <v>13</v>
      </c>
      <c r="AC8" s="248" t="str">
        <f t="shared" si="0"/>
        <v>v</v>
      </c>
      <c r="AD8" s="84">
        <v>9</v>
      </c>
      <c r="AE8" s="71">
        <f>(N58)</f>
        <v>4</v>
      </c>
      <c r="AF8" s="71">
        <f>(P58)</f>
        <v>12</v>
      </c>
      <c r="AG8" s="248" t="str">
        <f t="shared" si="1"/>
        <v>v</v>
      </c>
      <c r="AH8" s="84">
        <v>8</v>
      </c>
      <c r="AI8" s="71">
        <f>(N53)</f>
        <v>7</v>
      </c>
      <c r="AJ8" s="71">
        <f>(P53)</f>
        <v>9</v>
      </c>
      <c r="AK8" s="248" t="str">
        <f t="shared" si="2"/>
        <v>v</v>
      </c>
      <c r="AL8" s="84">
        <v>6</v>
      </c>
      <c r="AM8" s="71">
        <f>(P41)</f>
        <v>10</v>
      </c>
      <c r="AN8" s="71">
        <f>(N41)</f>
        <v>6</v>
      </c>
      <c r="AO8" s="248" t="str">
        <f t="shared" si="3"/>
        <v>g</v>
      </c>
      <c r="AP8" s="249"/>
      <c r="AQ8" s="237">
        <f t="shared" si="4"/>
        <v>9</v>
      </c>
      <c r="AR8" s="238">
        <f t="shared" si="5"/>
        <v>4</v>
      </c>
      <c r="AS8" s="238">
        <f t="shared" si="6"/>
        <v>0</v>
      </c>
      <c r="AT8" s="238">
        <f t="shared" si="7"/>
        <v>5</v>
      </c>
      <c r="AU8" s="239">
        <f>SUM(IF(O8&lt;&gt;".",O8)+IF(S8&lt;&gt;".",S8)+IF(C8&lt;&gt;".",C8)+IF(AA8&lt;&gt;".",AA8)+IF(AE8&lt;&gt;".",AE8)+IF(AI8&lt;&gt;".",AI8)+IF(AM8&lt;&gt;".",AM8)+IF(G8&lt;&gt;".",G8)+IF(K8&lt;&gt;".",K8))</f>
        <v>62</v>
      </c>
      <c r="AV8" s="239">
        <f>SUM(IF(P8&lt;&gt;".",P8)+IF(T8&lt;&gt;".",T8)+IF(D8&lt;&gt;".",D8)+IF(AB8&lt;&gt;".",AB8)+IF(AF8&lt;&gt;".",AF8)+IF(AJ8&lt;&gt;".",AJ8)+IF(AN8&lt;&gt;".",AN8)+IF(H8&lt;&gt;".",H8)+IF(L8&lt;&gt;".",L8))</f>
        <v>82</v>
      </c>
      <c r="AW8" s="250">
        <f t="shared" si="8"/>
        <v>12</v>
      </c>
      <c r="AX8" s="241"/>
      <c r="AY8" s="242">
        <f t="shared" si="11"/>
        <v>7</v>
      </c>
      <c r="AZ8" s="243"/>
      <c r="BA8" s="244">
        <f t="shared" si="9"/>
        <v>-20</v>
      </c>
      <c r="BB8" s="221">
        <f>10+SUM(AW8)</f>
        <v>22</v>
      </c>
      <c r="BC8" s="76">
        <v>7</v>
      </c>
    </row>
    <row r="9" spans="1:55" s="76" customFormat="1" ht="21">
      <c r="A9" s="245" t="s">
        <v>64</v>
      </c>
      <c r="B9" s="246">
        <v>5</v>
      </c>
      <c r="C9" s="71">
        <f>(P39)</f>
        <v>6</v>
      </c>
      <c r="D9" s="71">
        <f>(N39)</f>
        <v>10</v>
      </c>
      <c r="E9" s="247" t="str">
        <f t="shared" si="10"/>
        <v>v</v>
      </c>
      <c r="F9" s="84">
        <v>4</v>
      </c>
      <c r="G9" s="71">
        <f>(P34)</f>
        <v>5</v>
      </c>
      <c r="H9" s="71">
        <f>(N34)</f>
        <v>11</v>
      </c>
      <c r="I9" s="247" t="str">
        <f t="shared" si="12"/>
        <v>v</v>
      </c>
      <c r="J9" s="84">
        <v>3</v>
      </c>
      <c r="K9" s="71">
        <f>(P29)</f>
        <v>8</v>
      </c>
      <c r="L9" s="71">
        <f>(N29)</f>
        <v>8</v>
      </c>
      <c r="M9" s="247" t="str">
        <f t="shared" si="13"/>
        <v>d</v>
      </c>
      <c r="N9" s="85">
        <v>2</v>
      </c>
      <c r="O9" s="71">
        <f>(P24)</f>
        <v>11</v>
      </c>
      <c r="P9" s="71">
        <f>(N24)</f>
        <v>5</v>
      </c>
      <c r="Q9" s="247" t="str">
        <f t="shared" si="14"/>
        <v>g</v>
      </c>
      <c r="R9" s="84">
        <v>1</v>
      </c>
      <c r="S9" s="71">
        <f>(P19)</f>
        <v>6</v>
      </c>
      <c r="T9" s="71">
        <f>(N19)</f>
        <v>10</v>
      </c>
      <c r="U9" s="247" t="str">
        <f>IF(S9=".","-",IF(S9&gt;T9,"g",IF(S9=T9,"d","v")))</f>
        <v>v</v>
      </c>
      <c r="V9" s="84">
        <v>10</v>
      </c>
      <c r="W9" s="71">
        <f>(P63)</f>
        <v>13</v>
      </c>
      <c r="X9" s="71">
        <f>(N63)</f>
        <v>3</v>
      </c>
      <c r="Y9" s="247" t="str">
        <f>IF(W9=".","-",IF(W9&gt;X9,"g",IF(W9=X9,"d","v")))</f>
        <v>g</v>
      </c>
      <c r="Z9" s="89"/>
      <c r="AA9" s="77"/>
      <c r="AB9" s="77"/>
      <c r="AC9" s="77"/>
      <c r="AD9" s="84">
        <v>8</v>
      </c>
      <c r="AE9" s="71">
        <f>(N54)</f>
        <v>10</v>
      </c>
      <c r="AF9" s="71">
        <f>(P54)</f>
        <v>6</v>
      </c>
      <c r="AG9" s="248" t="str">
        <f t="shared" si="1"/>
        <v>g</v>
      </c>
      <c r="AH9" s="84">
        <v>7</v>
      </c>
      <c r="AI9" s="71">
        <f>(N49)</f>
        <v>4</v>
      </c>
      <c r="AJ9" s="71">
        <f>(P49)</f>
        <v>12</v>
      </c>
      <c r="AK9" s="248" t="str">
        <f t="shared" si="2"/>
        <v>v</v>
      </c>
      <c r="AL9" s="84">
        <v>11</v>
      </c>
      <c r="AM9" s="71">
        <f>(N68)</f>
        <v>12</v>
      </c>
      <c r="AN9" s="71">
        <f>(P68)</f>
        <v>4</v>
      </c>
      <c r="AO9" s="248" t="str">
        <f t="shared" si="3"/>
        <v>g</v>
      </c>
      <c r="AP9" s="249"/>
      <c r="AQ9" s="237">
        <f t="shared" si="4"/>
        <v>9</v>
      </c>
      <c r="AR9" s="238">
        <f t="shared" si="5"/>
        <v>4</v>
      </c>
      <c r="AS9" s="238">
        <f t="shared" si="6"/>
        <v>1</v>
      </c>
      <c r="AT9" s="238">
        <f t="shared" si="7"/>
        <v>4</v>
      </c>
      <c r="AU9" s="239">
        <f>SUM(IF(O9&lt;&gt;".",O9)+IF(S9&lt;&gt;".",S9)+IF(W9&lt;&gt;".",W9)+IF(C9&lt;&gt;".",C9)+IF(AE9&lt;&gt;".",AE9)+IF(AI9&lt;&gt;".",AI9)+IF(AM9&lt;&gt;".",AM9)+IF(G9&lt;&gt;".",G9)+IF(K9&lt;&gt;".",K9))</f>
        <v>75</v>
      </c>
      <c r="AV9" s="239">
        <f>SUM(IF(P9&lt;&gt;".",P9)+IF(T9&lt;&gt;".",T9)+IF(X9&lt;&gt;".",X9)+IF(D9&lt;&gt;".",D9)+IF(AF9&lt;&gt;".",AF9)+IF(AJ9&lt;&gt;".",AJ9)+IF(AN9&lt;&gt;".",AN9)+IF(H9&lt;&gt;".",H9)+IF(L9&lt;&gt;".",L9))</f>
        <v>69</v>
      </c>
      <c r="AW9" s="250">
        <f t="shared" si="8"/>
        <v>13</v>
      </c>
      <c r="AX9" s="241"/>
      <c r="AY9" s="242">
        <f t="shared" si="11"/>
        <v>5</v>
      </c>
      <c r="AZ9" s="243"/>
      <c r="BA9" s="244">
        <f t="shared" si="9"/>
        <v>6</v>
      </c>
      <c r="BB9" s="221">
        <f>5+SUM(AW9)</f>
        <v>18</v>
      </c>
      <c r="BC9" s="76">
        <v>8</v>
      </c>
    </row>
    <row r="10" spans="1:55" s="257" customFormat="1" ht="21">
      <c r="A10" s="253" t="s">
        <v>23</v>
      </c>
      <c r="B10" s="246">
        <v>4</v>
      </c>
      <c r="C10" s="71">
        <f>(P33)</f>
        <v>3</v>
      </c>
      <c r="D10" s="71">
        <f>(N33)</f>
        <v>13</v>
      </c>
      <c r="E10" s="248" t="str">
        <f t="shared" si="10"/>
        <v>v</v>
      </c>
      <c r="F10" s="85">
        <v>3</v>
      </c>
      <c r="G10" s="71">
        <f>(P28)</f>
        <v>9</v>
      </c>
      <c r="H10" s="71">
        <f>(N28)</f>
        <v>7</v>
      </c>
      <c r="I10" s="248" t="str">
        <f t="shared" si="12"/>
        <v>g</v>
      </c>
      <c r="J10" s="84">
        <v>2</v>
      </c>
      <c r="K10" s="71">
        <f>(P23)</f>
        <v>9</v>
      </c>
      <c r="L10" s="71">
        <f>(N23)</f>
        <v>7</v>
      </c>
      <c r="M10" s="248" t="str">
        <f t="shared" si="13"/>
        <v>g</v>
      </c>
      <c r="N10" s="84">
        <v>7</v>
      </c>
      <c r="O10" s="71">
        <f>(P47)</f>
        <v>10</v>
      </c>
      <c r="P10" s="71">
        <f>(N47)</f>
        <v>6</v>
      </c>
      <c r="Q10" s="248" t="str">
        <f t="shared" si="14"/>
        <v>g</v>
      </c>
      <c r="R10" s="84">
        <v>6</v>
      </c>
      <c r="S10" s="71">
        <f>(P44)</f>
        <v>3</v>
      </c>
      <c r="T10" s="71">
        <f>(N44)</f>
        <v>13</v>
      </c>
      <c r="U10" s="248" t="str">
        <f>IF(S10=".","-",IF(S10&gt;T10,"g",IF(S10=T10,"d","v")))</f>
        <v>v</v>
      </c>
      <c r="V10" s="84">
        <v>9</v>
      </c>
      <c r="W10" s="71">
        <f>(P58)</f>
        <v>12</v>
      </c>
      <c r="X10" s="71">
        <f>(N58)</f>
        <v>4</v>
      </c>
      <c r="Y10" s="248" t="str">
        <f>IF(W10=".","-",IF(W10&gt;X10,"g",IF(W10=X10,"d","v")))</f>
        <v>g</v>
      </c>
      <c r="Z10" s="84">
        <v>8</v>
      </c>
      <c r="AA10" s="71">
        <f>(P54)</f>
        <v>6</v>
      </c>
      <c r="AB10" s="71">
        <f>(N54)</f>
        <v>10</v>
      </c>
      <c r="AC10" s="248" t="str">
        <f>IF(AA10=".","-",IF(AA10&gt;AB10,"g",IF(AA10=AB10,"d","v")))</f>
        <v>v</v>
      </c>
      <c r="AD10" s="89"/>
      <c r="AE10" s="77"/>
      <c r="AF10" s="77"/>
      <c r="AG10" s="77"/>
      <c r="AH10" s="84">
        <v>11</v>
      </c>
      <c r="AI10" s="71">
        <f>(N69)</f>
        <v>8</v>
      </c>
      <c r="AJ10" s="71">
        <f>(P69)</f>
        <v>8</v>
      </c>
      <c r="AK10" s="248" t="str">
        <f t="shared" si="2"/>
        <v>d</v>
      </c>
      <c r="AL10" s="84">
        <v>10</v>
      </c>
      <c r="AM10" s="71">
        <f>(N64)</f>
        <v>13</v>
      </c>
      <c r="AN10" s="71">
        <f>(P64)</f>
        <v>3</v>
      </c>
      <c r="AO10" s="254" t="str">
        <f t="shared" si="3"/>
        <v>g</v>
      </c>
      <c r="AP10" s="255"/>
      <c r="AQ10" s="237">
        <f t="shared" si="4"/>
        <v>9</v>
      </c>
      <c r="AR10" s="238">
        <f t="shared" si="5"/>
        <v>5</v>
      </c>
      <c r="AS10" s="238">
        <f t="shared" si="6"/>
        <v>1</v>
      </c>
      <c r="AT10" s="238">
        <f t="shared" si="7"/>
        <v>3</v>
      </c>
      <c r="AU10" s="239">
        <f>SUM(IF(O10&lt;&gt;".",O10)+IF(S10&lt;&gt;".",S10)+IF(W10&lt;&gt;".",W10)+IF(AA10&lt;&gt;".",AA10)+IF(C10&lt;&gt;".",C10)+IF(AI10&lt;&gt;".",AI10)+IF(AM10&lt;&gt;".",AM10)+IF(G10&lt;&gt;".",G10)+IF(K10&lt;&gt;".",K10))</f>
        <v>73</v>
      </c>
      <c r="AV10" s="239">
        <f>SUM(IF(P10&lt;&gt;".",P10)+IF(T10&lt;&gt;".",T10)+IF(X10&lt;&gt;".",X10)+IF(AB10&lt;&gt;".",AB10)+IF(D10&lt;&gt;".",D10)+IF(AJ10&lt;&gt;".",AJ10)+IF(AN10&lt;&gt;".",AN10)+IF(H10&lt;&gt;".",H10)+IF(L10&lt;&gt;".",L10))</f>
        <v>71</v>
      </c>
      <c r="AW10" s="256">
        <f t="shared" si="8"/>
        <v>16</v>
      </c>
      <c r="AX10" s="241"/>
      <c r="AY10" s="242">
        <f t="shared" si="11"/>
        <v>3</v>
      </c>
      <c r="AZ10" s="243"/>
      <c r="BA10" s="244">
        <f t="shared" si="9"/>
        <v>2</v>
      </c>
      <c r="BB10" s="222">
        <f>14+SUM(AW10)</f>
        <v>30</v>
      </c>
      <c r="BC10" s="257">
        <v>5</v>
      </c>
    </row>
    <row r="11" spans="1:55" s="76" customFormat="1" ht="21">
      <c r="A11" s="245" t="s">
        <v>9</v>
      </c>
      <c r="B11" s="164">
        <v>3</v>
      </c>
      <c r="C11" s="73">
        <f>(P27)</f>
        <v>8</v>
      </c>
      <c r="D11" s="73">
        <f>(N27)</f>
        <v>8</v>
      </c>
      <c r="E11" s="247" t="str">
        <f t="shared" si="10"/>
        <v>d</v>
      </c>
      <c r="F11" s="86">
        <v>2</v>
      </c>
      <c r="G11" s="73">
        <f>(P22)</f>
        <v>7</v>
      </c>
      <c r="H11" s="73">
        <f>(N22)</f>
        <v>9</v>
      </c>
      <c r="I11" s="247" t="str">
        <f t="shared" si="12"/>
        <v>v</v>
      </c>
      <c r="J11" s="86">
        <v>1</v>
      </c>
      <c r="K11" s="73">
        <f>(P17)</f>
        <v>3</v>
      </c>
      <c r="L11" s="73">
        <f>(N17)</f>
        <v>13</v>
      </c>
      <c r="M11" s="247" t="str">
        <f t="shared" si="13"/>
        <v>v</v>
      </c>
      <c r="N11" s="86">
        <v>6</v>
      </c>
      <c r="O11" s="73">
        <f>(P43)</f>
        <v>8</v>
      </c>
      <c r="P11" s="73">
        <f>(N43)</f>
        <v>8</v>
      </c>
      <c r="Q11" s="247" t="str">
        <f t="shared" si="14"/>
        <v>d</v>
      </c>
      <c r="R11" s="86">
        <v>5</v>
      </c>
      <c r="S11" s="73">
        <f>(P38)</f>
        <v>8</v>
      </c>
      <c r="T11" s="73">
        <f>(N38)</f>
        <v>8</v>
      </c>
      <c r="U11" s="247" t="str">
        <f>IF(S11=".","-",IF(S11&gt;T11,"g",IF(S11=T11,"d","v")))</f>
        <v>d</v>
      </c>
      <c r="V11" s="86">
        <v>8</v>
      </c>
      <c r="W11" s="73">
        <f>(P53)</f>
        <v>9</v>
      </c>
      <c r="X11" s="73">
        <f>(N53)</f>
        <v>7</v>
      </c>
      <c r="Y11" s="247" t="str">
        <f>IF(W11=".","-",IF(W11&gt;X11,"g",IF(W11=X11,"d","v")))</f>
        <v>g</v>
      </c>
      <c r="Z11" s="86">
        <v>7</v>
      </c>
      <c r="AA11" s="73">
        <f>(P49)</f>
        <v>12</v>
      </c>
      <c r="AB11" s="73">
        <f>(N49)</f>
        <v>4</v>
      </c>
      <c r="AC11" s="247" t="str">
        <f>IF(AA11=".","-",IF(AA11&gt;AB11,"g",IF(AA11=AB11,"d","v")))</f>
        <v>g</v>
      </c>
      <c r="AD11" s="86">
        <v>11</v>
      </c>
      <c r="AE11" s="73">
        <f>(P69)</f>
        <v>8</v>
      </c>
      <c r="AF11" s="73">
        <f>(N69)</f>
        <v>8</v>
      </c>
      <c r="AG11" s="247" t="str">
        <f>IF(AE11=".","-",IF(AE11&gt;AF11,"g",IF(AE11=AF11,"d","v")))</f>
        <v>d</v>
      </c>
      <c r="AH11" s="258"/>
      <c r="AI11" s="259"/>
      <c r="AJ11" s="259"/>
      <c r="AK11" s="259"/>
      <c r="AL11" s="86">
        <v>9</v>
      </c>
      <c r="AM11" s="73">
        <f>(N59)</f>
        <v>12</v>
      </c>
      <c r="AN11" s="73">
        <f>(P59)</f>
        <v>4</v>
      </c>
      <c r="AO11" s="247" t="str">
        <f t="shared" si="3"/>
        <v>g</v>
      </c>
      <c r="AP11" s="236"/>
      <c r="AQ11" s="237">
        <f t="shared" si="4"/>
        <v>9</v>
      </c>
      <c r="AR11" s="238">
        <f t="shared" si="5"/>
        <v>3</v>
      </c>
      <c r="AS11" s="238">
        <f t="shared" si="6"/>
        <v>4</v>
      </c>
      <c r="AT11" s="238">
        <f t="shared" si="7"/>
        <v>2</v>
      </c>
      <c r="AU11" s="239">
        <f>SUM(IF(O11&lt;&gt;".",O11)+IF(S11&lt;&gt;".",S11)+IF(W11&lt;&gt;".",W11)+IF(AA11&lt;&gt;".",AA11)+IF(AE11&lt;&gt;".",AE11)+IF(C11&lt;&gt;".",C11)+IF(AM11&lt;&gt;".",AM11)+IF(G11&lt;&gt;".",G11)+IF(K11&lt;&gt;".",K11))</f>
        <v>75</v>
      </c>
      <c r="AV11" s="239">
        <f>SUM(IF(P11&lt;&gt;".",P11)+IF(T11&lt;&gt;".",T11)+IF(X11&lt;&gt;".",X11)+IF(AB11&lt;&gt;".",AB11)+IF(AF11&lt;&gt;".",AF11)+IF(D11&lt;&gt;".",D11)+IF(AN11&lt;&gt;".",AN11)+IF(H11&lt;&gt;".",H11)+IF(L11&lt;&gt;".",L11))</f>
        <v>69</v>
      </c>
      <c r="AW11" s="240">
        <f t="shared" si="8"/>
        <v>13</v>
      </c>
      <c r="AX11" s="241"/>
      <c r="AY11" s="242">
        <f t="shared" si="11"/>
        <v>5</v>
      </c>
      <c r="AZ11" s="243"/>
      <c r="BA11" s="244">
        <f t="shared" si="9"/>
        <v>6</v>
      </c>
      <c r="BB11" s="221">
        <f>11+SUM(AW11)</f>
        <v>24</v>
      </c>
      <c r="BC11" s="76">
        <v>6</v>
      </c>
    </row>
    <row r="12" spans="1:55" s="257" customFormat="1" ht="21.75" thickBot="1">
      <c r="A12" s="245" t="s">
        <v>42</v>
      </c>
      <c r="B12" s="192">
        <v>2</v>
      </c>
      <c r="C12" s="74">
        <f>(P21)</f>
        <v>7</v>
      </c>
      <c r="D12" s="74">
        <f>(N21)</f>
        <v>9</v>
      </c>
      <c r="E12" s="260" t="str">
        <f t="shared" si="10"/>
        <v>v</v>
      </c>
      <c r="F12" s="87">
        <v>7</v>
      </c>
      <c r="G12" s="74">
        <f>(P48)</f>
        <v>4</v>
      </c>
      <c r="H12" s="74">
        <f>(N48)</f>
        <v>12</v>
      </c>
      <c r="I12" s="260" t="str">
        <f t="shared" si="12"/>
        <v>v</v>
      </c>
      <c r="J12" s="261">
        <v>0</v>
      </c>
      <c r="K12" s="74">
        <f>(P14)</f>
        <v>3</v>
      </c>
      <c r="L12" s="74">
        <f>(N14)</f>
        <v>13</v>
      </c>
      <c r="M12" s="260" t="str">
        <f t="shared" si="13"/>
        <v>v</v>
      </c>
      <c r="N12" s="87">
        <v>5</v>
      </c>
      <c r="O12" s="74">
        <f>(P37)</f>
        <v>9</v>
      </c>
      <c r="P12" s="74">
        <f>(N37)</f>
        <v>7</v>
      </c>
      <c r="Q12" s="260" t="str">
        <f t="shared" si="14"/>
        <v>g</v>
      </c>
      <c r="R12" s="87">
        <v>4</v>
      </c>
      <c r="S12" s="74">
        <f>(P32)</f>
        <v>6</v>
      </c>
      <c r="T12" s="74">
        <f>(N32)</f>
        <v>10</v>
      </c>
      <c r="U12" s="260" t="str">
        <f>IF(S12=".","-",IF(S12&gt;T12,"g",IF(S12=T12,"d","v")))</f>
        <v>v</v>
      </c>
      <c r="V12" s="87">
        <v>6</v>
      </c>
      <c r="W12" s="74">
        <f>(N41)</f>
        <v>6</v>
      </c>
      <c r="X12" s="74">
        <f>(P41)</f>
        <v>10</v>
      </c>
      <c r="Y12" s="260" t="str">
        <f>IF(W12=".","-",IF(W12&gt;X12,"g",IF(W12=X12,"d","v")))</f>
        <v>v</v>
      </c>
      <c r="Z12" s="87">
        <v>11</v>
      </c>
      <c r="AA12" s="74">
        <f>(P68)</f>
        <v>4</v>
      </c>
      <c r="AB12" s="74">
        <f>(N68)</f>
        <v>12</v>
      </c>
      <c r="AC12" s="260" t="str">
        <f>IF(AA12=".","-",IF(AA12&gt;AB12,"g",IF(AA12=AB12,"d","v")))</f>
        <v>v</v>
      </c>
      <c r="AD12" s="87">
        <v>10</v>
      </c>
      <c r="AE12" s="74">
        <f>(P64)</f>
        <v>3</v>
      </c>
      <c r="AF12" s="74">
        <f>(N64)</f>
        <v>13</v>
      </c>
      <c r="AG12" s="260" t="str">
        <f>IF(AE12=".","-",IF(AE12&gt;AF12,"g",IF(AE12=AF12,"d","v")))</f>
        <v>v</v>
      </c>
      <c r="AH12" s="87">
        <v>9</v>
      </c>
      <c r="AI12" s="74">
        <f>(P59)</f>
        <v>4</v>
      </c>
      <c r="AJ12" s="74">
        <f>(N59)</f>
        <v>12</v>
      </c>
      <c r="AK12" s="260" t="str">
        <f>IF(AI12=".","-",IF(AI12&gt;AJ12,"g",IF(AI12=AJ12,"d","v")))</f>
        <v>v</v>
      </c>
      <c r="AL12" s="262"/>
      <c r="AM12" s="263"/>
      <c r="AN12" s="263"/>
      <c r="AO12" s="264"/>
      <c r="AP12" s="255"/>
      <c r="AQ12" s="265">
        <f t="shared" si="4"/>
        <v>9</v>
      </c>
      <c r="AR12" s="266">
        <f t="shared" si="5"/>
        <v>1</v>
      </c>
      <c r="AS12" s="266">
        <f t="shared" si="6"/>
        <v>0</v>
      </c>
      <c r="AT12" s="266">
        <f t="shared" si="7"/>
        <v>8</v>
      </c>
      <c r="AU12" s="267">
        <f>SUM(IF(O12&lt;&gt;".",O12)+IF(S12&lt;&gt;".",S12)+IF(W12&lt;&gt;".",W12)+IF(AA12&lt;&gt;".",AA12)+IF(AE12&lt;&gt;".",AE12)+IF(AI12&lt;&gt;".",AI12)+IF(C12&lt;&gt;".",C12)+IF(G12&lt;&gt;".",G12)+IF(K12&lt;&gt;".",K12))</f>
        <v>46</v>
      </c>
      <c r="AV12" s="267">
        <f>SUM(IF(P12&lt;&gt;".",P12)+IF(T12&lt;&gt;".",T12)+IF(X12&lt;&gt;".",X12)+IF(AB12&lt;&gt;".",AB12)+IF(AF12&lt;&gt;".",AF12)+IF(AJ12&lt;&gt;".",AJ12)+IF(D12&lt;&gt;".",D12)+IF(H12&lt;&gt;".",H12)+IF(L12&lt;&gt;".",L12))</f>
        <v>98</v>
      </c>
      <c r="AW12" s="268">
        <f t="shared" si="8"/>
        <v>3</v>
      </c>
      <c r="AX12" s="269"/>
      <c r="AY12" s="242">
        <f t="shared" si="11"/>
        <v>9</v>
      </c>
      <c r="AZ12" s="243"/>
      <c r="BA12" s="244">
        <f t="shared" si="9"/>
        <v>-52</v>
      </c>
      <c r="BB12" s="222">
        <f>5+SUM(AW12)</f>
        <v>8</v>
      </c>
      <c r="BC12" s="257">
        <v>10</v>
      </c>
    </row>
    <row r="13" spans="1:55" s="105" customFormat="1" ht="19.5" thickTop="1">
      <c r="A13" s="103"/>
      <c r="B13" s="104"/>
      <c r="E13" s="104"/>
      <c r="F13" s="104"/>
      <c r="I13" s="104"/>
      <c r="J13" s="104"/>
      <c r="M13" s="104"/>
      <c r="N13" s="78"/>
      <c r="O13" s="66"/>
      <c r="P13" s="66" t="s">
        <v>101</v>
      </c>
      <c r="Q13" s="104"/>
      <c r="R13" s="104"/>
      <c r="U13" s="104"/>
      <c r="V13" s="104"/>
      <c r="Y13" s="104"/>
      <c r="Z13" s="104"/>
      <c r="AC13" s="104"/>
      <c r="AH13" s="104"/>
      <c r="AK13" s="104"/>
      <c r="AQ13" s="106"/>
      <c r="AR13" s="107"/>
      <c r="AS13" s="107"/>
      <c r="AT13" s="107"/>
      <c r="AU13" s="108"/>
      <c r="AV13" s="108"/>
      <c r="AW13" s="109"/>
      <c r="BB13" s="66"/>
    </row>
    <row r="14" spans="1:55" s="105" customFormat="1">
      <c r="A14" s="110" t="s">
        <v>102</v>
      </c>
      <c r="B14" s="111"/>
      <c r="D14" s="107"/>
      <c r="I14" s="287" t="str">
        <f>$A$5</f>
        <v>ESE I. </v>
      </c>
      <c r="J14" s="287"/>
      <c r="K14" s="287"/>
      <c r="L14" s="287"/>
      <c r="M14" s="287"/>
      <c r="N14" s="79">
        <v>13</v>
      </c>
      <c r="O14" s="67" t="s">
        <v>5</v>
      </c>
      <c r="P14" s="79">
        <v>3</v>
      </c>
      <c r="R14" s="287" t="str">
        <f>$A$12</f>
        <v>ESE II. </v>
      </c>
      <c r="S14" s="287"/>
      <c r="W14" s="112"/>
      <c r="Y14" s="107"/>
      <c r="AC14" s="105" t="s">
        <v>261</v>
      </c>
      <c r="BB14" s="66"/>
    </row>
    <row r="15" spans="1:55">
      <c r="A15" s="113"/>
      <c r="B15" s="114"/>
      <c r="C15" s="115"/>
      <c r="D15" s="116"/>
      <c r="E15" s="114"/>
      <c r="F15" s="114"/>
      <c r="G15" s="114"/>
      <c r="H15" s="114"/>
      <c r="I15" s="114"/>
      <c r="J15" s="114"/>
      <c r="K15" s="117"/>
      <c r="L15" s="117"/>
      <c r="M15" s="117"/>
      <c r="N15" s="80"/>
      <c r="O15" s="81"/>
      <c r="P15" s="69"/>
      <c r="Q15" s="118"/>
      <c r="R15" s="114"/>
      <c r="S15" s="114"/>
      <c r="T15" s="117"/>
      <c r="U15" s="117"/>
      <c r="V15" s="114"/>
      <c r="W15" s="117"/>
      <c r="X15" s="117"/>
      <c r="Y15" s="117"/>
      <c r="Z15" s="114"/>
      <c r="AA15" s="118"/>
      <c r="AB15" s="119"/>
      <c r="AC15" s="118"/>
      <c r="AD15" s="117"/>
      <c r="AE15" s="114"/>
      <c r="AF15" s="114"/>
      <c r="AG15" s="114"/>
      <c r="AH15" s="114"/>
      <c r="AI15" s="118"/>
      <c r="AJ15" s="119"/>
      <c r="AK15" s="118"/>
      <c r="AL15" s="117"/>
      <c r="AM15" s="114"/>
      <c r="AN15" s="114"/>
      <c r="AO15" s="114"/>
      <c r="AP15" s="105"/>
      <c r="AQ15" s="105"/>
      <c r="AR15" s="105"/>
      <c r="AS15" s="105"/>
      <c r="AT15" s="105"/>
      <c r="AU15" s="105"/>
      <c r="AV15" s="105"/>
      <c r="AW15" s="105"/>
    </row>
    <row r="16" spans="1:55">
      <c r="A16" s="110" t="s">
        <v>103</v>
      </c>
      <c r="B16" s="120"/>
      <c r="E16" s="105"/>
      <c r="F16" s="105"/>
      <c r="G16" s="105"/>
      <c r="H16" s="68"/>
      <c r="I16" s="287" t="s">
        <v>18</v>
      </c>
      <c r="J16" s="287"/>
      <c r="K16" s="287"/>
      <c r="L16" s="287"/>
      <c r="M16" s="287"/>
      <c r="N16" s="79">
        <v>7</v>
      </c>
      <c r="O16" s="67" t="s">
        <v>5</v>
      </c>
      <c r="P16" s="79">
        <v>9</v>
      </c>
      <c r="R16" s="68" t="str">
        <f>$A$8</f>
        <v>Dunakanyar Forte</v>
      </c>
      <c r="S16" s="68"/>
      <c r="T16" s="68"/>
      <c r="V16" s="105"/>
      <c r="Z16" s="105"/>
      <c r="AA16" s="112"/>
      <c r="AC16" s="91" t="s">
        <v>261</v>
      </c>
      <c r="AI16" s="112"/>
      <c r="AJ16" s="121"/>
      <c r="AK16" s="112"/>
      <c r="AM16" s="105"/>
      <c r="AN16" s="105"/>
      <c r="AO16" s="105"/>
      <c r="AP16" s="105"/>
      <c r="AQ16" s="105"/>
      <c r="AR16" s="105"/>
      <c r="AT16" s="105"/>
      <c r="AU16" s="105"/>
      <c r="AV16" s="105"/>
      <c r="AW16" s="105"/>
      <c r="AY16" s="105"/>
    </row>
    <row r="17" spans="1:54">
      <c r="A17" s="113"/>
      <c r="B17" s="120"/>
      <c r="D17" s="107"/>
      <c r="E17" s="105"/>
      <c r="F17" s="105"/>
      <c r="G17" s="105"/>
      <c r="H17" s="105"/>
      <c r="I17" s="287" t="str">
        <f>$A$5</f>
        <v>ESE I. </v>
      </c>
      <c r="J17" s="287"/>
      <c r="K17" s="287"/>
      <c r="L17" s="287"/>
      <c r="M17" s="287"/>
      <c r="N17" s="79">
        <v>13</v>
      </c>
      <c r="O17" s="67" t="s">
        <v>5</v>
      </c>
      <c r="P17" s="79">
        <v>3</v>
      </c>
      <c r="Q17" s="112" t="s">
        <v>100</v>
      </c>
      <c r="R17" s="68" t="str">
        <f>$A$11</f>
        <v>DÖKE Komló II</v>
      </c>
      <c r="S17" s="68"/>
      <c r="V17" s="105"/>
      <c r="Y17" s="107"/>
      <c r="Z17" s="105"/>
      <c r="AA17" s="112"/>
      <c r="AC17" s="91" t="s">
        <v>261</v>
      </c>
      <c r="AI17" s="112"/>
      <c r="AJ17" s="112"/>
      <c r="AK17" s="112"/>
      <c r="AM17" s="105"/>
      <c r="AN17" s="105"/>
      <c r="AO17" s="105"/>
      <c r="AP17" s="105"/>
      <c r="AQ17" s="105"/>
      <c r="AR17" s="105"/>
      <c r="AT17" s="105"/>
      <c r="AU17" s="105"/>
      <c r="AV17" s="105"/>
      <c r="AW17" s="105"/>
      <c r="AY17" s="105"/>
      <c r="AZ17" s="105"/>
    </row>
    <row r="18" spans="1:54">
      <c r="A18" s="113"/>
      <c r="B18" s="120"/>
      <c r="E18" s="105"/>
      <c r="F18" s="105"/>
      <c r="G18" s="105"/>
      <c r="H18" s="105"/>
      <c r="I18" s="287" t="str">
        <f>$A$4</f>
        <v>ALC KSE Szeged II.</v>
      </c>
      <c r="J18" s="287"/>
      <c r="K18" s="287"/>
      <c r="L18" s="287"/>
      <c r="M18" s="287"/>
      <c r="N18" s="79">
        <v>13</v>
      </c>
      <c r="O18" s="67" t="s">
        <v>5</v>
      </c>
      <c r="P18" s="79">
        <v>3</v>
      </c>
      <c r="R18" s="105" t="str">
        <f>$A$6</f>
        <v>ALC KSE Szeged III.</v>
      </c>
      <c r="S18" s="105"/>
      <c r="V18" s="105"/>
      <c r="Z18" s="105"/>
      <c r="AA18" s="112"/>
      <c r="AC18" s="91" t="s">
        <v>261</v>
      </c>
      <c r="AI18" s="112"/>
      <c r="AJ18" s="121"/>
      <c r="AK18" s="112"/>
      <c r="AM18" s="105"/>
      <c r="AN18" s="105"/>
      <c r="AO18" s="105"/>
      <c r="AP18" s="105"/>
      <c r="AQ18" s="105" t="s">
        <v>269</v>
      </c>
      <c r="AR18" s="105"/>
      <c r="AT18" s="105"/>
      <c r="AU18" s="105"/>
      <c r="AV18" s="105"/>
      <c r="AW18" s="105"/>
      <c r="AY18" s="105"/>
    </row>
    <row r="19" spans="1:54">
      <c r="A19" s="113"/>
      <c r="B19" s="120"/>
      <c r="D19" s="107"/>
      <c r="E19" s="105"/>
      <c r="F19" s="105"/>
      <c r="G19" s="105"/>
      <c r="H19" s="105"/>
      <c r="I19" s="287" t="str">
        <f>$A$7</f>
        <v>Hírös ALSE II</v>
      </c>
      <c r="J19" s="287"/>
      <c r="K19" s="287"/>
      <c r="L19" s="287"/>
      <c r="M19" s="287"/>
      <c r="N19" s="79">
        <v>10</v>
      </c>
      <c r="O19" s="67" t="s">
        <v>5</v>
      </c>
      <c r="P19" s="79">
        <v>6</v>
      </c>
      <c r="Q19" s="112" t="s">
        <v>100</v>
      </c>
      <c r="R19" s="105" t="str">
        <f>$A$9</f>
        <v>Vasi GE II</v>
      </c>
      <c r="S19" s="105"/>
      <c r="V19" s="105"/>
      <c r="Y19" s="107"/>
      <c r="Z19" s="105"/>
      <c r="AA19" s="112"/>
      <c r="AC19" s="91" t="s">
        <v>261</v>
      </c>
      <c r="AI19" s="112"/>
      <c r="AJ19" s="112"/>
      <c r="AK19" s="112"/>
      <c r="AM19" s="105"/>
      <c r="AN19" s="105"/>
      <c r="AO19" s="105"/>
      <c r="AP19" s="105"/>
      <c r="AQ19" s="105"/>
      <c r="AR19" s="105"/>
      <c r="AT19" s="105"/>
      <c r="AU19" s="105"/>
      <c r="AV19" s="105"/>
      <c r="AW19" s="105"/>
      <c r="AY19" s="105"/>
      <c r="AZ19" s="105"/>
    </row>
    <row r="20" spans="1:54">
      <c r="A20" s="113"/>
      <c r="B20" s="120"/>
      <c r="C20" s="122"/>
      <c r="D20" s="123"/>
      <c r="E20" s="120"/>
      <c r="F20" s="120"/>
      <c r="G20" s="120"/>
      <c r="H20" s="120"/>
      <c r="I20" s="120"/>
      <c r="J20" s="120"/>
      <c r="K20" s="124"/>
      <c r="L20" s="124"/>
      <c r="M20" s="124"/>
      <c r="N20" s="82"/>
      <c r="O20" s="83"/>
      <c r="P20" s="70" t="s">
        <v>101</v>
      </c>
      <c r="Q20" s="125"/>
      <c r="R20" s="120"/>
      <c r="S20" s="120"/>
      <c r="T20" s="124"/>
      <c r="U20" s="124"/>
      <c r="V20" s="120"/>
      <c r="W20" s="124"/>
      <c r="X20" s="124"/>
      <c r="Y20" s="124"/>
      <c r="Z20" s="120"/>
      <c r="AA20" s="125"/>
      <c r="AB20" s="126"/>
      <c r="AC20" s="125"/>
      <c r="AD20" s="124"/>
      <c r="AE20" s="120"/>
      <c r="AF20" s="120"/>
      <c r="AG20" s="120"/>
      <c r="AH20" s="120"/>
      <c r="AI20" s="125"/>
      <c r="AJ20" s="126"/>
      <c r="AK20" s="125"/>
      <c r="AL20" s="124"/>
      <c r="AM20" s="120"/>
      <c r="AN20" s="120"/>
      <c r="AO20" s="120"/>
      <c r="AP20" s="105"/>
      <c r="AQ20" s="105"/>
      <c r="AR20" s="105"/>
      <c r="AS20" s="105"/>
      <c r="AT20" s="105"/>
      <c r="AU20" s="105"/>
      <c r="AV20" s="105"/>
      <c r="AW20" s="105"/>
    </row>
    <row r="21" spans="1:54" s="105" customFormat="1">
      <c r="A21" s="110" t="s">
        <v>104</v>
      </c>
      <c r="B21" s="127"/>
      <c r="D21" s="107"/>
      <c r="I21" s="287" t="str">
        <f>$A$3</f>
        <v>Csokonyavisonta</v>
      </c>
      <c r="J21" s="287"/>
      <c r="K21" s="287"/>
      <c r="L21" s="287"/>
      <c r="M21" s="287"/>
      <c r="N21" s="79">
        <v>9</v>
      </c>
      <c r="O21" s="67" t="s">
        <v>5</v>
      </c>
      <c r="P21" s="79">
        <v>7</v>
      </c>
      <c r="R21" s="287" t="str">
        <f>$A$12</f>
        <v>ESE II. </v>
      </c>
      <c r="S21" s="287"/>
      <c r="T21" s="287"/>
      <c r="U21" s="287"/>
      <c r="V21" s="287"/>
      <c r="W21" s="112"/>
      <c r="Y21" s="107"/>
      <c r="AC21" s="105" t="s">
        <v>261</v>
      </c>
      <c r="BB21" s="66"/>
    </row>
    <row r="22" spans="1:54">
      <c r="A22" s="113"/>
      <c r="B22" s="114"/>
      <c r="E22" s="105"/>
      <c r="F22" s="105"/>
      <c r="G22" s="105"/>
      <c r="H22" s="105"/>
      <c r="I22" s="287" t="str">
        <f>$A$4</f>
        <v>ALC KSE Szeged II.</v>
      </c>
      <c r="J22" s="287"/>
      <c r="K22" s="287"/>
      <c r="L22" s="287"/>
      <c r="M22" s="287"/>
      <c r="N22" s="79">
        <v>9</v>
      </c>
      <c r="O22" s="67" t="s">
        <v>5</v>
      </c>
      <c r="P22" s="79">
        <v>7</v>
      </c>
      <c r="Q22" s="112"/>
      <c r="R22" s="287" t="str">
        <f>$A$11</f>
        <v>DÖKE Komló II</v>
      </c>
      <c r="S22" s="287"/>
      <c r="T22" s="287"/>
      <c r="U22" s="287"/>
      <c r="V22" s="287"/>
      <c r="Z22" s="105"/>
      <c r="AA22" s="112"/>
      <c r="AC22" s="91" t="s">
        <v>261</v>
      </c>
      <c r="AI22" s="112"/>
      <c r="AJ22" s="121"/>
      <c r="AK22" s="112"/>
      <c r="AM22" s="105"/>
      <c r="AN22" s="105"/>
      <c r="AO22" s="105"/>
      <c r="AP22" s="105"/>
      <c r="AQ22" s="105"/>
      <c r="AR22" s="105"/>
      <c r="AT22" s="105"/>
      <c r="AU22" s="105"/>
      <c r="AV22" s="105"/>
      <c r="AW22" s="105"/>
      <c r="AY22" s="105"/>
    </row>
    <row r="23" spans="1:54">
      <c r="A23" s="113"/>
      <c r="B23" s="114"/>
      <c r="D23" s="107"/>
      <c r="E23" s="105"/>
      <c r="F23" s="105"/>
      <c r="G23" s="105"/>
      <c r="H23" s="105"/>
      <c r="I23" s="287" t="str">
        <f>$A$5</f>
        <v>ESE I. </v>
      </c>
      <c r="J23" s="287"/>
      <c r="K23" s="287"/>
      <c r="L23" s="287"/>
      <c r="M23" s="287"/>
      <c r="N23" s="79">
        <v>7</v>
      </c>
      <c r="O23" s="67" t="s">
        <v>5</v>
      </c>
      <c r="P23" s="79">
        <v>9</v>
      </c>
      <c r="Q23" s="112" t="s">
        <v>100</v>
      </c>
      <c r="R23" s="105" t="str">
        <f>$A$10</f>
        <v>Marosvásárhely</v>
      </c>
      <c r="V23" s="105"/>
      <c r="Y23" s="107"/>
      <c r="Z23" s="105"/>
      <c r="AA23" s="112"/>
      <c r="AC23" s="91" t="s">
        <v>261</v>
      </c>
      <c r="AI23" s="112"/>
      <c r="AJ23" s="112"/>
      <c r="AK23" s="112"/>
      <c r="AM23" s="105"/>
      <c r="AN23" s="105"/>
      <c r="AO23" s="105"/>
      <c r="AP23" s="105"/>
      <c r="AQ23" s="105"/>
      <c r="AR23" s="105"/>
      <c r="AT23" s="105"/>
      <c r="AU23" s="105"/>
      <c r="AV23" s="105"/>
      <c r="AW23" s="105"/>
      <c r="AY23" s="105"/>
      <c r="AZ23" s="105"/>
    </row>
    <row r="24" spans="1:54">
      <c r="A24" s="113"/>
      <c r="B24" s="114"/>
      <c r="E24" s="105"/>
      <c r="F24" s="105"/>
      <c r="G24" s="105"/>
      <c r="H24" s="105"/>
      <c r="I24" s="287" t="str">
        <f>$A$6</f>
        <v>ALC KSE Szeged III.</v>
      </c>
      <c r="J24" s="287"/>
      <c r="K24" s="287"/>
      <c r="L24" s="287"/>
      <c r="M24" s="287"/>
      <c r="N24" s="79">
        <v>5</v>
      </c>
      <c r="O24" s="67" t="s">
        <v>5</v>
      </c>
      <c r="P24" s="79">
        <v>11</v>
      </c>
      <c r="Q24" s="112" t="s">
        <v>100</v>
      </c>
      <c r="R24" s="105" t="str">
        <f>$A$9</f>
        <v>Vasi GE II</v>
      </c>
      <c r="S24" s="105"/>
      <c r="V24" s="105"/>
      <c r="Z24" s="105"/>
      <c r="AA24" s="112"/>
      <c r="AC24" s="91" t="s">
        <v>261</v>
      </c>
      <c r="AI24" s="112"/>
      <c r="AJ24" s="121"/>
      <c r="AK24" s="112"/>
      <c r="AM24" s="105"/>
      <c r="AN24" s="105"/>
      <c r="AO24" s="105"/>
      <c r="AP24" s="105"/>
      <c r="AQ24" s="105"/>
      <c r="AR24" s="105"/>
      <c r="AT24" s="105"/>
      <c r="AU24" s="105"/>
      <c r="AV24" s="105"/>
      <c r="AW24" s="105"/>
      <c r="AY24" s="105"/>
    </row>
    <row r="25" spans="1:54">
      <c r="A25" s="113"/>
      <c r="B25" s="114"/>
      <c r="C25" s="115"/>
      <c r="D25" s="116"/>
      <c r="E25" s="114"/>
      <c r="F25" s="114"/>
      <c r="G25" s="114"/>
      <c r="H25" s="114"/>
      <c r="I25" s="114"/>
      <c r="J25" s="114"/>
      <c r="K25" s="117"/>
      <c r="L25" s="117"/>
      <c r="M25" s="117"/>
      <c r="N25" s="80" t="s">
        <v>101</v>
      </c>
      <c r="O25" s="81"/>
      <c r="P25" s="69" t="s">
        <v>101</v>
      </c>
      <c r="Q25" s="118"/>
      <c r="R25" s="114"/>
      <c r="S25" s="114"/>
      <c r="T25" s="117"/>
      <c r="U25" s="117"/>
      <c r="V25" s="114"/>
      <c r="W25" s="117"/>
      <c r="X25" s="117"/>
      <c r="Y25" s="117"/>
      <c r="Z25" s="114"/>
      <c r="AA25" s="118"/>
      <c r="AB25" s="119"/>
      <c r="AC25" s="118"/>
      <c r="AD25" s="117"/>
      <c r="AE25" s="114"/>
      <c r="AF25" s="114"/>
      <c r="AG25" s="114"/>
      <c r="AH25" s="114"/>
      <c r="AI25" s="118"/>
      <c r="AJ25" s="119"/>
      <c r="AK25" s="118"/>
      <c r="AL25" s="117"/>
      <c r="AM25" s="114"/>
      <c r="AN25" s="114"/>
      <c r="AO25" s="114"/>
      <c r="AP25" s="105"/>
      <c r="AQ25" s="105"/>
      <c r="AR25" s="105"/>
      <c r="AS25" s="105"/>
      <c r="AT25" s="105"/>
      <c r="AU25" s="105"/>
      <c r="AV25" s="105"/>
      <c r="AW25" s="105"/>
    </row>
    <row r="26" spans="1:54">
      <c r="A26" s="110" t="s">
        <v>105</v>
      </c>
      <c r="B26" s="114"/>
      <c r="D26" s="107"/>
      <c r="E26" s="105"/>
      <c r="F26" s="105"/>
      <c r="G26" s="105"/>
      <c r="H26" s="105"/>
      <c r="I26" s="287" t="str">
        <f>$A$7</f>
        <v>Hírös ALSE II</v>
      </c>
      <c r="J26" s="287"/>
      <c r="K26" s="287"/>
      <c r="L26" s="287"/>
      <c r="M26" s="287"/>
      <c r="N26" s="79">
        <v>10</v>
      </c>
      <c r="O26" s="67" t="s">
        <v>5</v>
      </c>
      <c r="P26" s="79">
        <v>6</v>
      </c>
      <c r="Q26" s="112" t="s">
        <v>100</v>
      </c>
      <c r="R26" s="105" t="str">
        <f>$A$8</f>
        <v>Dunakanyar Forte</v>
      </c>
      <c r="S26" s="105"/>
      <c r="V26" s="105"/>
      <c r="Y26" s="107"/>
      <c r="Z26" s="105"/>
      <c r="AA26" s="112"/>
      <c r="AC26" s="91" t="s">
        <v>261</v>
      </c>
      <c r="AI26" s="112"/>
      <c r="AJ26" s="112"/>
      <c r="AK26" s="112"/>
      <c r="AM26" s="105"/>
      <c r="AN26" s="105"/>
      <c r="AO26" s="105"/>
      <c r="AP26" s="105"/>
      <c r="AQ26" s="105"/>
      <c r="AR26" s="105"/>
      <c r="AT26" s="105"/>
      <c r="AU26" s="105"/>
      <c r="AV26" s="105"/>
      <c r="AW26" s="105"/>
      <c r="AY26" s="105"/>
      <c r="AZ26" s="105"/>
    </row>
    <row r="27" spans="1:54" s="105" customFormat="1">
      <c r="B27" s="111"/>
      <c r="D27" s="107"/>
      <c r="I27" s="287" t="str">
        <f>$A$3</f>
        <v>Csokonyavisonta</v>
      </c>
      <c r="J27" s="287"/>
      <c r="K27" s="287"/>
      <c r="L27" s="287"/>
      <c r="M27" s="287"/>
      <c r="N27" s="79">
        <v>8</v>
      </c>
      <c r="O27" s="67" t="s">
        <v>5</v>
      </c>
      <c r="P27" s="79">
        <v>8</v>
      </c>
      <c r="R27" s="105" t="str">
        <f>$A$11</f>
        <v>DÖKE Komló II</v>
      </c>
      <c r="W27" s="112"/>
      <c r="Y27" s="107"/>
      <c r="AC27" s="105" t="s">
        <v>261</v>
      </c>
      <c r="BB27" s="66"/>
    </row>
    <row r="28" spans="1:54">
      <c r="B28" s="120"/>
      <c r="E28" s="105"/>
      <c r="F28" s="105"/>
      <c r="G28" s="105"/>
      <c r="H28" s="105"/>
      <c r="I28" s="287" t="str">
        <f>$A$4</f>
        <v>ALC KSE Szeged II.</v>
      </c>
      <c r="J28" s="287"/>
      <c r="K28" s="287"/>
      <c r="L28" s="287"/>
      <c r="M28" s="287"/>
      <c r="N28" s="79">
        <v>7</v>
      </c>
      <c r="O28" s="67" t="s">
        <v>5</v>
      </c>
      <c r="P28" s="79">
        <v>9</v>
      </c>
      <c r="R28" s="105" t="str">
        <f>$A$10</f>
        <v>Marosvásárhely</v>
      </c>
      <c r="S28" s="105"/>
      <c r="V28" s="105"/>
      <c r="Z28" s="105"/>
      <c r="AA28" s="112"/>
      <c r="AC28" s="91" t="s">
        <v>261</v>
      </c>
      <c r="AI28" s="112"/>
      <c r="AJ28" s="121"/>
      <c r="AK28" s="112"/>
      <c r="AM28" s="105"/>
      <c r="AN28" s="105"/>
      <c r="AO28" s="105"/>
      <c r="AP28" s="105"/>
      <c r="AQ28" s="105"/>
      <c r="AR28" s="105"/>
      <c r="AT28" s="105"/>
      <c r="AU28" s="105"/>
      <c r="AV28" s="105"/>
      <c r="AW28" s="105"/>
      <c r="AY28" s="105"/>
    </row>
    <row r="29" spans="1:54">
      <c r="A29" s="113"/>
      <c r="B29" s="120"/>
      <c r="D29" s="107"/>
      <c r="E29" s="105"/>
      <c r="F29" s="105"/>
      <c r="G29" s="105"/>
      <c r="H29" s="105"/>
      <c r="I29" s="287" t="str">
        <f>$A$5</f>
        <v>ESE I. </v>
      </c>
      <c r="J29" s="287"/>
      <c r="K29" s="287"/>
      <c r="L29" s="287"/>
      <c r="M29" s="287"/>
      <c r="N29" s="79">
        <v>8</v>
      </c>
      <c r="O29" s="67" t="s">
        <v>5</v>
      </c>
      <c r="P29" s="79">
        <v>8</v>
      </c>
      <c r="Q29" s="112"/>
      <c r="R29" s="105" t="str">
        <f>$A$9</f>
        <v>Vasi GE II</v>
      </c>
      <c r="S29" s="105"/>
      <c r="V29" s="105"/>
      <c r="Y29" s="107"/>
      <c r="Z29" s="105"/>
      <c r="AA29" s="112"/>
      <c r="AC29" s="91" t="s">
        <v>261</v>
      </c>
      <c r="AI29" s="112"/>
      <c r="AJ29" s="112"/>
      <c r="AK29" s="112"/>
      <c r="AM29" s="105"/>
      <c r="AN29" s="105"/>
      <c r="AO29" s="105"/>
      <c r="AP29" s="105"/>
      <c r="AQ29" s="105"/>
      <c r="AR29" s="105"/>
      <c r="AT29" s="105"/>
      <c r="AU29" s="105"/>
      <c r="AV29" s="105"/>
      <c r="AW29" s="105"/>
      <c r="AY29" s="105"/>
      <c r="AZ29" s="105"/>
    </row>
    <row r="30" spans="1:54">
      <c r="A30" s="113"/>
      <c r="B30" s="120"/>
      <c r="C30" s="122"/>
      <c r="D30" s="123"/>
      <c r="E30" s="120"/>
      <c r="F30" s="120"/>
      <c r="G30" s="120"/>
      <c r="H30" s="120"/>
      <c r="I30" s="120"/>
      <c r="J30" s="120"/>
      <c r="K30" s="124"/>
      <c r="L30" s="124"/>
      <c r="M30" s="124"/>
      <c r="N30" s="82" t="s">
        <v>101</v>
      </c>
      <c r="O30" s="83"/>
      <c r="P30" s="70" t="s">
        <v>101</v>
      </c>
      <c r="Q30" s="125"/>
      <c r="R30" s="120"/>
      <c r="S30" s="120"/>
      <c r="T30" s="124"/>
      <c r="U30" s="124"/>
      <c r="V30" s="120"/>
      <c r="W30" s="124"/>
      <c r="X30" s="124"/>
      <c r="Y30" s="124"/>
      <c r="Z30" s="120"/>
      <c r="AA30" s="125"/>
      <c r="AB30" s="126"/>
      <c r="AC30" s="125"/>
      <c r="AD30" s="124"/>
      <c r="AE30" s="120"/>
      <c r="AF30" s="120"/>
      <c r="AG30" s="120"/>
      <c r="AH30" s="120"/>
      <c r="AI30" s="125"/>
      <c r="AJ30" s="126"/>
      <c r="AK30" s="125"/>
      <c r="AL30" s="124"/>
      <c r="AM30" s="120"/>
      <c r="AN30" s="120"/>
      <c r="AO30" s="120"/>
      <c r="AP30" s="105"/>
      <c r="AQ30" s="105"/>
      <c r="AR30" s="105"/>
      <c r="AS30" s="105"/>
      <c r="AT30" s="105"/>
      <c r="AU30" s="105"/>
      <c r="AV30" s="105"/>
      <c r="AW30" s="105"/>
    </row>
    <row r="31" spans="1:54">
      <c r="A31" s="110" t="s">
        <v>106</v>
      </c>
      <c r="B31" s="120"/>
      <c r="E31" s="105"/>
      <c r="F31" s="105"/>
      <c r="G31" s="105"/>
      <c r="H31" s="105"/>
      <c r="I31" s="287" t="str">
        <f>$A$6</f>
        <v>ALC KSE Szeged III.</v>
      </c>
      <c r="J31" s="287"/>
      <c r="K31" s="287"/>
      <c r="L31" s="287"/>
      <c r="M31" s="287"/>
      <c r="N31" s="79">
        <v>7</v>
      </c>
      <c r="O31" s="67" t="s">
        <v>5</v>
      </c>
      <c r="P31" s="79">
        <v>9</v>
      </c>
      <c r="R31" s="105" t="str">
        <f>$A$8</f>
        <v>Dunakanyar Forte</v>
      </c>
      <c r="S31" s="105"/>
      <c r="V31" s="105"/>
      <c r="Z31" s="105"/>
      <c r="AA31" s="112"/>
      <c r="AC31" s="91" t="s">
        <v>261</v>
      </c>
      <c r="AI31" s="112"/>
      <c r="AJ31" s="121"/>
      <c r="AK31" s="112"/>
      <c r="AM31" s="105"/>
      <c r="AN31" s="105"/>
      <c r="AO31" s="105"/>
      <c r="AP31" s="105"/>
      <c r="AQ31" s="105"/>
      <c r="AR31" s="105"/>
      <c r="AT31" s="105"/>
      <c r="AU31" s="105"/>
      <c r="AV31" s="105"/>
      <c r="AW31" s="105"/>
      <c r="AY31" s="105"/>
    </row>
    <row r="32" spans="1:54">
      <c r="A32" s="113"/>
      <c r="B32" s="120"/>
      <c r="D32" s="107"/>
      <c r="E32" s="105"/>
      <c r="F32" s="105"/>
      <c r="G32" s="105"/>
      <c r="H32" s="105"/>
      <c r="I32" s="287" t="str">
        <f>$A$7</f>
        <v>Hírös ALSE II</v>
      </c>
      <c r="J32" s="287"/>
      <c r="K32" s="287"/>
      <c r="L32" s="287"/>
      <c r="M32" s="287"/>
      <c r="N32" s="79">
        <v>10</v>
      </c>
      <c r="O32" s="67" t="s">
        <v>5</v>
      </c>
      <c r="P32" s="79">
        <v>6</v>
      </c>
      <c r="Q32" s="112" t="s">
        <v>100</v>
      </c>
      <c r="R32" s="105" t="str">
        <f>$A$12</f>
        <v>ESE II. </v>
      </c>
      <c r="S32" s="105"/>
      <c r="V32" s="105"/>
      <c r="Y32" s="107"/>
      <c r="Z32" s="105"/>
      <c r="AA32" s="112"/>
      <c r="AC32" s="91" t="s">
        <v>261</v>
      </c>
      <c r="AI32" s="112"/>
      <c r="AJ32" s="112"/>
      <c r="AK32" s="112"/>
      <c r="AM32" s="105"/>
      <c r="AN32" s="105"/>
      <c r="AO32" s="105"/>
      <c r="AP32" s="105"/>
      <c r="AQ32" s="105"/>
      <c r="AR32" s="105"/>
      <c r="AT32" s="105"/>
      <c r="AU32" s="105"/>
      <c r="AV32" s="105"/>
      <c r="AW32" s="105"/>
      <c r="AY32" s="105"/>
      <c r="AZ32" s="105"/>
    </row>
    <row r="33" spans="1:54" s="105" customFormat="1">
      <c r="B33" s="127"/>
      <c r="D33" s="107"/>
      <c r="I33" s="287" t="str">
        <f>$A$3</f>
        <v>Csokonyavisonta</v>
      </c>
      <c r="J33" s="287"/>
      <c r="K33" s="287"/>
      <c r="L33" s="287"/>
      <c r="M33" s="287"/>
      <c r="N33" s="79">
        <v>13</v>
      </c>
      <c r="O33" s="67" t="s">
        <v>5</v>
      </c>
      <c r="P33" s="79">
        <v>3</v>
      </c>
      <c r="R33" s="105" t="str">
        <f>$A$10</f>
        <v>Marosvásárhely</v>
      </c>
      <c r="W33" s="112"/>
      <c r="Y33" s="107"/>
      <c r="AC33" s="105" t="s">
        <v>261</v>
      </c>
      <c r="BB33" s="66"/>
    </row>
    <row r="34" spans="1:54">
      <c r="A34" s="113"/>
      <c r="B34" s="114"/>
      <c r="E34" s="105"/>
      <c r="F34" s="105"/>
      <c r="G34" s="105"/>
      <c r="H34" s="105"/>
      <c r="I34" s="287" t="str">
        <f>$A$4</f>
        <v>ALC KSE Szeged II.</v>
      </c>
      <c r="J34" s="287"/>
      <c r="K34" s="287"/>
      <c r="L34" s="287"/>
      <c r="M34" s="287"/>
      <c r="N34" s="79">
        <v>11</v>
      </c>
      <c r="O34" s="67" t="s">
        <v>5</v>
      </c>
      <c r="P34" s="79">
        <v>5</v>
      </c>
      <c r="R34" s="105" t="str">
        <f>$A$9</f>
        <v>Vasi GE II</v>
      </c>
      <c r="S34" s="105"/>
      <c r="V34" s="105"/>
      <c r="Z34" s="105"/>
      <c r="AA34" s="112"/>
      <c r="AC34" s="91" t="s">
        <v>261</v>
      </c>
      <c r="AI34" s="112"/>
      <c r="AJ34" s="121"/>
      <c r="AK34" s="112"/>
      <c r="AM34" s="105"/>
      <c r="AN34" s="105"/>
      <c r="AO34" s="105"/>
      <c r="AP34" s="105"/>
      <c r="AQ34" s="105"/>
      <c r="AR34" s="105"/>
      <c r="AT34" s="105"/>
      <c r="AU34" s="105"/>
      <c r="AV34" s="105"/>
      <c r="AW34" s="105"/>
      <c r="AY34" s="105"/>
    </row>
    <row r="35" spans="1:54">
      <c r="A35" s="113"/>
      <c r="B35" s="114"/>
      <c r="C35" s="115"/>
      <c r="D35" s="116"/>
      <c r="E35" s="114"/>
      <c r="F35" s="114"/>
      <c r="G35" s="114"/>
      <c r="H35" s="114"/>
      <c r="I35" s="114"/>
      <c r="J35" s="114"/>
      <c r="K35" s="117"/>
      <c r="L35" s="117"/>
      <c r="M35" s="117"/>
      <c r="N35" s="80" t="s">
        <v>101</v>
      </c>
      <c r="O35" s="81"/>
      <c r="P35" s="69" t="s">
        <v>101</v>
      </c>
      <c r="Q35" s="118"/>
      <c r="R35" s="114"/>
      <c r="S35" s="114"/>
      <c r="T35" s="117"/>
      <c r="U35" s="117"/>
      <c r="V35" s="114"/>
      <c r="W35" s="117"/>
      <c r="X35" s="117"/>
      <c r="Y35" s="117"/>
      <c r="Z35" s="114"/>
      <c r="AA35" s="118"/>
      <c r="AB35" s="119"/>
      <c r="AC35" s="118"/>
      <c r="AD35" s="117"/>
      <c r="AE35" s="114"/>
      <c r="AF35" s="114"/>
      <c r="AG35" s="114"/>
      <c r="AH35" s="114"/>
      <c r="AI35" s="118"/>
      <c r="AJ35" s="119"/>
      <c r="AK35" s="118"/>
      <c r="AL35" s="117"/>
      <c r="AM35" s="114"/>
      <c r="AN35" s="114"/>
      <c r="AO35" s="114"/>
      <c r="AP35" s="105"/>
      <c r="AQ35" s="105"/>
      <c r="AR35" s="105"/>
      <c r="AS35" s="105"/>
      <c r="AT35" s="105"/>
      <c r="AU35" s="105"/>
      <c r="AV35" s="105"/>
      <c r="AW35" s="105"/>
    </row>
    <row r="36" spans="1:54">
      <c r="A36" s="110" t="s">
        <v>107</v>
      </c>
      <c r="B36" s="114"/>
      <c r="D36" s="107"/>
      <c r="E36" s="105"/>
      <c r="F36" s="105"/>
      <c r="G36" s="105"/>
      <c r="H36" s="105"/>
      <c r="I36" s="287" t="str">
        <f>$A$5</f>
        <v>ESE I. </v>
      </c>
      <c r="J36" s="287"/>
      <c r="K36" s="287"/>
      <c r="L36" s="287"/>
      <c r="M36" s="287"/>
      <c r="N36" s="79">
        <v>7</v>
      </c>
      <c r="O36" s="67" t="s">
        <v>5</v>
      </c>
      <c r="P36" s="79">
        <v>9</v>
      </c>
      <c r="Q36" s="112"/>
      <c r="R36" s="105" t="str">
        <f>$A$8</f>
        <v>Dunakanyar Forte</v>
      </c>
      <c r="S36" s="105"/>
      <c r="V36" s="105"/>
      <c r="Y36" s="107"/>
      <c r="Z36" s="105"/>
      <c r="AA36" s="112"/>
      <c r="AC36" s="91" t="s">
        <v>261</v>
      </c>
      <c r="AI36" s="112"/>
      <c r="AJ36" s="112"/>
      <c r="AK36" s="112"/>
      <c r="AM36" s="105"/>
      <c r="AN36" s="105"/>
      <c r="AO36" s="105"/>
      <c r="AP36" s="105"/>
      <c r="AQ36" s="105"/>
      <c r="AR36" s="105"/>
      <c r="AT36" s="105"/>
      <c r="AU36" s="105"/>
      <c r="AV36" s="105"/>
      <c r="AW36" s="105"/>
      <c r="AY36" s="105"/>
      <c r="AZ36" s="105"/>
    </row>
    <row r="37" spans="1:54">
      <c r="A37" s="113"/>
      <c r="B37" s="114"/>
      <c r="E37" s="105"/>
      <c r="F37" s="105"/>
      <c r="G37" s="105"/>
      <c r="H37" s="105"/>
      <c r="I37" s="287" t="str">
        <f>$A$6</f>
        <v>ALC KSE Szeged III.</v>
      </c>
      <c r="J37" s="287"/>
      <c r="K37" s="287"/>
      <c r="L37" s="287"/>
      <c r="M37" s="287"/>
      <c r="N37" s="79">
        <v>7</v>
      </c>
      <c r="O37" s="67" t="s">
        <v>5</v>
      </c>
      <c r="P37" s="79">
        <v>9</v>
      </c>
      <c r="R37" s="105" t="str">
        <f>$A$12</f>
        <v>ESE II. </v>
      </c>
      <c r="S37" s="105"/>
      <c r="V37" s="105"/>
      <c r="Z37" s="105"/>
      <c r="AA37" s="112"/>
      <c r="AC37" s="91" t="s">
        <v>261</v>
      </c>
      <c r="AI37" s="112"/>
      <c r="AJ37" s="121"/>
      <c r="AK37" s="112"/>
      <c r="AM37" s="105"/>
      <c r="AN37" s="105"/>
      <c r="AO37" s="105"/>
      <c r="AP37" s="105"/>
      <c r="AQ37" s="105"/>
      <c r="AR37" s="105"/>
      <c r="AT37" s="105"/>
      <c r="AU37" s="105"/>
      <c r="AV37" s="105"/>
      <c r="AW37" s="105"/>
      <c r="AY37" s="105"/>
    </row>
    <row r="38" spans="1:54">
      <c r="A38" s="113"/>
      <c r="B38" s="114"/>
      <c r="D38" s="107"/>
      <c r="E38" s="105"/>
      <c r="F38" s="105"/>
      <c r="G38" s="105"/>
      <c r="H38" s="105"/>
      <c r="I38" s="287" t="str">
        <f>$A$7</f>
        <v>Hírös ALSE II</v>
      </c>
      <c r="J38" s="287"/>
      <c r="K38" s="287"/>
      <c r="L38" s="287"/>
      <c r="M38" s="287"/>
      <c r="N38" s="79">
        <v>8</v>
      </c>
      <c r="O38" s="67" t="s">
        <v>5</v>
      </c>
      <c r="P38" s="79">
        <v>8</v>
      </c>
      <c r="Q38" s="112" t="s">
        <v>100</v>
      </c>
      <c r="R38" s="105" t="str">
        <f>$A$11</f>
        <v>DÖKE Komló II</v>
      </c>
      <c r="S38" s="105"/>
      <c r="V38" s="105"/>
      <c r="Y38" s="107"/>
      <c r="Z38" s="105"/>
      <c r="AA38" s="112"/>
      <c r="AC38" s="91" t="s">
        <v>261</v>
      </c>
      <c r="AI38" s="112"/>
      <c r="AJ38" s="112"/>
      <c r="AK38" s="112"/>
      <c r="AM38" s="105"/>
      <c r="AN38" s="105"/>
      <c r="AO38" s="105"/>
      <c r="AP38" s="105"/>
      <c r="AQ38" s="105"/>
      <c r="AR38" s="105"/>
      <c r="AT38" s="105"/>
      <c r="AU38" s="105"/>
      <c r="AV38" s="105"/>
      <c r="AW38" s="105"/>
      <c r="AY38" s="105"/>
      <c r="AZ38" s="105"/>
    </row>
    <row r="39" spans="1:54" s="105" customFormat="1">
      <c r="B39" s="111"/>
      <c r="D39" s="107"/>
      <c r="I39" s="287" t="str">
        <f>$A$3</f>
        <v>Csokonyavisonta</v>
      </c>
      <c r="J39" s="287"/>
      <c r="K39" s="287"/>
      <c r="L39" s="287"/>
      <c r="M39" s="287"/>
      <c r="N39" s="79">
        <v>10</v>
      </c>
      <c r="O39" s="67" t="s">
        <v>5</v>
      </c>
      <c r="P39" s="79">
        <v>6</v>
      </c>
      <c r="R39" s="105" t="str">
        <f>$A$9</f>
        <v>Vasi GE II</v>
      </c>
      <c r="W39" s="112"/>
      <c r="Y39" s="107"/>
      <c r="AC39" s="105" t="s">
        <v>261</v>
      </c>
      <c r="BB39" s="66"/>
    </row>
    <row r="40" spans="1:54">
      <c r="A40" s="113"/>
      <c r="B40" s="120"/>
      <c r="C40" s="122"/>
      <c r="D40" s="123"/>
      <c r="E40" s="120"/>
      <c r="F40" s="120"/>
      <c r="G40" s="120"/>
      <c r="H40" s="120"/>
      <c r="I40" s="120"/>
      <c r="J40" s="120"/>
      <c r="K40" s="124"/>
      <c r="L40" s="124"/>
      <c r="M40" s="124"/>
      <c r="N40" s="82" t="s">
        <v>101</v>
      </c>
      <c r="O40" s="83"/>
      <c r="P40" s="70" t="s">
        <v>101</v>
      </c>
      <c r="Q40" s="125"/>
      <c r="R40" s="120"/>
      <c r="S40" s="120"/>
      <c r="T40" s="124"/>
      <c r="U40" s="124"/>
      <c r="V40" s="120"/>
      <c r="W40" s="124"/>
      <c r="X40" s="124"/>
      <c r="Y40" s="124"/>
      <c r="Z40" s="120"/>
      <c r="AA40" s="125"/>
      <c r="AB40" s="126"/>
      <c r="AC40" s="125"/>
      <c r="AD40" s="124"/>
      <c r="AE40" s="120"/>
      <c r="AF40" s="120"/>
      <c r="AG40" s="120"/>
      <c r="AH40" s="120"/>
      <c r="AI40" s="125"/>
      <c r="AJ40" s="126"/>
      <c r="AK40" s="125"/>
      <c r="AL40" s="124"/>
      <c r="AM40" s="120"/>
      <c r="AN40" s="120"/>
      <c r="AO40" s="120"/>
      <c r="AP40" s="105"/>
      <c r="AQ40" s="105"/>
      <c r="AR40" s="105"/>
      <c r="AS40" s="105"/>
      <c r="AT40" s="105"/>
      <c r="AU40" s="105"/>
      <c r="AV40" s="105"/>
      <c r="AW40" s="105"/>
    </row>
    <row r="41" spans="1:54">
      <c r="A41" s="110" t="s">
        <v>108</v>
      </c>
      <c r="B41" s="120"/>
      <c r="E41" s="105"/>
      <c r="F41" s="105"/>
      <c r="G41" s="105"/>
      <c r="H41" s="105"/>
      <c r="I41" s="287" t="str">
        <f>$A$12</f>
        <v>ESE II. </v>
      </c>
      <c r="J41" s="287"/>
      <c r="K41" s="287"/>
      <c r="L41" s="287"/>
      <c r="M41" s="287"/>
      <c r="N41" s="79">
        <v>6</v>
      </c>
      <c r="O41" s="67" t="s">
        <v>5</v>
      </c>
      <c r="P41" s="79">
        <v>10</v>
      </c>
      <c r="R41" s="105" t="str">
        <f>$A$8</f>
        <v>Dunakanyar Forte</v>
      </c>
      <c r="S41" s="105"/>
      <c r="V41" s="105"/>
      <c r="Z41" s="105"/>
      <c r="AA41" s="112"/>
      <c r="AB41" s="121"/>
      <c r="AC41" s="112" t="s">
        <v>261</v>
      </c>
      <c r="AE41" s="105"/>
      <c r="AF41" s="105"/>
      <c r="AG41" s="105"/>
      <c r="AH41" s="105"/>
      <c r="AI41" s="112"/>
      <c r="AJ41" s="121"/>
      <c r="AK41" s="112"/>
      <c r="AM41" s="105"/>
      <c r="AN41" s="105"/>
      <c r="AO41" s="105"/>
      <c r="AP41" s="105"/>
      <c r="AQ41" s="105"/>
      <c r="AR41" s="105"/>
      <c r="AT41" s="105"/>
      <c r="AU41" s="105"/>
      <c r="AV41" s="105"/>
      <c r="AW41" s="105"/>
      <c r="AY41" s="105"/>
    </row>
    <row r="42" spans="1:54">
      <c r="A42" s="113"/>
      <c r="B42" s="120"/>
      <c r="D42" s="107"/>
      <c r="E42" s="105"/>
      <c r="F42" s="105"/>
      <c r="G42" s="105"/>
      <c r="H42" s="105"/>
      <c r="I42" s="287" t="str">
        <f>$A$4</f>
        <v>ALC KSE Szeged II.</v>
      </c>
      <c r="J42" s="287"/>
      <c r="K42" s="287"/>
      <c r="L42" s="287"/>
      <c r="M42" s="287"/>
      <c r="N42" s="79">
        <v>12</v>
      </c>
      <c r="O42" s="67" t="s">
        <v>5</v>
      </c>
      <c r="P42" s="79">
        <v>4</v>
      </c>
      <c r="Q42" s="112"/>
      <c r="R42" s="105" t="str">
        <f>$A$5</f>
        <v>ESE I. </v>
      </c>
      <c r="S42" s="105"/>
      <c r="V42" s="105"/>
      <c r="Y42" s="107"/>
      <c r="Z42" s="105"/>
      <c r="AA42" s="112"/>
      <c r="AB42" s="112"/>
      <c r="AC42" s="112" t="s">
        <v>261</v>
      </c>
      <c r="AE42" s="105"/>
      <c r="AF42" s="105"/>
      <c r="AG42" s="105"/>
      <c r="AH42" s="105"/>
      <c r="AI42" s="112"/>
      <c r="AJ42" s="112"/>
      <c r="AK42" s="112"/>
      <c r="AM42" s="105"/>
      <c r="AN42" s="105"/>
      <c r="AO42" s="105"/>
      <c r="AP42" s="105"/>
      <c r="AQ42" s="105"/>
      <c r="AR42" s="105"/>
      <c r="AT42" s="105"/>
      <c r="AU42" s="105"/>
      <c r="AV42" s="105"/>
      <c r="AW42" s="105"/>
      <c r="AY42" s="105"/>
      <c r="AZ42" s="105"/>
    </row>
    <row r="43" spans="1:54">
      <c r="A43" s="113"/>
      <c r="B43" s="120"/>
      <c r="E43" s="105"/>
      <c r="F43" s="105"/>
      <c r="G43" s="105"/>
      <c r="H43" s="105"/>
      <c r="I43" s="287" t="str">
        <f>$A$6</f>
        <v>ALC KSE Szeged III.</v>
      </c>
      <c r="J43" s="287"/>
      <c r="K43" s="287"/>
      <c r="L43" s="287"/>
      <c r="M43" s="287"/>
      <c r="N43" s="79">
        <v>8</v>
      </c>
      <c r="O43" s="67" t="s">
        <v>5</v>
      </c>
      <c r="P43" s="79">
        <v>8</v>
      </c>
      <c r="R43" s="105" t="str">
        <f>$A$11</f>
        <v>DÖKE Komló II</v>
      </c>
      <c r="S43" s="105"/>
      <c r="V43" s="105"/>
      <c r="Z43" s="105"/>
      <c r="AA43" s="112"/>
      <c r="AB43" s="121"/>
      <c r="AC43" s="112" t="s">
        <v>261</v>
      </c>
      <c r="AE43" s="105"/>
      <c r="AF43" s="105"/>
      <c r="AG43" s="105"/>
      <c r="AH43" s="105"/>
      <c r="AI43" s="112"/>
      <c r="AJ43" s="121"/>
      <c r="AK43" s="112"/>
      <c r="AM43" s="105"/>
      <c r="AN43" s="105"/>
      <c r="AO43" s="105"/>
      <c r="AP43" s="105"/>
      <c r="AQ43" s="105"/>
      <c r="AR43" s="105"/>
      <c r="AT43" s="105"/>
      <c r="AU43" s="105"/>
      <c r="AV43" s="105"/>
      <c r="AW43" s="105"/>
      <c r="AY43" s="105"/>
    </row>
    <row r="44" spans="1:54">
      <c r="A44" s="113"/>
      <c r="B44" s="120"/>
      <c r="D44" s="107"/>
      <c r="E44" s="105"/>
      <c r="F44" s="105"/>
      <c r="G44" s="105"/>
      <c r="H44" s="105"/>
      <c r="I44" s="287" t="str">
        <f>$A$7</f>
        <v>Hírös ALSE II</v>
      </c>
      <c r="J44" s="287"/>
      <c r="K44" s="287"/>
      <c r="L44" s="287"/>
      <c r="M44" s="287"/>
      <c r="N44" s="79">
        <v>13</v>
      </c>
      <c r="O44" s="67" t="s">
        <v>5</v>
      </c>
      <c r="P44" s="79">
        <v>3</v>
      </c>
      <c r="Q44" s="112" t="s">
        <v>100</v>
      </c>
      <c r="R44" s="105" t="str">
        <f>$A$10</f>
        <v>Marosvásárhely</v>
      </c>
      <c r="S44" s="105"/>
      <c r="V44" s="105"/>
      <c r="Y44" s="107"/>
      <c r="Z44" s="105"/>
      <c r="AA44" s="112"/>
      <c r="AB44" s="112"/>
      <c r="AC44" s="112" t="s">
        <v>261</v>
      </c>
      <c r="AE44" s="105"/>
      <c r="AF44" s="105"/>
      <c r="AG44" s="105"/>
      <c r="AH44" s="105"/>
      <c r="AI44" s="112"/>
      <c r="AJ44" s="112"/>
      <c r="AK44" s="112"/>
      <c r="AM44" s="105"/>
      <c r="AN44" s="105"/>
      <c r="AO44" s="105"/>
      <c r="AP44" s="105"/>
      <c r="AQ44" s="105"/>
      <c r="AR44" s="105"/>
      <c r="AT44" s="105"/>
      <c r="AU44" s="105"/>
      <c r="AV44" s="105"/>
      <c r="AW44" s="105"/>
      <c r="AY44" s="105"/>
      <c r="AZ44" s="105"/>
    </row>
    <row r="45" spans="1:54">
      <c r="A45" s="113"/>
      <c r="B45" s="114"/>
      <c r="C45" s="115"/>
      <c r="D45" s="116"/>
      <c r="E45" s="114"/>
      <c r="F45" s="114"/>
      <c r="G45" s="114"/>
      <c r="H45" s="114"/>
      <c r="I45" s="114"/>
      <c r="J45" s="114"/>
      <c r="K45" s="117"/>
      <c r="L45" s="117"/>
      <c r="M45" s="117"/>
      <c r="N45" s="80" t="s">
        <v>101</v>
      </c>
      <c r="O45" s="81"/>
      <c r="P45" s="69" t="s">
        <v>101</v>
      </c>
      <c r="Q45" s="118"/>
      <c r="R45" s="114"/>
      <c r="S45" s="114"/>
      <c r="T45" s="117"/>
      <c r="U45" s="117"/>
      <c r="V45" s="114"/>
      <c r="W45" s="117"/>
      <c r="X45" s="117"/>
      <c r="Y45" s="117"/>
      <c r="Z45" s="114"/>
      <c r="AA45" s="118"/>
      <c r="AB45" s="119"/>
      <c r="AC45" s="118"/>
      <c r="AD45" s="117"/>
      <c r="AE45" s="114"/>
      <c r="AF45" s="114"/>
      <c r="AG45" s="114"/>
      <c r="AH45" s="114"/>
      <c r="AI45" s="118"/>
      <c r="AJ45" s="119"/>
      <c r="AK45" s="118"/>
      <c r="AL45" s="117"/>
      <c r="AM45" s="114"/>
      <c r="AN45" s="114"/>
      <c r="AO45" s="114"/>
      <c r="AP45" s="105"/>
      <c r="AQ45" s="105"/>
      <c r="AR45" s="105"/>
      <c r="AS45" s="105"/>
      <c r="AT45" s="105"/>
      <c r="AU45" s="105"/>
      <c r="AV45" s="105"/>
      <c r="AW45" s="105"/>
    </row>
    <row r="46" spans="1:54" s="105" customFormat="1">
      <c r="A46" s="110" t="s">
        <v>109</v>
      </c>
      <c r="B46" s="127"/>
      <c r="D46" s="107"/>
      <c r="I46" s="287" t="str">
        <f>$A$3</f>
        <v>Csokonyavisonta</v>
      </c>
      <c r="J46" s="287"/>
      <c r="K46" s="287"/>
      <c r="L46" s="287"/>
      <c r="M46" s="287"/>
      <c r="N46" s="79">
        <v>4</v>
      </c>
      <c r="O46" s="67" t="s">
        <v>5</v>
      </c>
      <c r="P46" s="79">
        <v>12</v>
      </c>
      <c r="R46" s="105" t="str">
        <f>$A$7</f>
        <v>Hírös ALSE II</v>
      </c>
      <c r="W46" s="112"/>
      <c r="Y46" s="107"/>
      <c r="BB46" s="66"/>
    </row>
    <row r="47" spans="1:54">
      <c r="A47" s="113"/>
      <c r="B47" s="114"/>
      <c r="E47" s="105"/>
      <c r="F47" s="105"/>
      <c r="G47" s="105"/>
      <c r="H47" s="105"/>
      <c r="I47" s="287" t="str">
        <f>$A$6</f>
        <v>ALC KSE Szeged III.</v>
      </c>
      <c r="J47" s="287"/>
      <c r="K47" s="287"/>
      <c r="L47" s="287"/>
      <c r="M47" s="287"/>
      <c r="N47" s="79">
        <v>6</v>
      </c>
      <c r="O47" s="67" t="s">
        <v>5</v>
      </c>
      <c r="P47" s="79">
        <v>10</v>
      </c>
      <c r="R47" s="105" t="str">
        <f>$A$10</f>
        <v>Marosvásárhely</v>
      </c>
      <c r="S47" s="105"/>
      <c r="V47" s="105"/>
      <c r="Z47" s="105"/>
      <c r="AA47" s="112"/>
      <c r="AB47" s="121"/>
      <c r="AC47" s="112"/>
      <c r="AE47" s="105"/>
      <c r="AF47" s="105"/>
      <c r="AG47" s="105"/>
      <c r="AH47" s="105"/>
      <c r="AI47" s="112"/>
      <c r="AJ47" s="121"/>
      <c r="AK47" s="112"/>
      <c r="AM47" s="105"/>
      <c r="AN47" s="105"/>
      <c r="AO47" s="105"/>
      <c r="AP47" s="105"/>
      <c r="AQ47" s="105"/>
      <c r="AR47" s="105"/>
      <c r="AT47" s="105"/>
      <c r="AU47" s="105"/>
      <c r="AV47" s="105"/>
      <c r="AW47" s="105"/>
      <c r="AY47" s="105"/>
    </row>
    <row r="48" spans="1:54">
      <c r="A48" s="113"/>
      <c r="B48" s="114"/>
      <c r="D48" s="107"/>
      <c r="E48" s="105"/>
      <c r="F48" s="105"/>
      <c r="G48" s="105"/>
      <c r="H48" s="105"/>
      <c r="I48" s="287" t="str">
        <f>$A$4</f>
        <v>ALC KSE Szeged II.</v>
      </c>
      <c r="J48" s="287"/>
      <c r="K48" s="287"/>
      <c r="L48" s="287"/>
      <c r="M48" s="287"/>
      <c r="N48" s="79">
        <v>12</v>
      </c>
      <c r="O48" s="67" t="s">
        <v>101</v>
      </c>
      <c r="P48" s="79">
        <v>4</v>
      </c>
      <c r="Q48" s="112"/>
      <c r="R48" s="105" t="str">
        <f>$A$12</f>
        <v>ESE II. </v>
      </c>
      <c r="S48" s="105"/>
      <c r="V48" s="105"/>
      <c r="Y48" s="107"/>
      <c r="Z48" s="105"/>
      <c r="AA48" s="112"/>
      <c r="AB48" s="112"/>
      <c r="AC48" s="112"/>
      <c r="AE48" s="105"/>
      <c r="AF48" s="105"/>
      <c r="AG48" s="105"/>
      <c r="AH48" s="105"/>
      <c r="AI48" s="112"/>
      <c r="AJ48" s="112"/>
      <c r="AK48" s="112"/>
      <c r="AM48" s="105"/>
      <c r="AN48" s="105"/>
      <c r="AO48" s="105"/>
      <c r="AP48" s="105"/>
      <c r="AQ48" s="105"/>
      <c r="AR48" s="105"/>
      <c r="AT48" s="105"/>
      <c r="AU48" s="105"/>
      <c r="AV48" s="105"/>
      <c r="AW48" s="105"/>
      <c r="AY48" s="105"/>
      <c r="AZ48" s="105"/>
    </row>
    <row r="49" spans="1:54">
      <c r="A49" s="113"/>
      <c r="B49" s="114"/>
      <c r="E49" s="105"/>
      <c r="F49" s="105"/>
      <c r="G49" s="105"/>
      <c r="H49" s="105"/>
      <c r="I49" s="287" t="str">
        <f>$A$9</f>
        <v>Vasi GE II</v>
      </c>
      <c r="J49" s="287"/>
      <c r="K49" s="287"/>
      <c r="L49" s="287"/>
      <c r="M49" s="287"/>
      <c r="N49" s="79">
        <v>4</v>
      </c>
      <c r="O49" s="67" t="s">
        <v>5</v>
      </c>
      <c r="P49" s="79">
        <v>12</v>
      </c>
      <c r="R49" s="105" t="str">
        <f>$A$11</f>
        <v>DÖKE Komló II</v>
      </c>
      <c r="S49" s="105"/>
      <c r="V49" s="105"/>
      <c r="Z49" s="105"/>
      <c r="AA49" s="112"/>
      <c r="AB49" s="121"/>
      <c r="AC49" s="112"/>
      <c r="AE49" s="105"/>
      <c r="AF49" s="105"/>
      <c r="AG49" s="105"/>
      <c r="AH49" s="105"/>
      <c r="AI49" s="112"/>
      <c r="AJ49" s="121"/>
      <c r="AK49" s="112"/>
      <c r="AM49" s="105"/>
      <c r="AN49" s="105"/>
      <c r="AO49" s="105"/>
      <c r="AP49" s="105"/>
      <c r="AQ49" s="105"/>
      <c r="AR49" s="105"/>
      <c r="AT49" s="105"/>
      <c r="AU49" s="105"/>
      <c r="AV49" s="105"/>
      <c r="AW49" s="105"/>
      <c r="AY49" s="105"/>
    </row>
    <row r="50" spans="1:54">
      <c r="A50" s="113"/>
      <c r="B50" s="120"/>
      <c r="C50" s="122"/>
      <c r="D50" s="123"/>
      <c r="E50" s="120"/>
      <c r="F50" s="120"/>
      <c r="G50" s="120"/>
      <c r="H50" s="120"/>
      <c r="I50" s="120"/>
      <c r="J50" s="120"/>
      <c r="K50" s="124"/>
      <c r="L50" s="124"/>
      <c r="M50" s="124"/>
      <c r="N50" s="82" t="s">
        <v>101</v>
      </c>
      <c r="O50" s="83"/>
      <c r="P50" s="70" t="s">
        <v>101</v>
      </c>
      <c r="Q50" s="125"/>
      <c r="R50" s="120"/>
      <c r="S50" s="120"/>
      <c r="T50" s="124"/>
      <c r="U50" s="124"/>
      <c r="V50" s="120"/>
      <c r="W50" s="124"/>
      <c r="X50" s="124"/>
      <c r="Y50" s="124"/>
      <c r="Z50" s="120"/>
      <c r="AA50" s="125"/>
      <c r="AB50" s="126"/>
      <c r="AC50" s="125"/>
      <c r="AD50" s="124"/>
      <c r="AE50" s="120"/>
      <c r="AF50" s="120"/>
      <c r="AG50" s="120"/>
      <c r="AH50" s="120"/>
      <c r="AI50" s="125"/>
      <c r="AJ50" s="126"/>
      <c r="AK50" s="125"/>
      <c r="AL50" s="124"/>
      <c r="AM50" s="120"/>
      <c r="AN50" s="120"/>
      <c r="AO50" s="120"/>
      <c r="AP50" s="105"/>
      <c r="AQ50" s="105"/>
      <c r="AR50" s="105"/>
      <c r="AS50" s="105"/>
      <c r="AT50" s="105"/>
      <c r="AU50" s="105"/>
      <c r="AV50" s="105"/>
      <c r="AW50" s="105"/>
    </row>
    <row r="51" spans="1:54">
      <c r="A51" s="110" t="s">
        <v>110</v>
      </c>
      <c r="B51" s="114"/>
      <c r="D51" s="107"/>
      <c r="E51" s="105"/>
      <c r="F51" s="105"/>
      <c r="G51" s="105"/>
      <c r="H51" s="105"/>
      <c r="I51" s="287" t="str">
        <f>$A$3</f>
        <v>Csokonyavisonta</v>
      </c>
      <c r="J51" s="287"/>
      <c r="K51" s="287"/>
      <c r="L51" s="287"/>
      <c r="M51" s="287"/>
      <c r="N51" s="79">
        <v>8</v>
      </c>
      <c r="O51" s="67" t="s">
        <v>5</v>
      </c>
      <c r="P51" s="79">
        <v>8</v>
      </c>
      <c r="Q51" s="112" t="s">
        <v>100</v>
      </c>
      <c r="R51" s="105" t="str">
        <f>$A$6</f>
        <v>ALC KSE Szeged III.</v>
      </c>
      <c r="S51" s="105"/>
      <c r="V51" s="105"/>
      <c r="Y51" s="107"/>
      <c r="Z51" s="105"/>
      <c r="AA51" s="112"/>
      <c r="AB51" s="112"/>
      <c r="AC51" s="112"/>
      <c r="AE51" s="105"/>
      <c r="AF51" s="105"/>
      <c r="AG51" s="105"/>
      <c r="AH51" s="105"/>
      <c r="AI51" s="112"/>
      <c r="AJ51" s="112"/>
      <c r="AK51" s="112"/>
      <c r="AM51" s="105"/>
      <c r="AN51" s="105"/>
      <c r="AO51" s="105"/>
      <c r="AP51" s="105"/>
      <c r="AQ51" s="105"/>
      <c r="AR51" s="105"/>
      <c r="AT51" s="105"/>
      <c r="AU51" s="105"/>
      <c r="AV51" s="105"/>
      <c r="AW51" s="105"/>
      <c r="AY51" s="105"/>
      <c r="AZ51" s="105"/>
    </row>
    <row r="52" spans="1:54" s="105" customFormat="1">
      <c r="B52" s="111"/>
      <c r="D52" s="107"/>
      <c r="I52" s="287" t="str">
        <f>$A$5</f>
        <v>ESE I. </v>
      </c>
      <c r="J52" s="287"/>
      <c r="K52" s="287"/>
      <c r="L52" s="287"/>
      <c r="M52" s="287"/>
      <c r="N52" s="79">
        <v>8</v>
      </c>
      <c r="O52" s="67" t="s">
        <v>5</v>
      </c>
      <c r="P52" s="79">
        <v>8</v>
      </c>
      <c r="R52" s="105" t="str">
        <f>$A$7</f>
        <v>Hírös ALSE II</v>
      </c>
      <c r="W52" s="112"/>
      <c r="Y52" s="107"/>
      <c r="BB52" s="66"/>
    </row>
    <row r="53" spans="1:54">
      <c r="A53" s="113"/>
      <c r="B53" s="120"/>
      <c r="E53" s="105"/>
      <c r="F53" s="105"/>
      <c r="G53" s="105"/>
      <c r="H53" s="105"/>
      <c r="I53" s="287" t="str">
        <f>$A$8</f>
        <v>Dunakanyar Forte</v>
      </c>
      <c r="J53" s="287"/>
      <c r="K53" s="287"/>
      <c r="L53" s="287"/>
      <c r="M53" s="287"/>
      <c r="N53" s="79">
        <v>7</v>
      </c>
      <c r="O53" s="67" t="s">
        <v>5</v>
      </c>
      <c r="P53" s="79">
        <v>9</v>
      </c>
      <c r="R53" s="105" t="str">
        <f>$A$11</f>
        <v>DÖKE Komló II</v>
      </c>
      <c r="S53" s="105"/>
      <c r="V53" s="105"/>
      <c r="Z53" s="105"/>
      <c r="AA53" s="112"/>
      <c r="AB53" s="121"/>
      <c r="AC53" s="112"/>
      <c r="AE53" s="105"/>
      <c r="AF53" s="105"/>
      <c r="AG53" s="105"/>
      <c r="AH53" s="105"/>
      <c r="AI53" s="112"/>
      <c r="AJ53" s="121"/>
      <c r="AK53" s="112"/>
      <c r="AM53" s="105"/>
      <c r="AN53" s="105"/>
      <c r="AO53" s="105"/>
      <c r="AP53" s="105"/>
      <c r="AQ53" s="105"/>
      <c r="AR53" s="105"/>
      <c r="AT53" s="105"/>
      <c r="AU53" s="105"/>
      <c r="AV53" s="105"/>
      <c r="AW53" s="105"/>
      <c r="AY53" s="105"/>
    </row>
    <row r="54" spans="1:54">
      <c r="A54" s="113"/>
      <c r="B54" s="120"/>
      <c r="D54" s="107"/>
      <c r="E54" s="105"/>
      <c r="F54" s="105"/>
      <c r="G54" s="105"/>
      <c r="H54" s="105"/>
      <c r="I54" s="287" t="str">
        <f>$A$9</f>
        <v>Vasi GE II</v>
      </c>
      <c r="J54" s="287"/>
      <c r="K54" s="287"/>
      <c r="L54" s="287"/>
      <c r="M54" s="287"/>
      <c r="N54" s="79">
        <v>10</v>
      </c>
      <c r="O54" s="67" t="s">
        <v>5</v>
      </c>
      <c r="P54" s="79">
        <v>6</v>
      </c>
      <c r="Q54" s="112"/>
      <c r="R54" s="105" t="str">
        <f>$A$10</f>
        <v>Marosvásárhely</v>
      </c>
      <c r="S54" s="105"/>
      <c r="V54" s="105"/>
      <c r="Y54" s="107"/>
      <c r="Z54" s="105"/>
      <c r="AA54" s="112"/>
      <c r="AB54" s="112"/>
      <c r="AC54" s="112"/>
      <c r="AE54" s="105"/>
      <c r="AF54" s="105"/>
      <c r="AG54" s="105"/>
      <c r="AH54" s="105"/>
      <c r="AI54" s="112"/>
      <c r="AJ54" s="112"/>
      <c r="AK54" s="112"/>
      <c r="AM54" s="105"/>
      <c r="AN54" s="105"/>
      <c r="AO54" s="105"/>
      <c r="AP54" s="105"/>
      <c r="AQ54" s="105"/>
      <c r="AR54" s="105"/>
      <c r="AT54" s="105"/>
      <c r="AU54" s="105"/>
      <c r="AV54" s="105"/>
      <c r="AW54" s="105"/>
      <c r="AY54" s="105"/>
      <c r="AZ54" s="105"/>
    </row>
    <row r="55" spans="1:54">
      <c r="A55" s="113"/>
      <c r="B55" s="114"/>
      <c r="C55" s="115"/>
      <c r="D55" s="116"/>
      <c r="E55" s="114"/>
      <c r="F55" s="114"/>
      <c r="G55" s="114"/>
      <c r="H55" s="114"/>
      <c r="I55" s="114"/>
      <c r="J55" s="114"/>
      <c r="K55" s="117"/>
      <c r="L55" s="117"/>
      <c r="M55" s="117"/>
      <c r="N55" s="80" t="s">
        <v>101</v>
      </c>
      <c r="O55" s="81"/>
      <c r="P55" s="69" t="s">
        <v>101</v>
      </c>
      <c r="Q55" s="118"/>
      <c r="R55" s="114"/>
      <c r="S55" s="114"/>
      <c r="T55" s="117"/>
      <c r="U55" s="117"/>
      <c r="V55" s="114"/>
      <c r="W55" s="117"/>
      <c r="X55" s="117"/>
      <c r="Y55" s="117"/>
      <c r="Z55" s="114"/>
      <c r="AA55" s="118"/>
      <c r="AB55" s="119"/>
      <c r="AC55" s="118"/>
      <c r="AD55" s="117"/>
      <c r="AE55" s="114"/>
      <c r="AF55" s="114"/>
      <c r="AG55" s="114"/>
      <c r="AH55" s="114"/>
      <c r="AI55" s="118"/>
      <c r="AJ55" s="119"/>
      <c r="AK55" s="118"/>
      <c r="AL55" s="117"/>
      <c r="AM55" s="114"/>
      <c r="AN55" s="114"/>
      <c r="AO55" s="114"/>
      <c r="AP55" s="105"/>
      <c r="AQ55" s="105"/>
      <c r="AR55" s="105"/>
      <c r="AS55" s="105"/>
      <c r="AT55" s="105"/>
      <c r="AU55" s="105"/>
      <c r="AV55" s="105"/>
      <c r="AW55" s="105"/>
    </row>
    <row r="56" spans="1:54">
      <c r="A56" s="110" t="s">
        <v>111</v>
      </c>
      <c r="B56" s="120"/>
      <c r="E56" s="105"/>
      <c r="F56" s="105"/>
      <c r="G56" s="105"/>
      <c r="H56" s="105"/>
      <c r="I56" s="287" t="str">
        <f>$A$3</f>
        <v>Csokonyavisonta</v>
      </c>
      <c r="J56" s="287"/>
      <c r="K56" s="287"/>
      <c r="L56" s="287"/>
      <c r="M56" s="287"/>
      <c r="N56" s="79">
        <v>6</v>
      </c>
      <c r="O56" s="67" t="s">
        <v>5</v>
      </c>
      <c r="P56" s="79">
        <v>10</v>
      </c>
      <c r="R56" s="105" t="str">
        <f>$A$5</f>
        <v>ESE I. </v>
      </c>
      <c r="S56" s="105"/>
      <c r="V56" s="105"/>
      <c r="Z56" s="105"/>
      <c r="AA56" s="112"/>
      <c r="AB56" s="121"/>
      <c r="AC56" s="112"/>
      <c r="AE56" s="105"/>
      <c r="AF56" s="105"/>
      <c r="AG56" s="105"/>
      <c r="AH56" s="105"/>
      <c r="AI56" s="112"/>
      <c r="AJ56" s="121"/>
      <c r="AK56" s="112"/>
      <c r="AM56" s="105"/>
      <c r="AN56" s="105"/>
      <c r="AO56" s="105"/>
      <c r="AP56" s="105"/>
      <c r="AQ56" s="105"/>
      <c r="AR56" s="105"/>
      <c r="AT56" s="105"/>
      <c r="AU56" s="105"/>
      <c r="AV56" s="105"/>
      <c r="AW56" s="105"/>
      <c r="AY56" s="105"/>
    </row>
    <row r="57" spans="1:54">
      <c r="A57" s="113"/>
      <c r="B57" s="120"/>
      <c r="D57" s="107"/>
      <c r="E57" s="105"/>
      <c r="F57" s="105"/>
      <c r="G57" s="105"/>
      <c r="H57" s="105"/>
      <c r="I57" s="287" t="str">
        <f>$A$4</f>
        <v>ALC KSE Szeged II.</v>
      </c>
      <c r="J57" s="287"/>
      <c r="K57" s="287"/>
      <c r="L57" s="287"/>
      <c r="M57" s="287"/>
      <c r="N57" s="79">
        <v>8</v>
      </c>
      <c r="O57" s="67" t="s">
        <v>5</v>
      </c>
      <c r="P57" s="79">
        <v>8</v>
      </c>
      <c r="Q57" s="112" t="s">
        <v>100</v>
      </c>
      <c r="R57" s="105" t="str">
        <f>$A$7</f>
        <v>Hírös ALSE II</v>
      </c>
      <c r="S57" s="105"/>
      <c r="V57" s="105"/>
      <c r="Y57" s="107"/>
      <c r="Z57" s="105"/>
      <c r="AA57" s="112"/>
      <c r="AB57" s="112"/>
      <c r="AC57" s="112"/>
      <c r="AE57" s="105"/>
      <c r="AF57" s="105"/>
      <c r="AG57" s="105"/>
      <c r="AH57" s="105"/>
      <c r="AI57" s="112"/>
      <c r="AJ57" s="112"/>
      <c r="AK57" s="112"/>
      <c r="AM57" s="105"/>
      <c r="AN57" s="105"/>
      <c r="AO57" s="105"/>
      <c r="AP57" s="105"/>
      <c r="AQ57" s="105"/>
      <c r="AR57" s="105"/>
      <c r="AT57" s="105"/>
      <c r="AU57" s="105"/>
      <c r="AV57" s="105"/>
      <c r="AW57" s="105"/>
      <c r="AY57" s="105"/>
      <c r="AZ57" s="105"/>
    </row>
    <row r="58" spans="1:54" s="105" customFormat="1">
      <c r="B58" s="127"/>
      <c r="D58" s="107"/>
      <c r="I58" s="287" t="str">
        <f>$A$8</f>
        <v>Dunakanyar Forte</v>
      </c>
      <c r="J58" s="287"/>
      <c r="K58" s="287"/>
      <c r="L58" s="287"/>
      <c r="M58" s="287"/>
      <c r="N58" s="79">
        <v>4</v>
      </c>
      <c r="O58" s="67" t="s">
        <v>5</v>
      </c>
      <c r="P58" s="79">
        <v>12</v>
      </c>
      <c r="R58" s="105" t="str">
        <f>$A$10</f>
        <v>Marosvásárhely</v>
      </c>
      <c r="W58" s="112"/>
      <c r="Y58" s="107"/>
      <c r="BB58" s="66"/>
    </row>
    <row r="59" spans="1:54">
      <c r="A59" s="113"/>
      <c r="B59" s="114"/>
      <c r="D59" s="107"/>
      <c r="E59" s="105"/>
      <c r="F59" s="105"/>
      <c r="G59" s="105"/>
      <c r="H59" s="105"/>
      <c r="I59" s="287" t="str">
        <f>$A$11</f>
        <v>DÖKE Komló II</v>
      </c>
      <c r="J59" s="287"/>
      <c r="K59" s="287"/>
      <c r="L59" s="287"/>
      <c r="M59" s="287"/>
      <c r="N59" s="79">
        <v>12</v>
      </c>
      <c r="O59" s="67" t="s">
        <v>5</v>
      </c>
      <c r="P59" s="79">
        <v>4</v>
      </c>
      <c r="R59" s="105" t="str">
        <f>$A$12</f>
        <v>ESE II. </v>
      </c>
      <c r="S59" s="105"/>
      <c r="V59" s="105"/>
      <c r="Y59" s="107"/>
      <c r="Z59" s="105"/>
      <c r="AA59" s="112"/>
      <c r="AB59" s="112"/>
      <c r="AC59" s="112"/>
      <c r="AE59" s="105"/>
      <c r="AF59" s="105"/>
      <c r="AG59" s="105"/>
      <c r="AH59" s="105"/>
      <c r="AI59" s="112"/>
      <c r="AJ59" s="112"/>
      <c r="AK59" s="112"/>
      <c r="AM59" s="105"/>
      <c r="AN59" s="105"/>
      <c r="AO59" s="105"/>
      <c r="AP59" s="105"/>
      <c r="AQ59" s="105"/>
      <c r="AR59" s="105"/>
      <c r="AT59" s="105"/>
      <c r="AU59" s="105"/>
      <c r="AV59" s="105"/>
      <c r="AW59" s="105"/>
      <c r="AY59" s="105"/>
      <c r="AZ59" s="105"/>
    </row>
    <row r="60" spans="1:54">
      <c r="A60" s="113"/>
      <c r="B60" s="120"/>
      <c r="C60" s="122"/>
      <c r="D60" s="123"/>
      <c r="E60" s="120"/>
      <c r="F60" s="120"/>
      <c r="G60" s="120"/>
      <c r="H60" s="120"/>
      <c r="I60" s="120"/>
      <c r="J60" s="120"/>
      <c r="K60" s="124"/>
      <c r="L60" s="124"/>
      <c r="M60" s="124"/>
      <c r="N60" s="82" t="s">
        <v>101</v>
      </c>
      <c r="O60" s="83"/>
      <c r="P60" s="70" t="s">
        <v>101</v>
      </c>
      <c r="Q60" s="125"/>
      <c r="R60" s="120"/>
      <c r="S60" s="120"/>
      <c r="T60" s="124"/>
      <c r="U60" s="124"/>
      <c r="V60" s="120"/>
      <c r="W60" s="124"/>
      <c r="X60" s="124"/>
      <c r="Y60" s="124"/>
      <c r="Z60" s="120"/>
      <c r="AA60" s="125"/>
      <c r="AB60" s="126"/>
      <c r="AC60" s="125"/>
      <c r="AD60" s="124"/>
      <c r="AE60" s="120"/>
      <c r="AF60" s="120"/>
      <c r="AG60" s="120"/>
      <c r="AH60" s="120"/>
      <c r="AI60" s="125"/>
      <c r="AJ60" s="126"/>
      <c r="AK60" s="125"/>
      <c r="AL60" s="124"/>
      <c r="AM60" s="120"/>
      <c r="AN60" s="120"/>
      <c r="AO60" s="120"/>
      <c r="AP60" s="105"/>
      <c r="AQ60" s="105"/>
      <c r="AR60" s="105"/>
      <c r="AS60" s="105"/>
      <c r="AT60" s="105"/>
      <c r="AU60" s="105"/>
      <c r="AV60" s="105"/>
      <c r="AW60" s="105"/>
    </row>
    <row r="61" spans="1:54">
      <c r="A61" s="110" t="s">
        <v>112</v>
      </c>
      <c r="B61" s="114"/>
      <c r="D61" s="107"/>
      <c r="E61" s="105"/>
      <c r="F61" s="105"/>
      <c r="G61" s="105"/>
      <c r="H61" s="105"/>
      <c r="I61" s="287" t="str">
        <f>$A$3</f>
        <v>Csokonyavisonta</v>
      </c>
      <c r="J61" s="287"/>
      <c r="K61" s="287"/>
      <c r="L61" s="287"/>
      <c r="M61" s="287"/>
      <c r="N61" s="79">
        <v>8</v>
      </c>
      <c r="O61" s="67" t="s">
        <v>5</v>
      </c>
      <c r="P61" s="79">
        <v>8</v>
      </c>
      <c r="Q61" s="112"/>
      <c r="R61" s="105" t="str">
        <f>$A$4</f>
        <v>ALC KSE Szeged II.</v>
      </c>
      <c r="S61" s="105"/>
      <c r="V61" s="105"/>
      <c r="Y61" s="107"/>
      <c r="Z61" s="105"/>
      <c r="AA61" s="112"/>
      <c r="AB61" s="112"/>
      <c r="AC61" s="112"/>
      <c r="AE61" s="105"/>
      <c r="AF61" s="105"/>
      <c r="AG61" s="105"/>
      <c r="AH61" s="105"/>
      <c r="AI61" s="112"/>
      <c r="AJ61" s="112"/>
      <c r="AK61" s="112"/>
      <c r="AM61" s="105"/>
      <c r="AN61" s="105"/>
      <c r="AO61" s="105"/>
      <c r="AP61" s="105"/>
      <c r="AQ61" s="105"/>
      <c r="AR61" s="105"/>
      <c r="AT61" s="105"/>
      <c r="AU61" s="105"/>
      <c r="AV61" s="105"/>
      <c r="AW61" s="105"/>
      <c r="AY61" s="105"/>
      <c r="AZ61" s="105"/>
    </row>
    <row r="62" spans="1:54">
      <c r="A62" s="113"/>
      <c r="B62" s="114"/>
      <c r="D62" s="107"/>
      <c r="E62" s="105"/>
      <c r="F62" s="105"/>
      <c r="G62" s="105"/>
      <c r="H62" s="105"/>
      <c r="I62" s="287" t="str">
        <f>$A$6</f>
        <v>ALC KSE Szeged III.</v>
      </c>
      <c r="J62" s="287"/>
      <c r="K62" s="287"/>
      <c r="L62" s="287"/>
      <c r="M62" s="287"/>
      <c r="N62" s="79">
        <v>8</v>
      </c>
      <c r="O62" s="67" t="s">
        <v>5</v>
      </c>
      <c r="P62" s="79">
        <v>8</v>
      </c>
      <c r="R62" s="105" t="str">
        <f>$A$7</f>
        <v>Hírös ALSE II</v>
      </c>
      <c r="S62" s="105"/>
      <c r="V62" s="105"/>
      <c r="Y62" s="107"/>
      <c r="Z62" s="105"/>
      <c r="AA62" s="112"/>
      <c r="AB62" s="112"/>
      <c r="AC62" s="112"/>
      <c r="AE62" s="105"/>
      <c r="AF62" s="105"/>
      <c r="AG62" s="105"/>
      <c r="AH62" s="105"/>
      <c r="AI62" s="112"/>
      <c r="AJ62" s="112"/>
      <c r="AK62" s="112"/>
      <c r="AM62" s="105"/>
      <c r="AN62" s="105"/>
      <c r="AO62" s="105"/>
      <c r="AP62" s="105"/>
      <c r="AQ62" s="105"/>
      <c r="AR62" s="105"/>
      <c r="AT62" s="105"/>
      <c r="AU62" s="105"/>
      <c r="AV62" s="105"/>
      <c r="AW62" s="105"/>
      <c r="AY62" s="105"/>
      <c r="AZ62" s="105"/>
    </row>
    <row r="63" spans="1:54">
      <c r="A63" s="113"/>
      <c r="B63" s="114"/>
      <c r="D63" s="107"/>
      <c r="E63" s="105"/>
      <c r="F63" s="105"/>
      <c r="G63" s="105"/>
      <c r="H63" s="105"/>
      <c r="I63" s="287" t="str">
        <f>$A$8</f>
        <v>Dunakanyar Forte</v>
      </c>
      <c r="J63" s="287"/>
      <c r="K63" s="287"/>
      <c r="L63" s="287"/>
      <c r="M63" s="287"/>
      <c r="N63" s="79">
        <v>3</v>
      </c>
      <c r="O63" s="67" t="s">
        <v>5</v>
      </c>
      <c r="P63" s="79">
        <v>13</v>
      </c>
      <c r="Q63" s="112" t="s">
        <v>100</v>
      </c>
      <c r="R63" s="105" t="str">
        <f>$A$9</f>
        <v>Vasi GE II</v>
      </c>
      <c r="S63" s="105"/>
      <c r="V63" s="105"/>
      <c r="Y63" s="107"/>
      <c r="Z63" s="105"/>
      <c r="AA63" s="112"/>
      <c r="AB63" s="112"/>
      <c r="AC63" s="112"/>
      <c r="AE63" s="105"/>
      <c r="AF63" s="105"/>
      <c r="AG63" s="105"/>
      <c r="AH63" s="105"/>
      <c r="AI63" s="112"/>
      <c r="AJ63" s="112"/>
      <c r="AK63" s="112"/>
      <c r="AM63" s="105"/>
      <c r="AN63" s="105"/>
      <c r="AO63" s="105"/>
      <c r="AP63" s="105"/>
      <c r="AQ63" s="105"/>
      <c r="AR63" s="105"/>
      <c r="AT63" s="105"/>
      <c r="AU63" s="105"/>
      <c r="AV63" s="105"/>
      <c r="AW63" s="105"/>
      <c r="AY63" s="105"/>
      <c r="AZ63" s="105"/>
    </row>
    <row r="64" spans="1:54" s="105" customFormat="1">
      <c r="A64" s="110"/>
      <c r="B64" s="111"/>
      <c r="D64" s="107"/>
      <c r="I64" s="287" t="str">
        <f>$A$10</f>
        <v>Marosvásárhely</v>
      </c>
      <c r="J64" s="287"/>
      <c r="K64" s="287"/>
      <c r="L64" s="287"/>
      <c r="M64" s="287"/>
      <c r="N64" s="79">
        <v>13</v>
      </c>
      <c r="O64" s="67" t="s">
        <v>5</v>
      </c>
      <c r="P64" s="79">
        <v>3</v>
      </c>
      <c r="R64" s="105" t="str">
        <f>$A$12</f>
        <v>ESE II. </v>
      </c>
      <c r="W64" s="112"/>
      <c r="Y64" s="107"/>
      <c r="BB64" s="66"/>
    </row>
    <row r="65" spans="1:52">
      <c r="A65" s="113"/>
      <c r="B65" s="114"/>
      <c r="C65" s="115"/>
      <c r="D65" s="116"/>
      <c r="E65" s="114"/>
      <c r="F65" s="114"/>
      <c r="G65" s="114"/>
      <c r="H65" s="114"/>
      <c r="I65" s="114"/>
      <c r="J65" s="114"/>
      <c r="K65" s="117"/>
      <c r="L65" s="117"/>
      <c r="M65" s="117"/>
      <c r="N65" s="80" t="s">
        <v>101</v>
      </c>
      <c r="O65" s="81"/>
      <c r="P65" s="69" t="s">
        <v>101</v>
      </c>
      <c r="Q65" s="118"/>
      <c r="R65" s="114"/>
      <c r="S65" s="114"/>
      <c r="T65" s="117"/>
      <c r="U65" s="117"/>
      <c r="V65" s="114"/>
      <c r="W65" s="117"/>
      <c r="X65" s="117"/>
      <c r="Y65" s="117"/>
      <c r="Z65" s="114"/>
      <c r="AA65" s="118"/>
      <c r="AB65" s="119"/>
      <c r="AC65" s="118"/>
      <c r="AD65" s="117"/>
      <c r="AE65" s="114"/>
      <c r="AF65" s="114"/>
      <c r="AG65" s="114"/>
      <c r="AH65" s="114"/>
      <c r="AI65" s="118"/>
      <c r="AJ65" s="119"/>
      <c r="AK65" s="118"/>
      <c r="AL65" s="117"/>
      <c r="AM65" s="114"/>
      <c r="AN65" s="114"/>
      <c r="AO65" s="114"/>
      <c r="AP65" s="105"/>
      <c r="AQ65" s="105"/>
      <c r="AR65" s="105"/>
      <c r="AS65" s="105"/>
      <c r="AT65" s="105"/>
      <c r="AU65" s="105"/>
      <c r="AV65" s="105"/>
      <c r="AW65" s="105"/>
    </row>
    <row r="66" spans="1:52">
      <c r="A66" s="110" t="s">
        <v>113</v>
      </c>
      <c r="B66" s="120"/>
      <c r="E66" s="105"/>
      <c r="F66" s="105"/>
      <c r="G66" s="105"/>
      <c r="H66" s="105"/>
      <c r="I66" s="287" t="str">
        <f>$A$4</f>
        <v>ALC KSE Szeged II.</v>
      </c>
      <c r="J66" s="287"/>
      <c r="K66" s="287"/>
      <c r="L66" s="287"/>
      <c r="M66" s="287"/>
      <c r="N66" s="79">
        <v>11</v>
      </c>
      <c r="O66" s="67" t="s">
        <v>5</v>
      </c>
      <c r="P66" s="79">
        <v>5</v>
      </c>
      <c r="R66" s="105" t="str">
        <f>$A$8</f>
        <v>Dunakanyar Forte</v>
      </c>
      <c r="S66" s="105"/>
      <c r="V66" s="105"/>
      <c r="Z66" s="105"/>
      <c r="AA66" s="112"/>
      <c r="AB66" s="121"/>
      <c r="AC66" s="112"/>
      <c r="AE66" s="105"/>
      <c r="AF66" s="105"/>
      <c r="AG66" s="105"/>
      <c r="AH66" s="105"/>
      <c r="AI66" s="112"/>
      <c r="AJ66" s="121"/>
      <c r="AK66" s="112"/>
      <c r="AM66" s="105"/>
      <c r="AN66" s="105"/>
      <c r="AO66" s="105"/>
      <c r="AP66" s="105"/>
      <c r="AQ66" s="105"/>
      <c r="AR66" s="105"/>
      <c r="AT66" s="105"/>
      <c r="AU66" s="105"/>
      <c r="AV66" s="105"/>
      <c r="AW66" s="105"/>
      <c r="AY66" s="105"/>
    </row>
    <row r="67" spans="1:52">
      <c r="A67" s="113"/>
      <c r="B67" s="120"/>
      <c r="E67" s="105"/>
      <c r="F67" s="105"/>
      <c r="G67" s="105"/>
      <c r="H67" s="105"/>
      <c r="I67" s="287" t="str">
        <f>$A$5</f>
        <v>ESE I. </v>
      </c>
      <c r="J67" s="287"/>
      <c r="K67" s="287"/>
      <c r="L67" s="287"/>
      <c r="M67" s="287"/>
      <c r="N67" s="79">
        <v>9</v>
      </c>
      <c r="O67" s="67" t="s">
        <v>5</v>
      </c>
      <c r="P67" s="79">
        <v>7</v>
      </c>
      <c r="Q67" s="112"/>
      <c r="R67" s="105" t="str">
        <f>$A$6</f>
        <v>ALC KSE Szeged III.</v>
      </c>
      <c r="S67" s="105"/>
      <c r="V67" s="105"/>
      <c r="Y67" s="107"/>
      <c r="Z67" s="105"/>
      <c r="AA67" s="112"/>
      <c r="AB67" s="112"/>
      <c r="AC67" s="112"/>
      <c r="AE67" s="105"/>
      <c r="AF67" s="105"/>
      <c r="AG67" s="105"/>
      <c r="AH67" s="105"/>
      <c r="AI67" s="112"/>
      <c r="AJ67" s="112"/>
      <c r="AK67" s="112"/>
      <c r="AM67" s="105"/>
      <c r="AN67" s="105"/>
      <c r="AO67" s="105"/>
      <c r="AP67" s="105"/>
      <c r="AQ67" s="105"/>
      <c r="AR67" s="105"/>
      <c r="AT67" s="105"/>
      <c r="AU67" s="105"/>
      <c r="AV67" s="105"/>
      <c r="AW67" s="105"/>
      <c r="AY67" s="105"/>
      <c r="AZ67" s="105"/>
    </row>
    <row r="68" spans="1:52">
      <c r="A68" s="113"/>
      <c r="B68" s="120"/>
      <c r="E68" s="105"/>
      <c r="F68" s="105"/>
      <c r="G68" s="105"/>
      <c r="H68" s="105"/>
      <c r="I68" s="287" t="str">
        <f>$A$9</f>
        <v>Vasi GE II</v>
      </c>
      <c r="J68" s="287"/>
      <c r="K68" s="287"/>
      <c r="L68" s="287"/>
      <c r="M68" s="287"/>
      <c r="N68" s="79">
        <v>12</v>
      </c>
      <c r="O68" s="67" t="s">
        <v>5</v>
      </c>
      <c r="P68" s="79">
        <v>4</v>
      </c>
      <c r="R68" s="105" t="str">
        <f>$A$12</f>
        <v>ESE II. </v>
      </c>
      <c r="S68" s="105"/>
      <c r="V68" s="105"/>
      <c r="Z68" s="105"/>
      <c r="AA68" s="112"/>
      <c r="AB68" s="121"/>
      <c r="AC68" s="112"/>
      <c r="AE68" s="105"/>
      <c r="AF68" s="105"/>
      <c r="AG68" s="105"/>
      <c r="AH68" s="105"/>
      <c r="AI68" s="112"/>
      <c r="AJ68" s="121"/>
      <c r="AK68" s="112"/>
      <c r="AM68" s="105"/>
      <c r="AN68" s="105"/>
      <c r="AO68" s="105"/>
      <c r="AP68" s="105"/>
      <c r="AQ68" s="105"/>
      <c r="AR68" s="105"/>
      <c r="AT68" s="105"/>
      <c r="AU68" s="105"/>
      <c r="AV68" s="105"/>
      <c r="AW68" s="105"/>
      <c r="AY68" s="105"/>
    </row>
    <row r="69" spans="1:52">
      <c r="A69" s="113"/>
      <c r="B69" s="120"/>
      <c r="D69" s="107"/>
      <c r="E69" s="105"/>
      <c r="F69" s="105"/>
      <c r="G69" s="105"/>
      <c r="H69" s="105"/>
      <c r="I69" s="287" t="str">
        <f>$A$10</f>
        <v>Marosvásárhely</v>
      </c>
      <c r="J69" s="287"/>
      <c r="K69" s="287"/>
      <c r="L69" s="287"/>
      <c r="M69" s="287"/>
      <c r="N69" s="79">
        <v>8</v>
      </c>
      <c r="O69" s="67" t="s">
        <v>5</v>
      </c>
      <c r="P69" s="79">
        <v>8</v>
      </c>
      <c r="Q69" s="112" t="s">
        <v>100</v>
      </c>
      <c r="R69" s="105" t="str">
        <f>$A$11</f>
        <v>DÖKE Komló II</v>
      </c>
      <c r="S69" s="105"/>
      <c r="V69" s="105"/>
      <c r="Y69" s="107"/>
      <c r="Z69" s="105"/>
      <c r="AA69" s="112"/>
      <c r="AB69" s="112"/>
      <c r="AC69" s="112"/>
      <c r="AE69" s="105"/>
      <c r="AF69" s="105"/>
      <c r="AG69" s="105"/>
      <c r="AH69" s="105"/>
      <c r="AI69" s="112"/>
      <c r="AJ69" s="112"/>
      <c r="AK69" s="112"/>
      <c r="AM69" s="105"/>
      <c r="AN69" s="105"/>
      <c r="AO69" s="105"/>
      <c r="AP69" s="105"/>
      <c r="AQ69" s="105"/>
      <c r="AR69" s="105"/>
      <c r="AT69" s="105"/>
      <c r="AU69" s="105"/>
      <c r="AV69" s="105"/>
      <c r="AW69" s="105"/>
      <c r="AY69" s="105"/>
      <c r="AZ69" s="105"/>
    </row>
    <row r="70" spans="1:52">
      <c r="A70" s="113"/>
      <c r="B70" s="120"/>
      <c r="C70" s="122"/>
      <c r="D70" s="123"/>
      <c r="E70" s="120"/>
      <c r="F70" s="120"/>
      <c r="G70" s="120"/>
      <c r="H70" s="120"/>
      <c r="I70" s="120"/>
      <c r="J70" s="120"/>
      <c r="K70" s="124"/>
      <c r="L70" s="124"/>
      <c r="M70" s="124"/>
      <c r="N70" s="82"/>
      <c r="O70" s="83"/>
      <c r="P70" s="70"/>
      <c r="Q70" s="125"/>
      <c r="R70" s="120"/>
      <c r="S70" s="120"/>
      <c r="T70" s="124"/>
      <c r="U70" s="124"/>
      <c r="V70" s="120"/>
      <c r="W70" s="124"/>
      <c r="X70" s="124"/>
      <c r="Y70" s="124"/>
      <c r="Z70" s="120"/>
      <c r="AA70" s="125"/>
      <c r="AB70" s="126"/>
      <c r="AC70" s="125"/>
      <c r="AD70" s="124"/>
      <c r="AE70" s="120"/>
      <c r="AF70" s="120"/>
      <c r="AG70" s="120"/>
      <c r="AH70" s="120"/>
      <c r="AI70" s="125"/>
      <c r="AJ70" s="126"/>
      <c r="AK70" s="125"/>
      <c r="AL70" s="124"/>
      <c r="AM70" s="120"/>
      <c r="AN70" s="120"/>
      <c r="AO70" s="120"/>
      <c r="AP70" s="105"/>
      <c r="AQ70" s="105"/>
      <c r="AR70" s="105"/>
      <c r="AS70" s="105"/>
      <c r="AT70" s="105"/>
      <c r="AU70" s="105"/>
      <c r="AV70" s="105"/>
      <c r="AW70" s="105"/>
    </row>
    <row r="71" spans="1:52">
      <c r="N71" s="75" t="s">
        <v>101</v>
      </c>
    </row>
    <row r="72" spans="1:52">
      <c r="U72" s="91" t="s">
        <v>272</v>
      </c>
    </row>
  </sheetData>
  <mergeCells count="59">
    <mergeCell ref="I67:M67"/>
    <mergeCell ref="I68:M68"/>
    <mergeCell ref="I69:M69"/>
    <mergeCell ref="I14:M14"/>
    <mergeCell ref="I17:M17"/>
    <mergeCell ref="I16:M16"/>
    <mergeCell ref="I61:M61"/>
    <mergeCell ref="I62:M62"/>
    <mergeCell ref="I63:M63"/>
    <mergeCell ref="I64:M64"/>
    <mergeCell ref="I66:M66"/>
    <mergeCell ref="I54:M54"/>
    <mergeCell ref="I56:M56"/>
    <mergeCell ref="I57:M57"/>
    <mergeCell ref="I58:M58"/>
    <mergeCell ref="I59:M59"/>
    <mergeCell ref="I48:M48"/>
    <mergeCell ref="I49:M49"/>
    <mergeCell ref="I51:M51"/>
    <mergeCell ref="I52:M52"/>
    <mergeCell ref="I53:M53"/>
    <mergeCell ref="I42:M42"/>
    <mergeCell ref="I43:M43"/>
    <mergeCell ref="I44:M44"/>
    <mergeCell ref="I46:M46"/>
    <mergeCell ref="I47:M47"/>
    <mergeCell ref="I36:M36"/>
    <mergeCell ref="I37:M37"/>
    <mergeCell ref="I38:M38"/>
    <mergeCell ref="I39:M39"/>
    <mergeCell ref="I41:M41"/>
    <mergeCell ref="I29:M29"/>
    <mergeCell ref="I31:M31"/>
    <mergeCell ref="I32:M32"/>
    <mergeCell ref="I33:M33"/>
    <mergeCell ref="I34:M34"/>
    <mergeCell ref="I23:M23"/>
    <mergeCell ref="I24:M24"/>
    <mergeCell ref="I26:M26"/>
    <mergeCell ref="I27:M27"/>
    <mergeCell ref="I28:M28"/>
    <mergeCell ref="I18:M18"/>
    <mergeCell ref="I19:M19"/>
    <mergeCell ref="R21:V21"/>
    <mergeCell ref="R22:V22"/>
    <mergeCell ref="I21:M21"/>
    <mergeCell ref="I22:M22"/>
    <mergeCell ref="R14:S14"/>
    <mergeCell ref="AL2:AO2"/>
    <mergeCell ref="AQ1:AW1"/>
    <mergeCell ref="B2:E2"/>
    <mergeCell ref="F2:I2"/>
    <mergeCell ref="J2:M2"/>
    <mergeCell ref="N2:Q2"/>
    <mergeCell ref="R2:U2"/>
    <mergeCell ref="V2:Y2"/>
    <mergeCell ref="Z2:AC2"/>
    <mergeCell ref="AD2:AG2"/>
    <mergeCell ref="AH2:AK2"/>
  </mergeCells>
  <conditionalFormatting sqref="E4:E12 I3 I5:I12 M3:M4 M6:M12 Q3:Q5 Q7:Q12 U3:U6 U8:U12 Y3:Y7 Y9:Y12 AC3:AC8 AC10:AC12 AG3:AG9 AG11:AG12 AK3:AK10 AK12 AO3:AO11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  <cfRule type="cellIs" dxfId="5" priority="4" stopIfTrue="1" operator="equal">
      <formula>"g"</formula>
    </cfRule>
    <cfRule type="cellIs" dxfId="4" priority="5" stopIfTrue="1" operator="equal">
      <formula>"d"</formula>
    </cfRule>
    <cfRule type="cellIs" dxfId="3" priority="6" stopIfTrue="1" operator="equal">
      <formula>"v"</formula>
    </cfRule>
    <cfRule type="cellIs" dxfId="2" priority="7" stopIfTrue="1" operator="equal">
      <formula>"g"</formula>
    </cfRule>
    <cfRule type="cellIs" dxfId="1" priority="8" stopIfTrue="1" operator="equal">
      <formula>"d"</formula>
    </cfRule>
    <cfRule type="cellIs" dxfId="0" priority="9" stopIfTrue="1" operator="equal">
      <formula>"v"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"/>
  <sheetViews>
    <sheetView zoomScaleNormal="100" workbookViewId="0">
      <selection activeCell="E15" sqref="E15"/>
    </sheetView>
  </sheetViews>
  <sheetFormatPr defaultColWidth="25.85546875" defaultRowHeight="18.75"/>
  <cols>
    <col min="1" max="7" width="25.85546875" style="57"/>
    <col min="8" max="8" width="17.42578125" style="57" customWidth="1"/>
    <col min="9" max="9" width="14.28515625" style="57" customWidth="1"/>
    <col min="10" max="16384" width="25.85546875" style="57"/>
  </cols>
  <sheetData>
    <row r="1" spans="1:9">
      <c r="A1" s="131" t="s">
        <v>116</v>
      </c>
      <c r="B1" s="58" t="s">
        <v>117</v>
      </c>
      <c r="C1" s="58" t="s">
        <v>118</v>
      </c>
      <c r="D1" s="58" t="s">
        <v>119</v>
      </c>
      <c r="E1" s="61" t="s">
        <v>120</v>
      </c>
      <c r="F1" s="58" t="s">
        <v>231</v>
      </c>
      <c r="G1" s="58" t="s">
        <v>121</v>
      </c>
      <c r="H1" s="136" t="s">
        <v>122</v>
      </c>
      <c r="I1" s="137" t="s">
        <v>122</v>
      </c>
    </row>
    <row r="2" spans="1:9">
      <c r="A2" s="58" t="s">
        <v>123</v>
      </c>
      <c r="B2" s="227" t="s">
        <v>124</v>
      </c>
      <c r="C2" s="228" t="s">
        <v>127</v>
      </c>
      <c r="D2" s="58"/>
      <c r="E2" s="59" t="s">
        <v>124</v>
      </c>
      <c r="F2" s="58"/>
      <c r="G2" s="59" t="s">
        <v>125</v>
      </c>
      <c r="H2" s="65" t="s">
        <v>105</v>
      </c>
      <c r="I2" s="56" t="s">
        <v>104</v>
      </c>
    </row>
    <row r="3" spans="1:9">
      <c r="A3" s="58" t="s">
        <v>126</v>
      </c>
      <c r="B3" s="60"/>
      <c r="C3" s="58"/>
      <c r="D3" s="58"/>
      <c r="E3" s="59" t="s">
        <v>127</v>
      </c>
      <c r="F3" s="58"/>
      <c r="G3" s="59" t="s">
        <v>127</v>
      </c>
      <c r="H3" s="65" t="s">
        <v>104</v>
      </c>
      <c r="I3" s="56"/>
    </row>
    <row r="4" spans="1:9">
      <c r="A4" s="58" t="s">
        <v>128</v>
      </c>
      <c r="B4" s="62" t="s">
        <v>129</v>
      </c>
      <c r="C4" s="59" t="s">
        <v>130</v>
      </c>
      <c r="D4" s="58"/>
      <c r="E4" s="228" t="s">
        <v>125</v>
      </c>
      <c r="F4" s="229" t="s">
        <v>130</v>
      </c>
      <c r="G4" s="58"/>
      <c r="H4" s="65" t="s">
        <v>106</v>
      </c>
      <c r="I4" s="56" t="s">
        <v>106</v>
      </c>
    </row>
    <row r="5" spans="1:9">
      <c r="A5" s="58" t="s">
        <v>131</v>
      </c>
      <c r="B5" s="60"/>
      <c r="C5" s="58"/>
      <c r="D5" s="58"/>
      <c r="E5" s="58"/>
      <c r="F5" s="58"/>
      <c r="G5" s="58"/>
      <c r="H5" s="65"/>
      <c r="I5" s="56"/>
    </row>
    <row r="6" spans="1:9">
      <c r="A6" s="58" t="s">
        <v>132</v>
      </c>
      <c r="B6" s="62" t="s">
        <v>249</v>
      </c>
      <c r="C6" s="59" t="s">
        <v>250</v>
      </c>
      <c r="D6" s="58"/>
      <c r="E6" s="58"/>
      <c r="F6" s="58"/>
      <c r="G6" s="58"/>
      <c r="H6" s="65" t="s">
        <v>106</v>
      </c>
      <c r="I6" s="56" t="s">
        <v>105</v>
      </c>
    </row>
    <row r="7" spans="1:9">
      <c r="A7" s="58" t="s">
        <v>234</v>
      </c>
      <c r="B7" s="60"/>
      <c r="C7" s="60"/>
      <c r="D7" s="60"/>
      <c r="E7" s="227" t="s">
        <v>125</v>
      </c>
      <c r="F7" s="227" t="s">
        <v>137</v>
      </c>
      <c r="G7" s="60"/>
      <c r="H7" s="65" t="s">
        <v>106</v>
      </c>
      <c r="I7" s="56" t="s">
        <v>106</v>
      </c>
    </row>
    <row r="8" spans="1:9">
      <c r="A8" s="65"/>
      <c r="B8" s="65" t="s">
        <v>102</v>
      </c>
      <c r="C8" s="65" t="s">
        <v>102</v>
      </c>
      <c r="D8" s="65"/>
      <c r="E8" s="65" t="s">
        <v>104</v>
      </c>
      <c r="F8" s="65"/>
      <c r="G8" s="65" t="s">
        <v>103</v>
      </c>
      <c r="H8" s="65"/>
      <c r="I8" s="56"/>
    </row>
    <row r="9" spans="1:9">
      <c r="A9" s="56"/>
      <c r="B9" s="56" t="s">
        <v>103</v>
      </c>
      <c r="C9" s="56" t="s">
        <v>104</v>
      </c>
      <c r="D9" s="56"/>
      <c r="E9" s="56" t="s">
        <v>102</v>
      </c>
      <c r="F9" s="56" t="s">
        <v>102</v>
      </c>
      <c r="G9" s="56"/>
      <c r="H9" s="56"/>
      <c r="I9" s="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activeCell="D28" sqref="D28"/>
    </sheetView>
  </sheetViews>
  <sheetFormatPr defaultColWidth="18.7109375" defaultRowHeight="18.75"/>
  <cols>
    <col min="1" max="1" width="38.28515625" style="57" customWidth="1"/>
    <col min="2" max="5" width="18.7109375" style="57"/>
    <col min="6" max="8" width="22.42578125" style="57" customWidth="1"/>
    <col min="9" max="9" width="18.7109375" style="57"/>
    <col min="10" max="10" width="13.85546875" style="57" customWidth="1"/>
    <col min="11" max="11" width="11.140625" style="57" customWidth="1"/>
    <col min="12" max="16384" width="18.7109375" style="57"/>
  </cols>
  <sheetData>
    <row r="1" spans="1:11">
      <c r="A1" s="131" t="s">
        <v>133</v>
      </c>
      <c r="B1" s="58" t="s">
        <v>63</v>
      </c>
      <c r="C1" s="58" t="s">
        <v>58</v>
      </c>
      <c r="D1" s="58" t="s">
        <v>59</v>
      </c>
      <c r="E1" s="58" t="s">
        <v>60</v>
      </c>
      <c r="F1" s="58" t="s">
        <v>134</v>
      </c>
      <c r="G1" s="58" t="s">
        <v>61</v>
      </c>
      <c r="H1" s="58" t="s">
        <v>215</v>
      </c>
      <c r="I1" s="58" t="s">
        <v>63</v>
      </c>
      <c r="J1" s="136" t="s">
        <v>135</v>
      </c>
      <c r="K1" s="137" t="s">
        <v>165</v>
      </c>
    </row>
    <row r="2" spans="1:11">
      <c r="A2" s="133" t="s">
        <v>35</v>
      </c>
      <c r="B2" s="60"/>
      <c r="C2" s="227" t="s">
        <v>160</v>
      </c>
      <c r="D2" s="60"/>
      <c r="E2" s="60"/>
      <c r="F2" s="227" t="s">
        <v>174</v>
      </c>
      <c r="G2" s="60"/>
      <c r="H2" s="60"/>
      <c r="I2" s="60"/>
      <c r="J2" s="65"/>
      <c r="K2" s="56"/>
    </row>
    <row r="3" spans="1:11">
      <c r="A3" s="133" t="s">
        <v>36</v>
      </c>
      <c r="B3" s="227" t="s">
        <v>130</v>
      </c>
      <c r="C3" s="227" t="s">
        <v>124</v>
      </c>
      <c r="D3" s="62" t="s">
        <v>136</v>
      </c>
      <c r="E3" s="60"/>
      <c r="F3" s="62" t="s">
        <v>137</v>
      </c>
      <c r="G3" s="62"/>
      <c r="H3" s="62"/>
      <c r="I3" s="60"/>
      <c r="J3" s="65" t="s">
        <v>106</v>
      </c>
      <c r="K3" s="56" t="s">
        <v>105</v>
      </c>
    </row>
    <row r="4" spans="1:11">
      <c r="A4" s="133" t="s">
        <v>37</v>
      </c>
      <c r="B4" s="60"/>
      <c r="C4" s="62" t="s">
        <v>125</v>
      </c>
      <c r="D4" s="60"/>
      <c r="E4" s="60"/>
      <c r="F4" s="60"/>
      <c r="G4" s="227" t="s">
        <v>153</v>
      </c>
      <c r="H4" s="227" t="s">
        <v>124</v>
      </c>
      <c r="I4" s="62" t="s">
        <v>124</v>
      </c>
      <c r="J4" s="65" t="s">
        <v>105</v>
      </c>
      <c r="K4" s="56" t="s">
        <v>105</v>
      </c>
    </row>
    <row r="5" spans="1:11">
      <c r="A5" s="133" t="s">
        <v>38</v>
      </c>
      <c r="B5" s="60"/>
      <c r="C5" s="62" t="s">
        <v>138</v>
      </c>
      <c r="D5" s="60" t="s">
        <v>103</v>
      </c>
      <c r="E5" s="60" t="s">
        <v>104</v>
      </c>
      <c r="F5" s="60"/>
      <c r="G5" s="60"/>
      <c r="H5" s="60"/>
      <c r="I5" s="62" t="s">
        <v>127</v>
      </c>
      <c r="J5" s="65" t="s">
        <v>103</v>
      </c>
      <c r="K5" s="56" t="s">
        <v>103</v>
      </c>
    </row>
    <row r="6" spans="1:11">
      <c r="A6" s="133" t="s">
        <v>39</v>
      </c>
      <c r="B6" s="60"/>
      <c r="C6" s="60"/>
      <c r="D6" s="60"/>
      <c r="E6" s="60"/>
      <c r="F6" s="60"/>
      <c r="G6" s="60"/>
      <c r="H6" s="60"/>
      <c r="I6" s="60"/>
      <c r="J6" s="65"/>
      <c r="K6" s="56"/>
    </row>
    <row r="7" spans="1:11">
      <c r="A7" s="133" t="s">
        <v>40</v>
      </c>
      <c r="B7" s="227" t="s">
        <v>160</v>
      </c>
      <c r="C7" s="60"/>
      <c r="D7" s="62" t="s">
        <v>130</v>
      </c>
      <c r="E7" s="60"/>
      <c r="F7" s="230" t="s">
        <v>138</v>
      </c>
      <c r="G7" s="62"/>
      <c r="H7" s="62" t="s">
        <v>142</v>
      </c>
      <c r="I7" s="60"/>
      <c r="J7" s="65" t="s">
        <v>104</v>
      </c>
      <c r="K7" s="56"/>
    </row>
    <row r="8" spans="1:11">
      <c r="A8" s="65"/>
      <c r="B8" s="65"/>
      <c r="C8" s="65" t="s">
        <v>104</v>
      </c>
      <c r="D8" s="65" t="s">
        <v>102</v>
      </c>
      <c r="E8" s="65"/>
      <c r="F8" s="65" t="s">
        <v>104</v>
      </c>
      <c r="G8" s="65"/>
      <c r="H8" s="65"/>
      <c r="I8" s="65" t="s">
        <v>104</v>
      </c>
      <c r="J8" s="65"/>
      <c r="K8" s="56"/>
    </row>
    <row r="9" spans="1:11">
      <c r="A9" s="56"/>
      <c r="B9" s="56" t="s">
        <v>104</v>
      </c>
      <c r="C9" s="56" t="s">
        <v>105</v>
      </c>
      <c r="D9" s="56"/>
      <c r="E9" s="56"/>
      <c r="F9" s="56" t="s">
        <v>103</v>
      </c>
      <c r="G9" s="56"/>
      <c r="H9" s="56" t="s">
        <v>105</v>
      </c>
      <c r="I9" s="56"/>
      <c r="J9" s="56"/>
      <c r="K9" s="56"/>
    </row>
    <row r="10" spans="1:11" s="270" customFormat="1"/>
    <row r="11" spans="1:11">
      <c r="A11" s="131" t="s">
        <v>139</v>
      </c>
      <c r="B11" s="58" t="s">
        <v>85</v>
      </c>
      <c r="C11" s="58" t="s">
        <v>86</v>
      </c>
      <c r="D11" s="58" t="s">
        <v>87</v>
      </c>
      <c r="E11" s="58" t="s">
        <v>88</v>
      </c>
      <c r="F11" s="58" t="s">
        <v>89</v>
      </c>
      <c r="G11" s="58"/>
      <c r="H11" s="58"/>
      <c r="I11" s="60"/>
      <c r="J11" s="136" t="s">
        <v>140</v>
      </c>
      <c r="K11" s="56" t="s">
        <v>122</v>
      </c>
    </row>
    <row r="12" spans="1:11">
      <c r="A12" s="58" t="s">
        <v>123</v>
      </c>
      <c r="B12" s="227" t="s">
        <v>124</v>
      </c>
      <c r="C12" s="227" t="s">
        <v>125</v>
      </c>
      <c r="D12" s="62" t="s">
        <v>141</v>
      </c>
      <c r="E12" s="62" t="s">
        <v>137</v>
      </c>
      <c r="F12" s="60"/>
      <c r="G12" s="60"/>
      <c r="H12" s="60"/>
      <c r="I12" s="60"/>
      <c r="J12" s="65" t="s">
        <v>104</v>
      </c>
      <c r="K12" s="56" t="s">
        <v>105</v>
      </c>
    </row>
    <row r="13" spans="1:11">
      <c r="A13" s="58" t="s">
        <v>132</v>
      </c>
      <c r="B13" s="227" t="s">
        <v>124</v>
      </c>
      <c r="C13" s="227" t="s">
        <v>127</v>
      </c>
      <c r="D13" s="62" t="s">
        <v>141</v>
      </c>
      <c r="E13" s="60"/>
      <c r="F13" s="62" t="s">
        <v>130</v>
      </c>
      <c r="G13" s="232"/>
      <c r="H13" s="232"/>
      <c r="I13" s="60"/>
      <c r="J13" s="65" t="s">
        <v>104</v>
      </c>
      <c r="K13" s="56" t="s">
        <v>104</v>
      </c>
    </row>
    <row r="14" spans="1:11">
      <c r="A14" s="58" t="s">
        <v>128</v>
      </c>
      <c r="B14" s="62" t="s">
        <v>142</v>
      </c>
      <c r="C14" s="62" t="s">
        <v>143</v>
      </c>
      <c r="D14" s="227" t="s">
        <v>153</v>
      </c>
      <c r="E14" s="227" t="s">
        <v>137</v>
      </c>
      <c r="F14" s="60"/>
      <c r="G14" s="60"/>
      <c r="H14" s="60"/>
      <c r="I14" s="60"/>
      <c r="J14" s="65" t="s">
        <v>102</v>
      </c>
      <c r="K14" s="56" t="s">
        <v>106</v>
      </c>
    </row>
    <row r="15" spans="1:11">
      <c r="A15" s="58" t="s">
        <v>157</v>
      </c>
      <c r="B15" s="62" t="s">
        <v>138</v>
      </c>
      <c r="C15" s="62" t="s">
        <v>138</v>
      </c>
      <c r="D15" s="227" t="s">
        <v>153</v>
      </c>
      <c r="E15" s="227" t="s">
        <v>153</v>
      </c>
      <c r="F15" s="60"/>
      <c r="G15" s="60"/>
      <c r="H15" s="60"/>
      <c r="I15" s="60"/>
      <c r="J15" s="65" t="s">
        <v>102</v>
      </c>
      <c r="K15" s="56" t="s">
        <v>106</v>
      </c>
    </row>
    <row r="16" spans="1:11">
      <c r="A16" s="58"/>
      <c r="B16" s="60"/>
      <c r="C16" s="60"/>
      <c r="D16" s="60"/>
      <c r="E16" s="60"/>
      <c r="F16" s="60"/>
      <c r="G16" s="60"/>
      <c r="H16" s="60"/>
      <c r="I16" s="60"/>
      <c r="J16" s="65"/>
      <c r="K16" s="56"/>
    </row>
    <row r="17" spans="1:11">
      <c r="A17" s="65"/>
      <c r="B17" s="65" t="s">
        <v>106</v>
      </c>
      <c r="C17" s="65" t="s">
        <v>106</v>
      </c>
      <c r="D17" s="65" t="s">
        <v>106</v>
      </c>
      <c r="E17" s="65" t="s">
        <v>102</v>
      </c>
      <c r="F17" s="65" t="s">
        <v>102</v>
      </c>
      <c r="G17" s="65"/>
      <c r="H17" s="65"/>
      <c r="I17" s="65"/>
      <c r="J17" s="65"/>
      <c r="K17" s="56"/>
    </row>
    <row r="18" spans="1:11">
      <c r="A18" s="56"/>
      <c r="B18" s="56" t="s">
        <v>104</v>
      </c>
      <c r="C18" s="56" t="s">
        <v>103</v>
      </c>
      <c r="D18" s="56" t="s">
        <v>102</v>
      </c>
      <c r="E18" s="56" t="s">
        <v>102</v>
      </c>
      <c r="F18" s="56"/>
      <c r="G18" s="56"/>
      <c r="H18" s="56"/>
      <c r="I18" s="56"/>
      <c r="J18" s="56"/>
      <c r="K18" s="56"/>
    </row>
    <row r="20" spans="1:11">
      <c r="A20" s="131" t="s">
        <v>144</v>
      </c>
      <c r="B20" s="58" t="s">
        <v>145</v>
      </c>
      <c r="C20" s="58" t="s">
        <v>146</v>
      </c>
      <c r="D20" s="58" t="s">
        <v>147</v>
      </c>
      <c r="E20" s="58" t="s">
        <v>148</v>
      </c>
      <c r="F20" s="58" t="s">
        <v>149</v>
      </c>
      <c r="G20" s="58"/>
      <c r="H20" s="58"/>
      <c r="I20" s="60" t="s">
        <v>150</v>
      </c>
      <c r="J20" s="136" t="s">
        <v>151</v>
      </c>
      <c r="K20" s="56" t="s">
        <v>122</v>
      </c>
    </row>
    <row r="21" spans="1:11">
      <c r="A21" s="58" t="s">
        <v>80</v>
      </c>
      <c r="B21" s="227" t="s">
        <v>236</v>
      </c>
      <c r="C21" s="227" t="s">
        <v>235</v>
      </c>
      <c r="D21" s="62" t="s">
        <v>152</v>
      </c>
      <c r="E21" s="60"/>
      <c r="F21" s="62" t="s">
        <v>125</v>
      </c>
      <c r="G21" s="232"/>
      <c r="H21" s="232"/>
      <c r="I21" s="60"/>
      <c r="J21" s="65" t="s">
        <v>106</v>
      </c>
      <c r="K21" s="56" t="s">
        <v>106</v>
      </c>
    </row>
    <row r="22" spans="1:11">
      <c r="A22" s="58" t="s">
        <v>81</v>
      </c>
      <c r="B22" s="227" t="s">
        <v>235</v>
      </c>
      <c r="C22" s="227" t="s">
        <v>236</v>
      </c>
      <c r="D22" s="62" t="s">
        <v>152</v>
      </c>
      <c r="E22" s="60"/>
      <c r="F22" s="62" t="s">
        <v>153</v>
      </c>
      <c r="G22" s="232"/>
      <c r="H22" s="232"/>
      <c r="I22" s="60"/>
      <c r="J22" s="65" t="s">
        <v>106</v>
      </c>
      <c r="K22" s="56" t="s">
        <v>106</v>
      </c>
    </row>
    <row r="23" spans="1:11">
      <c r="A23" s="58" t="s">
        <v>82</v>
      </c>
      <c r="B23" s="62" t="s">
        <v>141</v>
      </c>
      <c r="C23" s="62" t="s">
        <v>152</v>
      </c>
      <c r="D23" s="227" t="s">
        <v>125</v>
      </c>
      <c r="E23" s="60"/>
      <c r="F23" s="60"/>
      <c r="G23" s="60"/>
      <c r="H23" s="60"/>
      <c r="I23" s="227" t="s">
        <v>130</v>
      </c>
      <c r="J23" s="65" t="s">
        <v>104</v>
      </c>
      <c r="K23" s="56" t="s">
        <v>106</v>
      </c>
    </row>
    <row r="24" spans="1:11">
      <c r="A24" s="58" t="s">
        <v>83</v>
      </c>
      <c r="B24" s="62" t="s">
        <v>154</v>
      </c>
      <c r="C24" s="62" t="s">
        <v>152</v>
      </c>
      <c r="D24" s="227" t="s">
        <v>237</v>
      </c>
      <c r="E24" s="60"/>
      <c r="F24" s="60"/>
      <c r="G24" s="60"/>
      <c r="H24" s="60"/>
      <c r="I24" s="227" t="s">
        <v>142</v>
      </c>
      <c r="J24" s="65" t="s">
        <v>104</v>
      </c>
      <c r="K24" s="56" t="s">
        <v>103</v>
      </c>
    </row>
    <row r="25" spans="1:11">
      <c r="A25" s="58" t="s">
        <v>84</v>
      </c>
      <c r="B25" s="60"/>
      <c r="C25" s="60"/>
      <c r="D25" s="60"/>
      <c r="E25" s="60"/>
      <c r="F25" s="60"/>
      <c r="G25" s="60"/>
      <c r="H25" s="60"/>
      <c r="I25" s="60"/>
      <c r="J25" s="65"/>
      <c r="K25" s="56"/>
    </row>
    <row r="26" spans="1:11">
      <c r="A26" s="60"/>
      <c r="B26" s="60"/>
      <c r="C26" s="60"/>
      <c r="D26" s="60"/>
      <c r="E26" s="60"/>
      <c r="F26" s="60"/>
      <c r="G26" s="60"/>
      <c r="H26" s="60"/>
      <c r="I26" s="60"/>
      <c r="J26" s="65"/>
      <c r="K26" s="56"/>
    </row>
    <row r="27" spans="1:11">
      <c r="A27" s="65"/>
      <c r="B27" s="65" t="s">
        <v>106</v>
      </c>
      <c r="C27" s="65"/>
      <c r="D27" s="65"/>
      <c r="E27" s="65"/>
      <c r="F27" s="65" t="s">
        <v>102</v>
      </c>
      <c r="G27" s="65"/>
      <c r="H27" s="65"/>
      <c r="I27" s="65"/>
      <c r="J27" s="65"/>
      <c r="K27" s="56"/>
    </row>
    <row r="28" spans="1:11">
      <c r="A28" s="56"/>
      <c r="B28" s="56" t="s">
        <v>104</v>
      </c>
      <c r="C28" s="56"/>
      <c r="D28" s="56" t="s">
        <v>103</v>
      </c>
      <c r="E28" s="56"/>
      <c r="F28" s="56"/>
      <c r="G28" s="56"/>
      <c r="H28" s="56"/>
      <c r="I28" s="56" t="s">
        <v>104</v>
      </c>
      <c r="J28" s="56"/>
      <c r="K28" s="56"/>
    </row>
    <row r="30" spans="1:11" ht="36">
      <c r="A30" s="131" t="s">
        <v>155</v>
      </c>
      <c r="B30" s="133" t="s">
        <v>66</v>
      </c>
      <c r="C30" s="58" t="s">
        <v>68</v>
      </c>
      <c r="D30" s="58" t="s">
        <v>67</v>
      </c>
      <c r="E30" s="58" t="s">
        <v>69</v>
      </c>
      <c r="F30" s="58" t="s">
        <v>72</v>
      </c>
      <c r="G30" s="58" t="s">
        <v>238</v>
      </c>
      <c r="H30" s="58" t="s">
        <v>239</v>
      </c>
      <c r="I30" s="133" t="s">
        <v>156</v>
      </c>
      <c r="J30" s="136" t="s">
        <v>151</v>
      </c>
      <c r="K30" s="56" t="s">
        <v>135</v>
      </c>
    </row>
    <row r="31" spans="1:11">
      <c r="A31" s="58" t="s">
        <v>30</v>
      </c>
      <c r="B31" s="227" t="s">
        <v>141</v>
      </c>
      <c r="C31" s="227" t="s">
        <v>124</v>
      </c>
      <c r="D31" s="60"/>
      <c r="E31" s="62" t="s">
        <v>129</v>
      </c>
      <c r="F31" s="62" t="s">
        <v>137</v>
      </c>
      <c r="G31" s="232"/>
      <c r="H31" s="232"/>
      <c r="I31" s="60"/>
      <c r="J31" s="65" t="s">
        <v>106</v>
      </c>
      <c r="K31" s="56" t="s">
        <v>103</v>
      </c>
    </row>
    <row r="32" spans="1:11">
      <c r="A32" s="58" t="s">
        <v>32</v>
      </c>
      <c r="B32" s="227" t="s">
        <v>137</v>
      </c>
      <c r="C32" s="227" t="s">
        <v>124</v>
      </c>
      <c r="D32" s="60"/>
      <c r="E32" s="62" t="s">
        <v>124</v>
      </c>
      <c r="F32" s="62" t="s">
        <v>153</v>
      </c>
      <c r="G32" s="232"/>
      <c r="H32" s="232"/>
      <c r="I32" s="60"/>
      <c r="J32" s="65" t="s">
        <v>105</v>
      </c>
      <c r="K32" s="56" t="s">
        <v>105</v>
      </c>
    </row>
    <row r="33" spans="1:11">
      <c r="A33" s="58" t="s">
        <v>31</v>
      </c>
      <c r="B33" s="62" t="s">
        <v>127</v>
      </c>
      <c r="C33" s="62" t="s">
        <v>125</v>
      </c>
      <c r="D33" s="60"/>
      <c r="E33" s="227" t="s">
        <v>127</v>
      </c>
      <c r="F33" s="60"/>
      <c r="G33" s="227" t="s">
        <v>127</v>
      </c>
      <c r="H33" s="60"/>
      <c r="I33" s="60"/>
      <c r="J33" s="65" t="s">
        <v>105</v>
      </c>
      <c r="K33" s="56" t="s">
        <v>104</v>
      </c>
    </row>
    <row r="34" spans="1:11">
      <c r="A34" s="60" t="s">
        <v>33</v>
      </c>
      <c r="B34" s="62" t="s">
        <v>127</v>
      </c>
      <c r="C34" s="62" t="s">
        <v>127</v>
      </c>
      <c r="D34" s="60"/>
      <c r="E34" s="60"/>
      <c r="F34" s="60"/>
      <c r="G34" s="227" t="s">
        <v>130</v>
      </c>
      <c r="H34" s="227" t="s">
        <v>240</v>
      </c>
      <c r="I34" s="60"/>
      <c r="J34" s="65" t="s">
        <v>104</v>
      </c>
      <c r="K34" s="56" t="s">
        <v>106</v>
      </c>
    </row>
    <row r="35" spans="1:11">
      <c r="A35" s="60"/>
      <c r="B35" s="60"/>
      <c r="C35" s="60"/>
      <c r="D35" s="60"/>
      <c r="E35" s="60"/>
      <c r="F35" s="60"/>
      <c r="G35" s="60"/>
      <c r="H35" s="60"/>
      <c r="I35" s="60"/>
      <c r="J35" s="65"/>
      <c r="K35" s="56"/>
    </row>
    <row r="36" spans="1:11">
      <c r="A36" s="65"/>
      <c r="B36" s="65" t="s">
        <v>104</v>
      </c>
      <c r="C36" s="65" t="s">
        <v>103</v>
      </c>
      <c r="D36" s="65"/>
      <c r="E36" s="65" t="s">
        <v>103</v>
      </c>
      <c r="F36" s="65" t="s">
        <v>102</v>
      </c>
      <c r="G36" s="65"/>
      <c r="H36" s="65"/>
      <c r="I36" s="65"/>
      <c r="J36" s="65"/>
      <c r="K36" s="56"/>
    </row>
    <row r="37" spans="1:11">
      <c r="A37" s="56"/>
      <c r="B37" s="56" t="s">
        <v>104</v>
      </c>
      <c r="C37" s="56" t="s">
        <v>104</v>
      </c>
      <c r="D37" s="56"/>
      <c r="E37" s="56" t="s">
        <v>103</v>
      </c>
      <c r="F37" s="56"/>
      <c r="G37" s="56" t="s">
        <v>103</v>
      </c>
      <c r="H37" s="56" t="s">
        <v>102</v>
      </c>
      <c r="I37" s="56"/>
      <c r="J37" s="56"/>
      <c r="K37" s="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0"/>
  <sheetViews>
    <sheetView workbookViewId="0">
      <selection activeCell="I16" sqref="I16"/>
    </sheetView>
  </sheetViews>
  <sheetFormatPr defaultColWidth="10.85546875" defaultRowHeight="18.75"/>
  <cols>
    <col min="1" max="1" width="36.28515625" style="57" customWidth="1"/>
    <col min="2" max="2" width="19.140625" style="57" customWidth="1"/>
    <col min="3" max="3" width="22.28515625" style="57" customWidth="1"/>
    <col min="4" max="4" width="25" style="57" customWidth="1"/>
    <col min="5" max="5" width="19.7109375" style="57" customWidth="1"/>
    <col min="6" max="6" width="22.42578125" style="57" customWidth="1"/>
    <col min="7" max="9" width="19.140625" style="57" customWidth="1"/>
    <col min="10" max="16384" width="10.85546875" style="57"/>
  </cols>
  <sheetData>
    <row r="1" spans="1:11">
      <c r="A1" s="131" t="s">
        <v>158</v>
      </c>
      <c r="B1" s="58" t="s">
        <v>85</v>
      </c>
      <c r="C1" s="58" t="s">
        <v>86</v>
      </c>
      <c r="D1" s="58" t="s">
        <v>87</v>
      </c>
      <c r="E1" s="58" t="s">
        <v>88</v>
      </c>
      <c r="F1" s="58" t="s">
        <v>89</v>
      </c>
      <c r="G1" s="60"/>
      <c r="H1" s="129"/>
      <c r="I1" s="129"/>
      <c r="J1" s="65" t="s">
        <v>159</v>
      </c>
      <c r="K1" s="56" t="s">
        <v>159</v>
      </c>
    </row>
    <row r="2" spans="1:11">
      <c r="A2" s="58" t="s">
        <v>80</v>
      </c>
      <c r="B2" s="227" t="s">
        <v>138</v>
      </c>
      <c r="C2" s="227" t="s">
        <v>160</v>
      </c>
      <c r="D2" s="60"/>
      <c r="E2" s="62" t="s">
        <v>153</v>
      </c>
      <c r="F2" s="62" t="s">
        <v>137</v>
      </c>
      <c r="G2" s="60"/>
      <c r="H2" s="129"/>
      <c r="I2" s="129"/>
      <c r="J2" s="65" t="s">
        <v>106</v>
      </c>
      <c r="K2" s="56" t="s">
        <v>102</v>
      </c>
    </row>
    <row r="3" spans="1:11">
      <c r="A3" s="58" t="s">
        <v>81</v>
      </c>
      <c r="B3" s="227" t="s">
        <v>125</v>
      </c>
      <c r="C3" s="60"/>
      <c r="D3" s="62" t="s">
        <v>127</v>
      </c>
      <c r="E3" s="60"/>
      <c r="F3" s="60"/>
      <c r="G3" s="60"/>
      <c r="H3" s="129"/>
      <c r="I3" s="129"/>
      <c r="J3" s="65" t="s">
        <v>103</v>
      </c>
      <c r="K3" s="56" t="s">
        <v>104</v>
      </c>
    </row>
    <row r="4" spans="1:11">
      <c r="A4" s="58" t="s">
        <v>82</v>
      </c>
      <c r="B4" s="62" t="s">
        <v>160</v>
      </c>
      <c r="C4" s="62" t="s">
        <v>124</v>
      </c>
      <c r="D4" s="227" t="s">
        <v>160</v>
      </c>
      <c r="E4" s="227" t="s">
        <v>137</v>
      </c>
      <c r="F4" s="60"/>
      <c r="G4" s="60"/>
      <c r="H4" s="129"/>
      <c r="I4" s="129"/>
      <c r="J4" s="65" t="s">
        <v>103</v>
      </c>
      <c r="K4" s="56" t="s">
        <v>104</v>
      </c>
    </row>
    <row r="5" spans="1:11">
      <c r="A5" s="58" t="s">
        <v>83</v>
      </c>
      <c r="B5" s="62" t="s">
        <v>130</v>
      </c>
      <c r="C5" s="62" t="s">
        <v>138</v>
      </c>
      <c r="D5" s="227" t="s">
        <v>137</v>
      </c>
      <c r="E5" s="227" t="s">
        <v>125</v>
      </c>
      <c r="F5" s="60"/>
      <c r="G5" s="60"/>
      <c r="H5" s="129"/>
      <c r="I5" s="129"/>
      <c r="J5" s="65" t="s">
        <v>104</v>
      </c>
      <c r="K5" s="56" t="s">
        <v>106</v>
      </c>
    </row>
    <row r="6" spans="1:11">
      <c r="A6" s="58" t="s">
        <v>84</v>
      </c>
      <c r="B6" s="60"/>
      <c r="C6" s="227" t="s">
        <v>124</v>
      </c>
      <c r="D6" s="62" t="s">
        <v>127</v>
      </c>
      <c r="E6" s="60"/>
      <c r="F6" s="60"/>
      <c r="G6" s="60"/>
      <c r="H6" s="129"/>
      <c r="I6" s="129"/>
      <c r="J6" s="65" t="s">
        <v>103</v>
      </c>
      <c r="K6" s="56" t="s">
        <v>103</v>
      </c>
    </row>
    <row r="7" spans="1:11">
      <c r="A7" s="60"/>
      <c r="B7" s="60"/>
      <c r="C7" s="60"/>
      <c r="D7" s="60"/>
      <c r="E7" s="60"/>
      <c r="F7" s="60"/>
      <c r="G7" s="60"/>
      <c r="H7" s="129"/>
      <c r="I7" s="129"/>
      <c r="J7" s="65"/>
      <c r="K7" s="56"/>
    </row>
    <row r="8" spans="1:11">
      <c r="A8" s="65"/>
      <c r="B8" s="65" t="s">
        <v>104</v>
      </c>
      <c r="C8" s="65" t="s">
        <v>105</v>
      </c>
      <c r="D8" s="65" t="s">
        <v>104</v>
      </c>
      <c r="E8" s="65" t="s">
        <v>102</v>
      </c>
      <c r="F8" s="65" t="s">
        <v>102</v>
      </c>
      <c r="G8" s="65"/>
      <c r="H8" s="65"/>
      <c r="I8" s="65"/>
      <c r="J8" s="65"/>
      <c r="K8" s="56"/>
    </row>
    <row r="9" spans="1:11">
      <c r="A9" s="56"/>
      <c r="B9" s="56" t="s">
        <v>104</v>
      </c>
      <c r="C9" s="56" t="s">
        <v>105</v>
      </c>
      <c r="D9" s="56" t="s">
        <v>104</v>
      </c>
      <c r="E9" s="56" t="s">
        <v>102</v>
      </c>
      <c r="F9" s="56"/>
      <c r="G9" s="56"/>
      <c r="H9" s="56"/>
      <c r="I9" s="56"/>
      <c r="J9" s="56"/>
      <c r="K9" s="56"/>
    </row>
    <row r="11" spans="1:11">
      <c r="A11" s="131" t="s">
        <v>161</v>
      </c>
      <c r="B11" s="58" t="s">
        <v>117</v>
      </c>
      <c r="C11" s="58" t="s">
        <v>118</v>
      </c>
      <c r="D11" s="58" t="s">
        <v>119</v>
      </c>
      <c r="E11" s="61" t="s">
        <v>120</v>
      </c>
      <c r="F11" s="58" t="s">
        <v>242</v>
      </c>
      <c r="G11" s="58" t="s">
        <v>121</v>
      </c>
      <c r="H11" s="223"/>
      <c r="I11" s="223"/>
      <c r="J11" s="65" t="s">
        <v>162</v>
      </c>
      <c r="K11" s="56" t="s">
        <v>159</v>
      </c>
    </row>
    <row r="12" spans="1:11">
      <c r="A12" s="133" t="s">
        <v>35</v>
      </c>
      <c r="B12" s="60"/>
      <c r="C12" s="60"/>
      <c r="D12" s="60"/>
      <c r="E12" s="60"/>
      <c r="F12" s="60"/>
      <c r="G12" s="60"/>
      <c r="H12" s="129"/>
      <c r="I12" s="129"/>
      <c r="J12" s="65"/>
      <c r="K12" s="56"/>
    </row>
    <row r="13" spans="1:11">
      <c r="A13" s="133" t="s">
        <v>36</v>
      </c>
      <c r="B13" s="227" t="s">
        <v>137</v>
      </c>
      <c r="C13" s="60"/>
      <c r="D13" s="60"/>
      <c r="E13" s="62" t="s">
        <v>153</v>
      </c>
      <c r="F13" s="60"/>
      <c r="G13" s="62" t="s">
        <v>163</v>
      </c>
      <c r="H13" s="226"/>
      <c r="I13" s="226"/>
      <c r="J13" s="65" t="s">
        <v>106</v>
      </c>
      <c r="K13" s="56" t="s">
        <v>104</v>
      </c>
    </row>
    <row r="14" spans="1:11">
      <c r="A14" s="133" t="s">
        <v>37</v>
      </c>
      <c r="B14" s="62" t="s">
        <v>137</v>
      </c>
      <c r="C14" s="62" t="s">
        <v>124</v>
      </c>
      <c r="D14" s="60"/>
      <c r="E14" s="60"/>
      <c r="F14" s="227" t="s">
        <v>137</v>
      </c>
      <c r="G14" s="227" t="s">
        <v>127</v>
      </c>
      <c r="H14" s="226"/>
      <c r="I14" s="226"/>
      <c r="J14" s="65" t="s">
        <v>105</v>
      </c>
      <c r="K14" s="56" t="s">
        <v>105</v>
      </c>
    </row>
    <row r="15" spans="1:11">
      <c r="A15" s="133" t="s">
        <v>38</v>
      </c>
      <c r="B15" s="62" t="s">
        <v>127</v>
      </c>
      <c r="C15" s="62" t="s">
        <v>141</v>
      </c>
      <c r="D15" s="60"/>
      <c r="E15" s="60"/>
      <c r="F15" s="227" t="s">
        <v>129</v>
      </c>
      <c r="G15" s="227" t="s">
        <v>141</v>
      </c>
      <c r="H15" s="226"/>
      <c r="I15" s="226"/>
      <c r="J15" s="65" t="s">
        <v>103</v>
      </c>
      <c r="K15" s="56" t="s">
        <v>105</v>
      </c>
    </row>
    <row r="16" spans="1:11">
      <c r="A16" s="133" t="s">
        <v>39</v>
      </c>
      <c r="B16" s="60"/>
      <c r="C16" s="60"/>
      <c r="D16" s="60"/>
      <c r="E16" s="60"/>
      <c r="F16" s="60"/>
      <c r="G16" s="60"/>
      <c r="H16" s="226"/>
      <c r="I16" s="226"/>
      <c r="J16" s="65"/>
      <c r="K16" s="56"/>
    </row>
    <row r="17" spans="1:14">
      <c r="A17" s="133" t="s">
        <v>40</v>
      </c>
      <c r="B17" s="227" t="s">
        <v>141</v>
      </c>
      <c r="C17" s="227" t="s">
        <v>127</v>
      </c>
      <c r="D17" s="60"/>
      <c r="E17" s="62" t="s">
        <v>127</v>
      </c>
      <c r="F17" s="60"/>
      <c r="G17" s="62" t="s">
        <v>125</v>
      </c>
      <c r="H17" s="226"/>
      <c r="I17" s="226"/>
      <c r="J17" s="65" t="s">
        <v>105</v>
      </c>
      <c r="K17" s="56" t="s">
        <v>103</v>
      </c>
      <c r="N17" s="270"/>
    </row>
    <row r="18" spans="1:14">
      <c r="A18" s="225" t="s">
        <v>243</v>
      </c>
      <c r="B18" s="129"/>
      <c r="C18" s="231" t="s">
        <v>124</v>
      </c>
      <c r="D18" s="129"/>
      <c r="E18" s="224"/>
      <c r="F18" s="129"/>
      <c r="G18" s="224"/>
      <c r="H18" s="226"/>
      <c r="I18" s="226"/>
      <c r="J18" s="65"/>
      <c r="K18" s="56"/>
      <c r="N18" s="270"/>
    </row>
    <row r="19" spans="1:14">
      <c r="A19" s="65"/>
      <c r="B19" s="65" t="s">
        <v>103</v>
      </c>
      <c r="C19" s="65" t="s">
        <v>105</v>
      </c>
      <c r="D19" s="65"/>
      <c r="E19" s="65" t="s">
        <v>103</v>
      </c>
      <c r="F19" s="65"/>
      <c r="G19" s="65" t="s">
        <v>102</v>
      </c>
      <c r="H19" s="65"/>
      <c r="I19" s="65"/>
      <c r="J19" s="65"/>
      <c r="K19" s="56"/>
    </row>
    <row r="20" spans="1:14">
      <c r="A20" s="56"/>
      <c r="B20" s="56" t="s">
        <v>104</v>
      </c>
      <c r="C20" s="56" t="s">
        <v>104</v>
      </c>
      <c r="D20" s="56"/>
      <c r="E20" s="56"/>
      <c r="F20" s="56" t="s">
        <v>102</v>
      </c>
      <c r="G20" s="56" t="s">
        <v>105</v>
      </c>
      <c r="H20" s="56"/>
      <c r="I20" s="56"/>
      <c r="J20" s="56"/>
      <c r="K20" s="56"/>
    </row>
    <row r="22" spans="1:14">
      <c r="A22" s="131" t="s">
        <v>164</v>
      </c>
      <c r="B22" s="58" t="s">
        <v>25</v>
      </c>
      <c r="C22" s="58" t="s">
        <v>24</v>
      </c>
      <c r="D22" s="58" t="s">
        <v>26</v>
      </c>
      <c r="E22" s="58" t="s">
        <v>28</v>
      </c>
      <c r="F22" s="58" t="s">
        <v>27</v>
      </c>
      <c r="G22" s="60"/>
      <c r="H22" s="129"/>
      <c r="I22" s="129"/>
      <c r="J22" s="65" t="s">
        <v>165</v>
      </c>
      <c r="K22" s="56" t="s">
        <v>165</v>
      </c>
    </row>
    <row r="23" spans="1:14">
      <c r="A23" s="58" t="s">
        <v>123</v>
      </c>
      <c r="B23" s="60"/>
      <c r="C23" s="60"/>
      <c r="D23" s="62" t="s">
        <v>160</v>
      </c>
      <c r="E23" s="62" t="s">
        <v>124</v>
      </c>
      <c r="F23" s="60"/>
      <c r="G23" s="60"/>
      <c r="H23" s="129"/>
      <c r="I23" s="129"/>
      <c r="J23" s="65" t="s">
        <v>103</v>
      </c>
      <c r="K23" s="56"/>
    </row>
    <row r="24" spans="1:14">
      <c r="A24" s="58" t="s">
        <v>126</v>
      </c>
      <c r="B24" s="60"/>
      <c r="C24" s="60"/>
      <c r="D24" s="62" t="s">
        <v>124</v>
      </c>
      <c r="E24" s="62" t="s">
        <v>127</v>
      </c>
      <c r="F24" s="60"/>
      <c r="G24" s="60"/>
      <c r="H24" s="129"/>
      <c r="I24" s="129"/>
      <c r="J24" s="65" t="s">
        <v>104</v>
      </c>
      <c r="K24" s="56"/>
    </row>
    <row r="25" spans="1:14">
      <c r="A25" s="58" t="s">
        <v>128</v>
      </c>
      <c r="B25" s="60"/>
      <c r="C25" s="62" t="s">
        <v>160</v>
      </c>
      <c r="D25" s="227" t="s">
        <v>171</v>
      </c>
      <c r="E25" s="227" t="s">
        <v>125</v>
      </c>
      <c r="F25" s="62" t="s">
        <v>129</v>
      </c>
      <c r="G25" s="60"/>
      <c r="H25" s="129"/>
      <c r="I25" s="129"/>
      <c r="J25" s="65" t="s">
        <v>104</v>
      </c>
      <c r="K25" s="56" t="s">
        <v>106</v>
      </c>
    </row>
    <row r="26" spans="1:14">
      <c r="A26" s="58" t="s">
        <v>131</v>
      </c>
      <c r="B26" s="60"/>
      <c r="C26" s="60"/>
      <c r="D26" s="227" t="s">
        <v>199</v>
      </c>
      <c r="E26" s="60"/>
      <c r="F26" s="227" t="s">
        <v>137</v>
      </c>
      <c r="G26" s="60"/>
      <c r="H26" s="129"/>
      <c r="I26" s="129"/>
      <c r="J26" s="65"/>
      <c r="K26" s="56" t="s">
        <v>104</v>
      </c>
    </row>
    <row r="27" spans="1:14">
      <c r="A27" s="58" t="s">
        <v>132</v>
      </c>
      <c r="B27" s="227" t="s">
        <v>160</v>
      </c>
      <c r="C27" s="62" t="s">
        <v>251</v>
      </c>
      <c r="D27" s="60"/>
      <c r="E27" s="60"/>
      <c r="F27" s="62" t="s">
        <v>124</v>
      </c>
      <c r="G27" s="60"/>
      <c r="H27" s="129"/>
      <c r="I27" s="129"/>
      <c r="J27" s="65" t="s">
        <v>104</v>
      </c>
      <c r="K27" s="56" t="s">
        <v>102</v>
      </c>
    </row>
    <row r="28" spans="1:14">
      <c r="A28" s="60" t="s">
        <v>234</v>
      </c>
      <c r="B28" s="227" t="s">
        <v>141</v>
      </c>
      <c r="C28" s="60"/>
      <c r="D28" s="60"/>
      <c r="E28" s="60"/>
      <c r="F28" s="227" t="s">
        <v>124</v>
      </c>
      <c r="G28" s="60"/>
      <c r="H28" s="129"/>
      <c r="I28" s="129"/>
      <c r="J28" s="65"/>
      <c r="K28" s="56" t="s">
        <v>103</v>
      </c>
    </row>
    <row r="29" spans="1:14">
      <c r="A29" s="65"/>
      <c r="B29" s="65"/>
      <c r="C29" s="65" t="s">
        <v>105</v>
      </c>
      <c r="D29" s="65" t="s">
        <v>105</v>
      </c>
      <c r="E29" s="65" t="s">
        <v>104</v>
      </c>
      <c r="F29" s="65" t="s">
        <v>103</v>
      </c>
      <c r="G29" s="65"/>
      <c r="H29" s="65"/>
      <c r="I29" s="65"/>
      <c r="J29" s="65"/>
      <c r="K29" s="56"/>
    </row>
    <row r="30" spans="1:14">
      <c r="A30" s="56"/>
      <c r="B30" s="56" t="s">
        <v>106</v>
      </c>
      <c r="C30" s="56" t="s">
        <v>104</v>
      </c>
      <c r="D30" s="56" t="s">
        <v>104</v>
      </c>
      <c r="E30" s="56"/>
      <c r="F30" s="56" t="s">
        <v>103</v>
      </c>
      <c r="G30" s="56"/>
      <c r="H30" s="56"/>
      <c r="I30" s="56"/>
      <c r="J30" s="56"/>
      <c r="K30" s="56"/>
    </row>
    <row r="32" spans="1:14" ht="36">
      <c r="A32" s="131" t="s">
        <v>166</v>
      </c>
      <c r="B32" s="133" t="s">
        <v>66</v>
      </c>
      <c r="C32" s="58" t="s">
        <v>68</v>
      </c>
      <c r="D32" s="58" t="s">
        <v>67</v>
      </c>
      <c r="E32" s="58" t="s">
        <v>69</v>
      </c>
      <c r="F32" s="58" t="s">
        <v>72</v>
      </c>
      <c r="G32" s="133" t="s">
        <v>156</v>
      </c>
      <c r="H32" s="133" t="s">
        <v>71</v>
      </c>
      <c r="I32" s="133" t="s">
        <v>70</v>
      </c>
      <c r="J32" s="65" t="s">
        <v>140</v>
      </c>
      <c r="K32" s="56" t="s">
        <v>214</v>
      </c>
    </row>
    <row r="33" spans="1:11">
      <c r="A33" s="58" t="s">
        <v>145</v>
      </c>
      <c r="B33" s="227" t="s">
        <v>241</v>
      </c>
      <c r="C33" s="227" t="s">
        <v>241</v>
      </c>
      <c r="D33" s="60"/>
      <c r="E33" s="62" t="s">
        <v>137</v>
      </c>
      <c r="F33" s="62" t="s">
        <v>160</v>
      </c>
      <c r="G33" s="60"/>
      <c r="H33" s="60"/>
      <c r="I33" s="60"/>
      <c r="J33" s="65" t="s">
        <v>104</v>
      </c>
      <c r="K33" s="56"/>
    </row>
    <row r="34" spans="1:11">
      <c r="A34" s="58" t="s">
        <v>146</v>
      </c>
      <c r="B34" s="227" t="s">
        <v>241</v>
      </c>
      <c r="C34" s="227" t="s">
        <v>241</v>
      </c>
      <c r="D34" s="60"/>
      <c r="E34" s="62" t="s">
        <v>152</v>
      </c>
      <c r="F34" s="60"/>
      <c r="G34" s="60"/>
      <c r="H34" s="60"/>
      <c r="I34" s="60"/>
      <c r="J34" s="65"/>
      <c r="K34" s="56"/>
    </row>
    <row r="35" spans="1:11">
      <c r="A35" s="58" t="s">
        <v>147</v>
      </c>
      <c r="B35" s="62" t="s">
        <v>160</v>
      </c>
      <c r="C35" s="62" t="s">
        <v>152</v>
      </c>
      <c r="D35" s="60"/>
      <c r="E35" s="227" t="s">
        <v>124</v>
      </c>
      <c r="F35" s="60"/>
      <c r="G35" s="60"/>
      <c r="H35" s="60"/>
      <c r="I35" s="227" t="s">
        <v>160</v>
      </c>
      <c r="J35" s="65" t="s">
        <v>102</v>
      </c>
      <c r="K35" s="56"/>
    </row>
    <row r="36" spans="1:11">
      <c r="A36" s="58" t="s">
        <v>148</v>
      </c>
      <c r="B36" s="60"/>
      <c r="C36" s="60"/>
      <c r="D36" s="60"/>
      <c r="E36" s="60"/>
      <c r="F36" s="60"/>
      <c r="G36" s="60"/>
      <c r="H36" s="60"/>
      <c r="I36" s="60"/>
      <c r="J36" s="65"/>
      <c r="K36" s="56"/>
    </row>
    <row r="37" spans="1:11">
      <c r="A37" s="58" t="s">
        <v>149</v>
      </c>
      <c r="B37" s="62" t="s">
        <v>143</v>
      </c>
      <c r="C37" s="60"/>
      <c r="D37" s="60"/>
      <c r="E37" s="60"/>
      <c r="F37" s="62" t="s">
        <v>160</v>
      </c>
      <c r="G37" s="60"/>
      <c r="H37" s="60"/>
      <c r="I37" s="60"/>
      <c r="J37" s="65" t="s">
        <v>102</v>
      </c>
      <c r="K37" s="56"/>
    </row>
    <row r="38" spans="1:11">
      <c r="A38" s="60" t="s">
        <v>150</v>
      </c>
      <c r="B38" s="60"/>
      <c r="C38" s="62" t="s">
        <v>130</v>
      </c>
      <c r="D38" s="60"/>
      <c r="E38" s="227" t="s">
        <v>125</v>
      </c>
      <c r="F38" s="60"/>
      <c r="G38" s="60"/>
      <c r="H38" s="227" t="s">
        <v>129</v>
      </c>
      <c r="I38" s="60"/>
      <c r="J38" s="65" t="s">
        <v>104</v>
      </c>
      <c r="K38" s="56"/>
    </row>
    <row r="39" spans="1:11">
      <c r="A39" s="65"/>
      <c r="B39" s="65" t="s">
        <v>106</v>
      </c>
      <c r="C39" s="65" t="s">
        <v>104</v>
      </c>
      <c r="D39" s="65"/>
      <c r="E39" s="65" t="s">
        <v>104</v>
      </c>
      <c r="F39" s="65" t="s">
        <v>106</v>
      </c>
      <c r="G39" s="65"/>
      <c r="H39" s="65"/>
      <c r="I39" s="65"/>
      <c r="J39" s="65"/>
      <c r="K39" s="56"/>
    </row>
    <row r="40" spans="1:11">
      <c r="A40" s="56"/>
      <c r="B40" s="56" t="s">
        <v>106</v>
      </c>
      <c r="C40" s="56" t="s">
        <v>106</v>
      </c>
      <c r="D40" s="56"/>
      <c r="E40" s="56" t="s">
        <v>103</v>
      </c>
      <c r="F40" s="56"/>
      <c r="G40" s="56"/>
      <c r="H40" s="56" t="s">
        <v>102</v>
      </c>
      <c r="I40" s="56" t="s">
        <v>104</v>
      </c>
      <c r="J40" s="56"/>
      <c r="K40" s="56"/>
    </row>
  </sheetData>
  <pageMargins left="0.7" right="0.7" top="0.75" bottom="0.75" header="0.3" footer="0.3"/>
  <ignoredErrors>
    <ignoredError sqref="J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zoomScale="99" workbookViewId="0">
      <selection activeCell="K15" sqref="K15"/>
    </sheetView>
  </sheetViews>
  <sheetFormatPr defaultColWidth="10.85546875" defaultRowHeight="18.75"/>
  <cols>
    <col min="1" max="1" width="34.7109375" style="57" customWidth="1"/>
    <col min="2" max="3" width="19" style="57" customWidth="1"/>
    <col min="4" max="4" width="18.85546875" style="57" customWidth="1"/>
    <col min="5" max="5" width="18.28515625" style="57" customWidth="1"/>
    <col min="6" max="6" width="21.7109375" style="57" customWidth="1"/>
    <col min="7" max="9" width="24.42578125" style="57" customWidth="1"/>
    <col min="10" max="16384" width="10.85546875" style="57"/>
  </cols>
  <sheetData>
    <row r="1" spans="1:11" ht="36">
      <c r="A1" s="131" t="s">
        <v>167</v>
      </c>
      <c r="B1" s="133" t="s">
        <v>66</v>
      </c>
      <c r="C1" s="58" t="s">
        <v>68</v>
      </c>
      <c r="D1" s="58" t="s">
        <v>67</v>
      </c>
      <c r="E1" s="58" t="s">
        <v>69</v>
      </c>
      <c r="F1" s="58" t="s">
        <v>72</v>
      </c>
      <c r="G1" s="133" t="s">
        <v>156</v>
      </c>
      <c r="H1" s="133" t="s">
        <v>239</v>
      </c>
      <c r="I1" s="133" t="s">
        <v>238</v>
      </c>
      <c r="J1" s="65" t="s">
        <v>162</v>
      </c>
      <c r="K1" s="56" t="s">
        <v>186</v>
      </c>
    </row>
    <row r="2" spans="1:11">
      <c r="A2" s="58" t="s">
        <v>123</v>
      </c>
      <c r="B2" s="227" t="s">
        <v>160</v>
      </c>
      <c r="C2" s="227" t="s">
        <v>160</v>
      </c>
      <c r="D2" s="60"/>
      <c r="E2" s="60"/>
      <c r="F2" s="64" t="s">
        <v>127</v>
      </c>
      <c r="G2" s="64" t="s">
        <v>137</v>
      </c>
      <c r="H2" s="64"/>
      <c r="I2" s="64"/>
      <c r="J2" s="65" t="s">
        <v>105</v>
      </c>
      <c r="K2" s="56" t="s">
        <v>102</v>
      </c>
    </row>
    <row r="3" spans="1:11">
      <c r="A3" s="58" t="s">
        <v>132</v>
      </c>
      <c r="B3" s="227" t="s">
        <v>160</v>
      </c>
      <c r="C3" s="227" t="s">
        <v>125</v>
      </c>
      <c r="D3" s="60"/>
      <c r="E3" s="64" t="s">
        <v>137</v>
      </c>
      <c r="F3" s="60"/>
      <c r="G3" s="64" t="s">
        <v>125</v>
      </c>
      <c r="H3" s="64"/>
      <c r="I3" s="64"/>
      <c r="J3" s="65" t="s">
        <v>106</v>
      </c>
      <c r="K3" s="56" t="s">
        <v>104</v>
      </c>
    </row>
    <row r="4" spans="1:11">
      <c r="A4" s="58" t="s">
        <v>128</v>
      </c>
      <c r="B4" s="64" t="s">
        <v>124</v>
      </c>
      <c r="C4" s="64" t="s">
        <v>127</v>
      </c>
      <c r="D4" s="60"/>
      <c r="E4" s="60"/>
      <c r="F4" s="60"/>
      <c r="G4" s="60"/>
      <c r="H4" s="227" t="s">
        <v>125</v>
      </c>
      <c r="I4" s="227" t="s">
        <v>124</v>
      </c>
      <c r="J4" s="65" t="s">
        <v>104</v>
      </c>
      <c r="K4" s="56" t="s">
        <v>105</v>
      </c>
    </row>
    <row r="5" spans="1:11">
      <c r="A5" s="58" t="s">
        <v>131</v>
      </c>
      <c r="B5" s="64" t="s">
        <v>153</v>
      </c>
      <c r="C5" s="64" t="s">
        <v>160</v>
      </c>
      <c r="D5" s="60"/>
      <c r="E5" s="60"/>
      <c r="F5" s="60"/>
      <c r="G5" s="60"/>
      <c r="H5" s="227" t="s">
        <v>125</v>
      </c>
      <c r="I5" s="227" t="s">
        <v>124</v>
      </c>
      <c r="J5" s="65" t="s">
        <v>104</v>
      </c>
      <c r="K5" s="56" t="s">
        <v>105</v>
      </c>
    </row>
    <row r="6" spans="1:11">
      <c r="A6" s="60"/>
      <c r="B6" s="60"/>
      <c r="C6" s="60"/>
      <c r="D6" s="60"/>
      <c r="E6" s="60"/>
      <c r="F6" s="60"/>
      <c r="G6" s="60"/>
      <c r="H6" s="60"/>
      <c r="I6" s="60"/>
      <c r="J6" s="65"/>
      <c r="K6" s="56"/>
    </row>
    <row r="7" spans="1:11">
      <c r="A7" s="65"/>
      <c r="B7" s="65" t="s">
        <v>103</v>
      </c>
      <c r="C7" s="65" t="s">
        <v>105</v>
      </c>
      <c r="D7" s="65"/>
      <c r="E7" s="65" t="s">
        <v>102</v>
      </c>
      <c r="F7" s="65" t="s">
        <v>103</v>
      </c>
      <c r="G7" s="65" t="s">
        <v>102</v>
      </c>
      <c r="H7" s="65"/>
      <c r="I7" s="65"/>
      <c r="J7" s="65"/>
      <c r="K7" s="56"/>
    </row>
    <row r="8" spans="1:11">
      <c r="A8" s="56"/>
      <c r="B8" s="56" t="s">
        <v>106</v>
      </c>
      <c r="C8" s="56" t="s">
        <v>104</v>
      </c>
      <c r="D8" s="56"/>
      <c r="E8" s="56"/>
      <c r="F8" s="56"/>
      <c r="G8" s="56"/>
      <c r="H8" s="56" t="s">
        <v>102</v>
      </c>
      <c r="I8" s="56" t="s">
        <v>104</v>
      </c>
      <c r="J8" s="56"/>
      <c r="K8" s="56"/>
    </row>
    <row r="10" spans="1:11">
      <c r="A10" s="131" t="s">
        <v>168</v>
      </c>
      <c r="B10" s="58" t="s">
        <v>57</v>
      </c>
      <c r="C10" s="58" t="s">
        <v>58</v>
      </c>
      <c r="D10" s="58" t="s">
        <v>59</v>
      </c>
      <c r="E10" s="58" t="s">
        <v>60</v>
      </c>
      <c r="F10" s="58" t="s">
        <v>134</v>
      </c>
      <c r="G10" s="58" t="s">
        <v>63</v>
      </c>
      <c r="H10" s="58" t="s">
        <v>61</v>
      </c>
      <c r="I10" s="58" t="s">
        <v>215</v>
      </c>
      <c r="J10" s="65" t="s">
        <v>159</v>
      </c>
      <c r="K10" s="56" t="s">
        <v>135</v>
      </c>
    </row>
    <row r="11" spans="1:11">
      <c r="A11" s="58" t="s">
        <v>30</v>
      </c>
      <c r="B11" s="60"/>
      <c r="C11" s="227" t="s">
        <v>127</v>
      </c>
      <c r="D11" s="64" t="s">
        <v>124</v>
      </c>
      <c r="E11" s="60"/>
      <c r="F11" s="64" t="s">
        <v>169</v>
      </c>
      <c r="G11" s="60"/>
      <c r="H11" s="60"/>
      <c r="I11" s="227" t="s">
        <v>127</v>
      </c>
      <c r="J11" s="65" t="s">
        <v>105</v>
      </c>
      <c r="K11" s="56" t="s">
        <v>104</v>
      </c>
    </row>
    <row r="12" spans="1:11">
      <c r="A12" s="58" t="s">
        <v>32</v>
      </c>
      <c r="B12" s="60"/>
      <c r="C12" s="227" t="s">
        <v>160</v>
      </c>
      <c r="D12" s="64" t="s">
        <v>141</v>
      </c>
      <c r="E12" s="60"/>
      <c r="F12" s="64" t="s">
        <v>125</v>
      </c>
      <c r="G12" s="227" t="s">
        <v>125</v>
      </c>
      <c r="H12" s="60"/>
      <c r="I12" s="60"/>
      <c r="J12" s="65" t="s">
        <v>104</v>
      </c>
      <c r="K12" s="56" t="s">
        <v>104</v>
      </c>
    </row>
    <row r="13" spans="1:11">
      <c r="A13" s="58" t="s">
        <v>31</v>
      </c>
      <c r="B13" s="60"/>
      <c r="C13" s="64" t="s">
        <v>127</v>
      </c>
      <c r="D13" s="60"/>
      <c r="E13" s="60"/>
      <c r="F13" s="227" t="s">
        <v>124</v>
      </c>
      <c r="G13" s="64" t="s">
        <v>125</v>
      </c>
      <c r="H13" s="230" t="s">
        <v>125</v>
      </c>
      <c r="I13" s="232"/>
      <c r="J13" s="65" t="s">
        <v>105</v>
      </c>
      <c r="K13" s="56" t="s">
        <v>105</v>
      </c>
    </row>
    <row r="14" spans="1:11">
      <c r="A14" s="60" t="s">
        <v>33</v>
      </c>
      <c r="B14" s="60"/>
      <c r="C14" s="64" t="s">
        <v>160</v>
      </c>
      <c r="D14" s="60"/>
      <c r="E14" s="60"/>
      <c r="F14" s="227" t="s">
        <v>125</v>
      </c>
      <c r="G14" s="64" t="s">
        <v>127</v>
      </c>
      <c r="H14" s="230" t="s">
        <v>174</v>
      </c>
      <c r="I14" s="232"/>
      <c r="J14" s="65" t="s">
        <v>103</v>
      </c>
      <c r="K14" s="56" t="s">
        <v>105</v>
      </c>
    </row>
    <row r="15" spans="1:11">
      <c r="A15" s="60"/>
      <c r="B15" s="60"/>
      <c r="C15" s="60"/>
      <c r="D15" s="60"/>
      <c r="E15" s="60"/>
      <c r="F15" s="60"/>
      <c r="G15" s="60"/>
      <c r="H15" s="60"/>
      <c r="I15" s="60"/>
      <c r="J15" s="65"/>
      <c r="K15" s="56"/>
    </row>
    <row r="16" spans="1:11">
      <c r="A16" s="65"/>
      <c r="B16" s="65"/>
      <c r="C16" s="65" t="s">
        <v>105</v>
      </c>
      <c r="D16" s="65" t="s">
        <v>103</v>
      </c>
      <c r="E16" s="65"/>
      <c r="F16" s="65" t="s">
        <v>102</v>
      </c>
      <c r="G16" s="65" t="s">
        <v>103</v>
      </c>
      <c r="H16" s="65"/>
      <c r="I16" s="65"/>
      <c r="J16" s="65"/>
      <c r="K16" s="56"/>
    </row>
    <row r="17" spans="1:11">
      <c r="A17" s="56"/>
      <c r="B17" s="56"/>
      <c r="C17" s="56" t="s">
        <v>105</v>
      </c>
      <c r="D17" s="56"/>
      <c r="E17" s="56"/>
      <c r="F17" s="56" t="s">
        <v>103</v>
      </c>
      <c r="G17" s="56" t="s">
        <v>102</v>
      </c>
      <c r="H17" s="56" t="s">
        <v>103</v>
      </c>
      <c r="I17" s="56" t="s">
        <v>103</v>
      </c>
      <c r="J17" s="56"/>
      <c r="K17" s="56"/>
    </row>
    <row r="19" spans="1:11">
      <c r="A19" s="131" t="s">
        <v>170</v>
      </c>
      <c r="B19" s="58" t="s">
        <v>85</v>
      </c>
      <c r="C19" s="58" t="s">
        <v>86</v>
      </c>
      <c r="D19" s="58" t="s">
        <v>87</v>
      </c>
      <c r="E19" s="58" t="s">
        <v>88</v>
      </c>
      <c r="F19" s="58" t="s">
        <v>89</v>
      </c>
      <c r="G19" s="60"/>
      <c r="H19" s="129"/>
      <c r="I19" s="129"/>
      <c r="J19" s="65" t="s">
        <v>162</v>
      </c>
      <c r="K19" s="56" t="s">
        <v>186</v>
      </c>
    </row>
    <row r="20" spans="1:11">
      <c r="A20" s="133" t="s">
        <v>35</v>
      </c>
      <c r="B20" s="60"/>
      <c r="C20" s="60"/>
      <c r="D20" s="60"/>
      <c r="E20" s="60"/>
      <c r="F20" s="60"/>
      <c r="G20" s="60"/>
      <c r="H20" s="129"/>
      <c r="I20" s="129"/>
      <c r="J20" s="65"/>
      <c r="K20" s="56"/>
    </row>
    <row r="21" spans="1:11">
      <c r="A21" s="133" t="s">
        <v>36</v>
      </c>
      <c r="B21" s="64" t="s">
        <v>252</v>
      </c>
      <c r="C21" s="227" t="s">
        <v>124</v>
      </c>
      <c r="D21" s="60"/>
      <c r="E21" s="64" t="s">
        <v>125</v>
      </c>
      <c r="F21" s="60"/>
      <c r="G21" s="60"/>
      <c r="H21" s="129"/>
      <c r="I21" s="129"/>
      <c r="J21" s="65" t="s">
        <v>106</v>
      </c>
      <c r="K21" s="56" t="s">
        <v>104</v>
      </c>
    </row>
    <row r="22" spans="1:11">
      <c r="A22" s="133" t="s">
        <v>37</v>
      </c>
      <c r="B22" s="64" t="s">
        <v>127</v>
      </c>
      <c r="C22" s="60"/>
      <c r="D22" s="227" t="s">
        <v>125</v>
      </c>
      <c r="E22" s="227" t="s">
        <v>130</v>
      </c>
      <c r="F22" s="64" t="s">
        <v>137</v>
      </c>
      <c r="G22" s="60"/>
      <c r="H22" s="129"/>
      <c r="I22" s="129"/>
      <c r="J22" s="65" t="s">
        <v>105</v>
      </c>
      <c r="K22" s="56" t="s">
        <v>106</v>
      </c>
    </row>
    <row r="23" spans="1:11">
      <c r="A23" s="133" t="s">
        <v>38</v>
      </c>
      <c r="B23" s="60"/>
      <c r="C23" s="64" t="s">
        <v>141</v>
      </c>
      <c r="D23" s="64" t="s">
        <v>253</v>
      </c>
      <c r="E23" s="227" t="s">
        <v>160</v>
      </c>
      <c r="F23" s="60"/>
      <c r="G23" s="60"/>
      <c r="H23" s="129"/>
      <c r="I23" s="129"/>
      <c r="J23" s="65" t="s">
        <v>104</v>
      </c>
      <c r="K23" s="56" t="s">
        <v>103</v>
      </c>
    </row>
    <row r="24" spans="1:11">
      <c r="A24" s="133" t="s">
        <v>39</v>
      </c>
      <c r="B24" s="60"/>
      <c r="C24" s="60"/>
      <c r="D24" s="60"/>
      <c r="E24" s="60"/>
      <c r="F24" s="60"/>
      <c r="G24" s="60"/>
      <c r="H24" s="129"/>
      <c r="I24" s="129"/>
      <c r="J24" s="65"/>
      <c r="K24" s="56"/>
    </row>
    <row r="25" spans="1:11">
      <c r="A25" s="133" t="s">
        <v>40</v>
      </c>
      <c r="B25" s="227" t="s">
        <v>196</v>
      </c>
      <c r="C25" s="227" t="s">
        <v>174</v>
      </c>
      <c r="D25" s="64" t="s">
        <v>153</v>
      </c>
      <c r="E25" s="64" t="s">
        <v>160</v>
      </c>
      <c r="F25" s="60"/>
      <c r="G25" s="60"/>
      <c r="H25" s="129"/>
      <c r="I25" s="129"/>
      <c r="J25" s="65" t="s">
        <v>104</v>
      </c>
      <c r="K25" s="56" t="s">
        <v>103</v>
      </c>
    </row>
    <row r="26" spans="1:11">
      <c r="A26" s="65"/>
      <c r="B26" s="65" t="s">
        <v>103</v>
      </c>
      <c r="C26" s="65" t="s">
        <v>104</v>
      </c>
      <c r="D26" s="65" t="s">
        <v>102</v>
      </c>
      <c r="E26" s="65" t="s">
        <v>104</v>
      </c>
      <c r="F26" s="65" t="s">
        <v>102</v>
      </c>
      <c r="G26" s="65"/>
      <c r="H26" s="65"/>
      <c r="I26" s="65"/>
      <c r="J26" s="65"/>
      <c r="K26" s="56"/>
    </row>
    <row r="27" spans="1:11">
      <c r="A27" s="56"/>
      <c r="B27" s="56" t="s">
        <v>105</v>
      </c>
      <c r="C27" s="56" t="s">
        <v>104</v>
      </c>
      <c r="D27" s="56" t="s">
        <v>103</v>
      </c>
      <c r="E27" s="56" t="s">
        <v>104</v>
      </c>
      <c r="F27" s="56"/>
      <c r="G27" s="56"/>
      <c r="H27" s="56"/>
      <c r="I27" s="56"/>
      <c r="J27" s="56"/>
      <c r="K27" s="56"/>
    </row>
    <row r="29" spans="1:11">
      <c r="A29" s="131" t="s">
        <v>172</v>
      </c>
      <c r="B29" s="58" t="s">
        <v>25</v>
      </c>
      <c r="C29" s="58" t="s">
        <v>24</v>
      </c>
      <c r="D29" s="58" t="s">
        <v>26</v>
      </c>
      <c r="E29" s="58" t="s">
        <v>28</v>
      </c>
      <c r="F29" s="58" t="s">
        <v>27</v>
      </c>
      <c r="G29" s="60"/>
      <c r="H29" s="129"/>
      <c r="I29" s="129"/>
      <c r="J29" s="65" t="s">
        <v>173</v>
      </c>
      <c r="K29" s="56" t="s">
        <v>165</v>
      </c>
    </row>
    <row r="30" spans="1:11">
      <c r="A30" s="58" t="s">
        <v>80</v>
      </c>
      <c r="B30" s="227" t="s">
        <v>143</v>
      </c>
      <c r="C30" s="227" t="s">
        <v>160</v>
      </c>
      <c r="D30" s="64" t="s">
        <v>138</v>
      </c>
      <c r="E30" s="64" t="s">
        <v>127</v>
      </c>
      <c r="F30" s="60"/>
      <c r="G30" s="60"/>
      <c r="H30" s="129"/>
      <c r="I30" s="129"/>
      <c r="J30" s="65" t="s">
        <v>103</v>
      </c>
      <c r="K30" s="56" t="s">
        <v>102</v>
      </c>
    </row>
    <row r="31" spans="1:11">
      <c r="A31" s="58" t="s">
        <v>81</v>
      </c>
      <c r="B31" s="60" t="s">
        <v>103</v>
      </c>
      <c r="C31" s="227" t="s">
        <v>124</v>
      </c>
      <c r="D31" s="227"/>
      <c r="E31" s="227" t="s">
        <v>125</v>
      </c>
      <c r="F31" s="60"/>
      <c r="G31" s="60"/>
      <c r="H31" s="129"/>
      <c r="I31" s="129"/>
      <c r="J31" s="65" t="s">
        <v>104</v>
      </c>
      <c r="K31" s="56" t="s">
        <v>105</v>
      </c>
    </row>
    <row r="32" spans="1:11">
      <c r="A32" s="58" t="s">
        <v>82</v>
      </c>
      <c r="B32" s="60"/>
      <c r="C32" s="64" t="s">
        <v>124</v>
      </c>
      <c r="D32" s="227" t="s">
        <v>129</v>
      </c>
      <c r="E32" s="227" t="s">
        <v>160</v>
      </c>
      <c r="F32" s="64" t="s">
        <v>160</v>
      </c>
      <c r="G32" s="60"/>
      <c r="H32" s="129"/>
      <c r="I32" s="129"/>
      <c r="J32" s="65" t="s">
        <v>103</v>
      </c>
      <c r="K32" s="56" t="s">
        <v>104</v>
      </c>
    </row>
    <row r="33" spans="1:11">
      <c r="A33" s="58" t="s">
        <v>83</v>
      </c>
      <c r="B33" s="60"/>
      <c r="C33" s="64" t="s">
        <v>174</v>
      </c>
      <c r="D33" s="227" t="s">
        <v>124</v>
      </c>
      <c r="E33" s="60"/>
      <c r="F33" s="64" t="s">
        <v>254</v>
      </c>
      <c r="G33" s="60"/>
      <c r="H33" s="129"/>
      <c r="I33" s="129"/>
      <c r="J33" s="65" t="s">
        <v>104</v>
      </c>
      <c r="K33" s="56" t="s">
        <v>104</v>
      </c>
    </row>
    <row r="34" spans="1:11">
      <c r="A34" s="58" t="s">
        <v>84</v>
      </c>
      <c r="B34" s="60"/>
      <c r="C34" s="60"/>
      <c r="D34" s="64" t="s">
        <v>141</v>
      </c>
      <c r="E34" s="60"/>
      <c r="F34" s="60"/>
      <c r="G34" s="60"/>
      <c r="H34" s="129"/>
      <c r="I34" s="129"/>
      <c r="J34" s="65" t="s">
        <v>102</v>
      </c>
      <c r="K34" s="56"/>
    </row>
    <row r="35" spans="1:11">
      <c r="A35" s="60"/>
      <c r="B35" s="60"/>
      <c r="C35" s="60"/>
      <c r="D35" s="60"/>
      <c r="E35" s="60"/>
      <c r="F35" s="60"/>
      <c r="G35" s="60"/>
      <c r="H35" s="129"/>
      <c r="I35" s="129"/>
      <c r="J35" s="65"/>
      <c r="K35" s="56"/>
    </row>
    <row r="36" spans="1:11">
      <c r="A36" s="138"/>
      <c r="B36" s="139"/>
      <c r="C36" s="140" t="s">
        <v>104</v>
      </c>
      <c r="D36" s="140" t="s">
        <v>106</v>
      </c>
      <c r="E36" s="139" t="s">
        <v>103</v>
      </c>
      <c r="F36" s="140" t="s">
        <v>105</v>
      </c>
      <c r="G36" s="141"/>
      <c r="H36" s="142"/>
      <c r="I36" s="142"/>
      <c r="J36" s="142"/>
      <c r="K36" s="56"/>
    </row>
    <row r="37" spans="1:11">
      <c r="A37" s="56"/>
      <c r="B37" s="271" t="s">
        <v>104</v>
      </c>
      <c r="C37" s="271" t="s">
        <v>105</v>
      </c>
      <c r="D37" s="271" t="s">
        <v>103</v>
      </c>
      <c r="E37" s="271" t="s">
        <v>104</v>
      </c>
      <c r="F37" s="271" t="s">
        <v>103</v>
      </c>
      <c r="G37" s="56"/>
      <c r="H37" s="56"/>
      <c r="I37" s="56"/>
      <c r="J37" s="56"/>
      <c r="K37" s="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"/>
  <sheetViews>
    <sheetView workbookViewId="0">
      <selection activeCell="A27" sqref="A27"/>
    </sheetView>
  </sheetViews>
  <sheetFormatPr defaultColWidth="10.85546875" defaultRowHeight="18.75"/>
  <cols>
    <col min="1" max="1" width="39.85546875" style="273" bestFit="1" customWidth="1"/>
    <col min="2" max="2" width="18" style="273" bestFit="1" customWidth="1"/>
    <col min="3" max="3" width="19.28515625" style="273" bestFit="1" customWidth="1"/>
    <col min="4" max="4" width="24.140625" style="273" bestFit="1" customWidth="1"/>
    <col min="5" max="5" width="17.28515625" style="273" bestFit="1" customWidth="1"/>
    <col min="6" max="6" width="22" style="273" bestFit="1" customWidth="1"/>
    <col min="7" max="9" width="18.7109375" style="273" customWidth="1"/>
    <col min="10" max="10" width="7.7109375" style="273" customWidth="1"/>
    <col min="11" max="16384" width="10.85546875" style="273"/>
  </cols>
  <sheetData>
    <row r="1" spans="1:11">
      <c r="A1" s="131" t="s">
        <v>175</v>
      </c>
      <c r="B1" s="58" t="s">
        <v>117</v>
      </c>
      <c r="C1" s="58" t="s">
        <v>118</v>
      </c>
      <c r="D1" s="58" t="s">
        <v>119</v>
      </c>
      <c r="E1" s="61" t="s">
        <v>120</v>
      </c>
      <c r="F1" s="58" t="s">
        <v>176</v>
      </c>
      <c r="G1" s="58" t="s">
        <v>121</v>
      </c>
      <c r="H1" s="223"/>
      <c r="I1" s="223"/>
      <c r="J1" s="65" t="s">
        <v>177</v>
      </c>
      <c r="K1" s="56" t="s">
        <v>135</v>
      </c>
    </row>
    <row r="2" spans="1:11">
      <c r="A2" s="58" t="s">
        <v>30</v>
      </c>
      <c r="B2" s="227" t="s">
        <v>174</v>
      </c>
      <c r="C2" s="227" t="s">
        <v>163</v>
      </c>
      <c r="D2" s="60"/>
      <c r="E2" s="64" t="s">
        <v>129</v>
      </c>
      <c r="F2" s="64" t="s">
        <v>137</v>
      </c>
      <c r="G2" s="60"/>
      <c r="H2" s="129"/>
      <c r="I2" s="129"/>
      <c r="J2" s="65" t="s">
        <v>106</v>
      </c>
      <c r="K2" s="56" t="s">
        <v>105</v>
      </c>
    </row>
    <row r="3" spans="1:11">
      <c r="A3" s="58" t="s">
        <v>32</v>
      </c>
      <c r="B3" s="227" t="s">
        <v>124</v>
      </c>
      <c r="C3" s="227" t="s">
        <v>129</v>
      </c>
      <c r="D3" s="60"/>
      <c r="E3" s="64" t="s">
        <v>127</v>
      </c>
      <c r="F3" s="64" t="s">
        <v>125</v>
      </c>
      <c r="G3" s="60"/>
      <c r="H3" s="129"/>
      <c r="I3" s="129"/>
      <c r="J3" s="65" t="s">
        <v>105</v>
      </c>
      <c r="K3" s="56" t="s">
        <v>105</v>
      </c>
    </row>
    <row r="4" spans="1:11">
      <c r="A4" s="58" t="s">
        <v>31</v>
      </c>
      <c r="B4" s="64" t="s">
        <v>129</v>
      </c>
      <c r="C4" s="64" t="s">
        <v>137</v>
      </c>
      <c r="D4" s="60"/>
      <c r="E4" s="227" t="s">
        <v>193</v>
      </c>
      <c r="F4" s="227"/>
      <c r="G4" s="227" t="s">
        <v>141</v>
      </c>
      <c r="H4" s="129"/>
      <c r="I4" s="129"/>
      <c r="J4" s="65" t="s">
        <v>106</v>
      </c>
      <c r="K4" s="56"/>
    </row>
    <row r="5" spans="1:11">
      <c r="A5" s="60" t="s">
        <v>33</v>
      </c>
      <c r="B5" s="64" t="s">
        <v>127</v>
      </c>
      <c r="C5" s="64" t="s">
        <v>153</v>
      </c>
      <c r="D5" s="60"/>
      <c r="E5" s="227" t="s">
        <v>130</v>
      </c>
      <c r="F5" s="227"/>
      <c r="G5" s="227" t="s">
        <v>184</v>
      </c>
      <c r="H5" s="129"/>
      <c r="I5" s="129"/>
      <c r="J5" s="65" t="s">
        <v>105</v>
      </c>
      <c r="K5" s="56" t="s">
        <v>106</v>
      </c>
    </row>
    <row r="6" spans="1:11">
      <c r="A6" s="65"/>
      <c r="B6" s="65" t="s">
        <v>103</v>
      </c>
      <c r="C6" s="65" t="s">
        <v>102</v>
      </c>
      <c r="D6" s="65"/>
      <c r="E6" s="65" t="s">
        <v>103</v>
      </c>
      <c r="F6" s="65" t="s">
        <v>102</v>
      </c>
      <c r="G6" s="65"/>
      <c r="H6" s="65"/>
      <c r="I6" s="65"/>
      <c r="J6" s="65"/>
      <c r="K6" s="56"/>
    </row>
    <row r="7" spans="1:11">
      <c r="A7" s="56"/>
      <c r="B7" s="56" t="s">
        <v>104</v>
      </c>
      <c r="C7" s="56" t="s">
        <v>102</v>
      </c>
      <c r="D7" s="56"/>
      <c r="E7" s="56" t="s">
        <v>104</v>
      </c>
      <c r="F7" s="56"/>
      <c r="G7" s="56" t="s">
        <v>104</v>
      </c>
      <c r="H7" s="56"/>
      <c r="I7" s="56"/>
      <c r="J7" s="56"/>
      <c r="K7" s="56"/>
    </row>
    <row r="8" spans="1:1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36">
      <c r="A9" s="131" t="s">
        <v>178</v>
      </c>
      <c r="B9" s="133" t="s">
        <v>66</v>
      </c>
      <c r="C9" s="58" t="s">
        <v>68</v>
      </c>
      <c r="D9" s="58" t="s">
        <v>67</v>
      </c>
      <c r="E9" s="58" t="s">
        <v>69</v>
      </c>
      <c r="F9" s="58" t="s">
        <v>72</v>
      </c>
      <c r="G9" s="133" t="s">
        <v>156</v>
      </c>
      <c r="H9" s="133" t="s">
        <v>239</v>
      </c>
      <c r="I9" s="133" t="s">
        <v>238</v>
      </c>
      <c r="J9" s="65" t="s">
        <v>122</v>
      </c>
      <c r="K9" s="56" t="s">
        <v>162</v>
      </c>
    </row>
    <row r="10" spans="1:11">
      <c r="A10" s="58" t="s">
        <v>80</v>
      </c>
      <c r="B10" s="227" t="s">
        <v>124</v>
      </c>
      <c r="C10" s="227" t="s">
        <v>129</v>
      </c>
      <c r="D10" s="60"/>
      <c r="E10" s="60"/>
      <c r="F10" s="64" t="s">
        <v>179</v>
      </c>
      <c r="G10" s="64" t="s">
        <v>180</v>
      </c>
      <c r="H10" s="232"/>
      <c r="I10" s="232"/>
      <c r="J10" s="65" t="s">
        <v>106</v>
      </c>
      <c r="K10" s="56" t="s">
        <v>105</v>
      </c>
    </row>
    <row r="11" spans="1:11">
      <c r="A11" s="58" t="s">
        <v>81</v>
      </c>
      <c r="B11" s="227" t="s">
        <v>141</v>
      </c>
      <c r="C11" s="60"/>
      <c r="D11" s="60"/>
      <c r="E11" s="60"/>
      <c r="F11" s="60"/>
      <c r="G11" s="60"/>
      <c r="H11" s="60"/>
      <c r="I11" s="60"/>
      <c r="J11" s="65"/>
      <c r="K11" s="56" t="s">
        <v>102</v>
      </c>
    </row>
    <row r="12" spans="1:11">
      <c r="A12" s="58" t="s">
        <v>82</v>
      </c>
      <c r="B12" s="64" t="s">
        <v>127</v>
      </c>
      <c r="C12" s="64" t="s">
        <v>125</v>
      </c>
      <c r="D12" s="60"/>
      <c r="E12" s="60" t="s">
        <v>103</v>
      </c>
      <c r="F12" s="60"/>
      <c r="G12" s="60"/>
      <c r="H12" s="227" t="s">
        <v>127</v>
      </c>
      <c r="I12" s="60"/>
      <c r="J12" s="65" t="s">
        <v>105</v>
      </c>
      <c r="K12" s="56" t="s">
        <v>103</v>
      </c>
    </row>
    <row r="13" spans="1:11">
      <c r="A13" s="58" t="s">
        <v>83</v>
      </c>
      <c r="B13" s="64" t="s">
        <v>141</v>
      </c>
      <c r="C13" s="64" t="s">
        <v>163</v>
      </c>
      <c r="D13" s="60"/>
      <c r="E13" s="227" t="s">
        <v>129</v>
      </c>
      <c r="F13" s="60"/>
      <c r="G13" s="60"/>
      <c r="H13" s="60"/>
      <c r="I13" s="227" t="s">
        <v>125</v>
      </c>
      <c r="J13" s="65" t="s">
        <v>104</v>
      </c>
      <c r="K13" s="56" t="s">
        <v>106</v>
      </c>
    </row>
    <row r="14" spans="1:11">
      <c r="A14" s="58" t="s">
        <v>84</v>
      </c>
      <c r="B14" s="60"/>
      <c r="C14" s="227" t="s">
        <v>244</v>
      </c>
      <c r="D14" s="60"/>
      <c r="E14" s="64" t="s">
        <v>255</v>
      </c>
      <c r="F14" s="64" t="s">
        <v>137</v>
      </c>
      <c r="G14" s="60"/>
      <c r="H14" s="60"/>
      <c r="I14" s="60"/>
      <c r="J14" s="65" t="s">
        <v>106</v>
      </c>
      <c r="K14" s="56" t="s">
        <v>105</v>
      </c>
    </row>
    <row r="15" spans="1:11">
      <c r="A15" s="65"/>
      <c r="B15" s="65" t="s">
        <v>105</v>
      </c>
      <c r="C15" s="65" t="s">
        <v>102</v>
      </c>
      <c r="D15" s="65"/>
      <c r="E15" s="65" t="s">
        <v>102</v>
      </c>
      <c r="F15" s="65" t="s">
        <v>102</v>
      </c>
      <c r="G15" s="65" t="s">
        <v>102</v>
      </c>
      <c r="H15" s="65"/>
      <c r="I15" s="65"/>
      <c r="J15" s="65"/>
      <c r="K15" s="56"/>
    </row>
    <row r="16" spans="1:11">
      <c r="A16" s="56"/>
      <c r="B16" s="56" t="s">
        <v>105</v>
      </c>
      <c r="C16" s="56" t="s">
        <v>102</v>
      </c>
      <c r="D16" s="56"/>
      <c r="E16" s="56" t="s">
        <v>103</v>
      </c>
      <c r="F16" s="56"/>
      <c r="G16" s="56"/>
      <c r="H16" s="56" t="s">
        <v>103</v>
      </c>
      <c r="I16" s="56" t="s">
        <v>102</v>
      </c>
      <c r="J16" s="56"/>
      <c r="K16" s="56"/>
    </row>
    <row r="17" spans="1:1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>
      <c r="A18" s="131" t="s">
        <v>181</v>
      </c>
      <c r="B18" s="58" t="s">
        <v>57</v>
      </c>
      <c r="C18" s="58" t="s">
        <v>58</v>
      </c>
      <c r="D18" s="58" t="s">
        <v>59</v>
      </c>
      <c r="E18" s="58" t="s">
        <v>60</v>
      </c>
      <c r="F18" s="58" t="s">
        <v>134</v>
      </c>
      <c r="G18" s="58" t="s">
        <v>63</v>
      </c>
      <c r="H18" s="58" t="s">
        <v>215</v>
      </c>
      <c r="I18" s="58" t="s">
        <v>245</v>
      </c>
      <c r="J18" s="65" t="s">
        <v>159</v>
      </c>
      <c r="K18" s="56" t="s">
        <v>165</v>
      </c>
    </row>
    <row r="19" spans="1:11">
      <c r="A19" s="58" t="s">
        <v>145</v>
      </c>
      <c r="B19" s="60"/>
      <c r="C19" s="227" t="s">
        <v>124</v>
      </c>
      <c r="D19" s="64" t="s">
        <v>130</v>
      </c>
      <c r="E19" s="60"/>
      <c r="F19" s="64" t="s">
        <v>129</v>
      </c>
      <c r="G19" s="227" t="s">
        <v>153</v>
      </c>
      <c r="H19" s="60"/>
      <c r="I19" s="60"/>
      <c r="J19" s="65" t="s">
        <v>106</v>
      </c>
      <c r="K19" s="56" t="s">
        <v>105</v>
      </c>
    </row>
    <row r="20" spans="1:11">
      <c r="A20" s="58" t="s">
        <v>146</v>
      </c>
      <c r="B20" s="60"/>
      <c r="C20" s="60"/>
      <c r="D20" s="60"/>
      <c r="E20" s="60"/>
      <c r="F20" s="60"/>
      <c r="G20" s="60"/>
      <c r="H20" s="227" t="s">
        <v>241</v>
      </c>
      <c r="I20" s="60"/>
      <c r="J20" s="65"/>
      <c r="K20" s="56" t="s">
        <v>102</v>
      </c>
    </row>
    <row r="21" spans="1:11">
      <c r="A21" s="58" t="s">
        <v>147</v>
      </c>
      <c r="B21" s="60"/>
      <c r="C21" s="64" t="s">
        <v>124</v>
      </c>
      <c r="D21" s="60"/>
      <c r="E21" s="60"/>
      <c r="F21" s="60"/>
      <c r="G21" s="64" t="s">
        <v>256</v>
      </c>
      <c r="H21" s="232"/>
      <c r="I21" s="230" t="s">
        <v>137</v>
      </c>
      <c r="J21" s="65" t="s">
        <v>105</v>
      </c>
      <c r="K21" s="56" t="s">
        <v>104</v>
      </c>
    </row>
    <row r="22" spans="1:11">
      <c r="A22" s="58" t="s">
        <v>148</v>
      </c>
      <c r="B22" s="60"/>
      <c r="C22" s="64" t="s">
        <v>160</v>
      </c>
      <c r="D22" s="60"/>
      <c r="E22" s="60"/>
      <c r="F22" s="227" t="s">
        <v>138</v>
      </c>
      <c r="G22" s="64" t="s">
        <v>160</v>
      </c>
      <c r="H22" s="232"/>
      <c r="I22" s="232"/>
      <c r="J22" s="65" t="s">
        <v>102</v>
      </c>
      <c r="K22" s="56" t="s">
        <v>102</v>
      </c>
    </row>
    <row r="23" spans="1:11">
      <c r="A23" s="58" t="s">
        <v>149</v>
      </c>
      <c r="B23" s="60"/>
      <c r="C23" s="60"/>
      <c r="D23" s="60"/>
      <c r="E23" s="60"/>
      <c r="F23" s="60"/>
      <c r="G23" s="60"/>
      <c r="H23" s="60"/>
      <c r="I23" s="60"/>
      <c r="J23" s="65"/>
      <c r="K23" s="56"/>
    </row>
    <row r="24" spans="1:11">
      <c r="A24" s="60" t="s">
        <v>150</v>
      </c>
      <c r="B24" s="60"/>
      <c r="C24" s="227" t="s">
        <v>246</v>
      </c>
      <c r="D24" s="64" t="s">
        <v>124</v>
      </c>
      <c r="E24" s="60"/>
      <c r="F24" s="64" t="s">
        <v>127</v>
      </c>
      <c r="G24" s="60"/>
      <c r="H24" s="60"/>
      <c r="I24" s="227" t="s">
        <v>141</v>
      </c>
      <c r="J24" s="65" t="s">
        <v>104</v>
      </c>
      <c r="K24" s="56" t="s">
        <v>104</v>
      </c>
    </row>
    <row r="25" spans="1:11">
      <c r="A25" s="65"/>
      <c r="B25" s="65"/>
      <c r="C25" s="65" t="s">
        <v>105</v>
      </c>
      <c r="D25" s="65" t="s">
        <v>103</v>
      </c>
      <c r="E25" s="65"/>
      <c r="F25" s="65" t="s">
        <v>103</v>
      </c>
      <c r="G25" s="65" t="s">
        <v>104</v>
      </c>
      <c r="H25" s="65"/>
      <c r="I25" s="65"/>
      <c r="J25" s="65"/>
      <c r="K25" s="56"/>
    </row>
    <row r="26" spans="1:11">
      <c r="A26" s="56"/>
      <c r="B26" s="56"/>
      <c r="C26" s="56" t="s">
        <v>105</v>
      </c>
      <c r="D26" s="56"/>
      <c r="E26" s="56"/>
      <c r="F26" s="56" t="s">
        <v>104</v>
      </c>
      <c r="G26" s="56" t="s">
        <v>102</v>
      </c>
      <c r="H26" s="56" t="s">
        <v>104</v>
      </c>
      <c r="I26" s="56" t="s">
        <v>104</v>
      </c>
      <c r="J26" s="56"/>
      <c r="K26" s="56"/>
    </row>
    <row r="27" spans="1:1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>
      <c r="A28" s="131" t="s">
        <v>182</v>
      </c>
      <c r="B28" s="58" t="s">
        <v>25</v>
      </c>
      <c r="C28" s="58" t="s">
        <v>24</v>
      </c>
      <c r="D28" s="58" t="s">
        <v>26</v>
      </c>
      <c r="E28" s="58" t="s">
        <v>28</v>
      </c>
      <c r="F28" s="58" t="s">
        <v>27</v>
      </c>
      <c r="G28" s="60"/>
      <c r="H28" s="129"/>
      <c r="I28" s="129"/>
      <c r="J28" s="65" t="s">
        <v>162</v>
      </c>
      <c r="K28" s="56" t="s">
        <v>122</v>
      </c>
    </row>
    <row r="29" spans="1:11">
      <c r="A29" s="133" t="s">
        <v>35</v>
      </c>
      <c r="B29" s="60"/>
      <c r="C29" s="60"/>
      <c r="D29" s="60"/>
      <c r="E29" s="60"/>
      <c r="F29" s="60"/>
      <c r="G29" s="60"/>
      <c r="H29" s="129"/>
      <c r="I29" s="129"/>
      <c r="J29" s="65"/>
      <c r="K29" s="56"/>
    </row>
    <row r="30" spans="1:11">
      <c r="A30" s="133" t="s">
        <v>36</v>
      </c>
      <c r="B30" s="227" t="s">
        <v>137</v>
      </c>
      <c r="C30" s="60"/>
      <c r="D30" s="64" t="s">
        <v>183</v>
      </c>
      <c r="E30" s="64" t="s">
        <v>184</v>
      </c>
      <c r="F30" s="227" t="s">
        <v>125</v>
      </c>
      <c r="G30" s="60"/>
      <c r="H30" s="129"/>
      <c r="I30" s="129"/>
      <c r="J30" s="65" t="s">
        <v>105</v>
      </c>
      <c r="K30" s="56" t="s">
        <v>106</v>
      </c>
    </row>
    <row r="31" spans="1:11">
      <c r="A31" s="133" t="s">
        <v>37</v>
      </c>
      <c r="B31" s="60"/>
      <c r="C31" s="64" t="s">
        <v>163</v>
      </c>
      <c r="D31" s="227" t="s">
        <v>137</v>
      </c>
      <c r="E31" s="60"/>
      <c r="F31" s="64" t="s">
        <v>257</v>
      </c>
      <c r="G31" s="60"/>
      <c r="H31" s="129"/>
      <c r="I31" s="129"/>
      <c r="J31" s="65" t="s">
        <v>106</v>
      </c>
      <c r="K31" s="56" t="s">
        <v>106</v>
      </c>
    </row>
    <row r="32" spans="1:11">
      <c r="A32" s="133" t="s">
        <v>38</v>
      </c>
      <c r="B32" s="60"/>
      <c r="C32" s="64" t="s">
        <v>138</v>
      </c>
      <c r="D32" s="227" t="s">
        <v>125</v>
      </c>
      <c r="E32" s="227" t="s">
        <v>174</v>
      </c>
      <c r="F32" s="64" t="s">
        <v>143</v>
      </c>
      <c r="G32" s="60"/>
      <c r="H32" s="129"/>
      <c r="I32" s="129"/>
      <c r="J32" s="65" t="s">
        <v>102</v>
      </c>
      <c r="K32" s="56" t="s">
        <v>105</v>
      </c>
    </row>
    <row r="33" spans="1:11">
      <c r="A33" s="133" t="s">
        <v>39</v>
      </c>
      <c r="B33" s="60"/>
      <c r="C33" s="60"/>
      <c r="D33" s="60"/>
      <c r="E33" s="60"/>
      <c r="F33" s="60"/>
      <c r="G33" s="60"/>
      <c r="H33" s="129"/>
      <c r="I33" s="129"/>
      <c r="J33" s="65"/>
      <c r="K33" s="56"/>
    </row>
    <row r="34" spans="1:11">
      <c r="A34" s="133" t="s">
        <v>40</v>
      </c>
      <c r="B34" s="227" t="s">
        <v>153</v>
      </c>
      <c r="C34" s="227" t="s">
        <v>160</v>
      </c>
      <c r="D34" s="64" t="s">
        <v>153</v>
      </c>
      <c r="E34" s="64" t="s">
        <v>129</v>
      </c>
      <c r="F34" s="60"/>
      <c r="G34" s="60"/>
      <c r="H34" s="129"/>
      <c r="I34" s="129"/>
      <c r="J34" s="65" t="s">
        <v>106</v>
      </c>
      <c r="K34" s="56" t="s">
        <v>104</v>
      </c>
    </row>
    <row r="35" spans="1:11">
      <c r="A35" s="65"/>
      <c r="B35" s="65"/>
      <c r="C35" s="65" t="s">
        <v>104</v>
      </c>
      <c r="D35" s="65" t="s">
        <v>103</v>
      </c>
      <c r="E35" s="65" t="s">
        <v>102</v>
      </c>
      <c r="F35" s="65" t="s">
        <v>104</v>
      </c>
      <c r="G35" s="65"/>
      <c r="H35" s="65"/>
      <c r="I35" s="65"/>
      <c r="J35" s="65"/>
      <c r="K35" s="56"/>
    </row>
    <row r="36" spans="1:11">
      <c r="A36" s="274"/>
      <c r="B36" s="275" t="s">
        <v>102</v>
      </c>
      <c r="C36" s="275" t="s">
        <v>104</v>
      </c>
      <c r="D36" s="275" t="s">
        <v>102</v>
      </c>
      <c r="E36" s="275" t="s">
        <v>103</v>
      </c>
      <c r="F36" s="275" t="s">
        <v>102</v>
      </c>
      <c r="G36" s="274"/>
      <c r="H36" s="274"/>
      <c r="I36" s="274"/>
      <c r="J36" s="274"/>
      <c r="K36" s="2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Résztvevők</vt:lpstr>
      <vt:lpstr>1. ford. Tabella</vt:lpstr>
      <vt:lpstr>Menetrend</vt:lpstr>
      <vt:lpstr>Tabella</vt:lpstr>
      <vt:lpstr>10.00</vt:lpstr>
      <vt:lpstr>11.10</vt:lpstr>
      <vt:lpstr>12.20</vt:lpstr>
      <vt:lpstr>13.30</vt:lpstr>
      <vt:lpstr>14.40</vt:lpstr>
      <vt:lpstr>15.50</vt:lpstr>
      <vt:lpstr>17.00</vt:lpstr>
      <vt:lpstr>09.30</vt:lpstr>
      <vt:lpstr>10.40</vt:lpstr>
      <vt:lpstr>11.50</vt:lpstr>
      <vt:lpstr>13.00</vt:lpstr>
      <vt:lpstr>14.10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Gyozsán, Zoltán</cp:lastModifiedBy>
  <dcterms:created xsi:type="dcterms:W3CDTF">2017-04-07T15:00:15Z</dcterms:created>
  <dcterms:modified xsi:type="dcterms:W3CDTF">2019-09-30T19:46:26Z</dcterms:modified>
</cp:coreProperties>
</file>