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0785\Documents\Gyozy\Personal\Gombfoci\2019\NB II\"/>
    </mc:Choice>
  </mc:AlternateContent>
  <xr:revisionPtr revIDLastSave="0" documentId="13_ncr:1_{DA249A9B-E4E2-42BB-B899-1C5FBFF25AAA}" xr6:coauthVersionLast="36" xr6:coauthVersionMax="36" xr10:uidLastSave="{00000000-0000-0000-0000-000000000000}"/>
  <bookViews>
    <workbookView xWindow="0" yWindow="0" windowWidth="20160" windowHeight="8724" activeTab="2" xr2:uid="{00000000-000D-0000-FFFF-FFFF00000000}"/>
  </bookViews>
  <sheets>
    <sheet name="Sorsolás" sheetId="1" r:id="rId1"/>
    <sheet name="Verseny előtt" sheetId="2" r:id="rId2"/>
    <sheet name="Eredmények" sheetId="3" r:id="rId3"/>
    <sheet name="Mérkőzéslapok" sheetId="4" r:id="rId4"/>
    <sheet name="Egyéni pontok" sheetId="5" r:id="rId5"/>
    <sheet name="Egyéni rangsor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5" i="6" l="1"/>
  <c r="M35" i="6" s="1"/>
  <c r="K56" i="6"/>
  <c r="M56" i="6" s="1"/>
  <c r="K24" i="6"/>
  <c r="M24" i="6" s="1"/>
  <c r="K52" i="6"/>
  <c r="M52" i="6" s="1"/>
  <c r="K28" i="6"/>
  <c r="M28" i="6" s="1"/>
  <c r="K34" i="6"/>
  <c r="M34" i="6" s="1"/>
  <c r="K26" i="6"/>
  <c r="M26" i="6" s="1"/>
  <c r="K49" i="6"/>
  <c r="M49" i="6" s="1"/>
  <c r="K22" i="6"/>
  <c r="M22" i="6" s="1"/>
  <c r="K8" i="6"/>
  <c r="M8" i="6" s="1"/>
  <c r="K7" i="6"/>
  <c r="M7" i="6" s="1"/>
  <c r="K18" i="6"/>
  <c r="M18" i="6" s="1"/>
  <c r="K29" i="6"/>
  <c r="M29" i="6" s="1"/>
  <c r="K20" i="6"/>
  <c r="M20" i="6" s="1"/>
  <c r="K13" i="6"/>
  <c r="M13" i="6" s="1"/>
  <c r="K53" i="6"/>
  <c r="M53" i="6" s="1"/>
  <c r="K51" i="6"/>
  <c r="M51" i="6" s="1"/>
  <c r="K54" i="6"/>
  <c r="M54" i="6" s="1"/>
  <c r="K30" i="6"/>
  <c r="M30" i="6" s="1"/>
  <c r="K50" i="6"/>
  <c r="M50" i="6" s="1"/>
  <c r="K33" i="6"/>
  <c r="M33" i="6" s="1"/>
  <c r="K5" i="6"/>
  <c r="M5" i="6" s="1"/>
  <c r="K47" i="6"/>
  <c r="M47" i="6" s="1"/>
  <c r="K25" i="6"/>
  <c r="M25" i="6" s="1"/>
  <c r="K45" i="6"/>
  <c r="M45" i="6" s="1"/>
  <c r="K42" i="6"/>
  <c r="M42" i="6" s="1"/>
  <c r="K46" i="6"/>
  <c r="M46" i="6" s="1"/>
  <c r="K27" i="6"/>
  <c r="M27" i="6" s="1"/>
  <c r="K41" i="6"/>
  <c r="M41" i="6" s="1"/>
  <c r="K23" i="6"/>
  <c r="M23" i="6" s="1"/>
  <c r="K21" i="6"/>
  <c r="M21" i="6" s="1"/>
  <c r="K14" i="6"/>
  <c r="M14" i="6" s="1"/>
  <c r="K4" i="6"/>
  <c r="M4" i="6" s="1"/>
  <c r="K44" i="6"/>
  <c r="M44" i="6" s="1"/>
  <c r="K55" i="6"/>
  <c r="M55" i="6" s="1"/>
  <c r="K32" i="6"/>
  <c r="M32" i="6" s="1"/>
  <c r="K19" i="6"/>
  <c r="M19" i="6" s="1"/>
  <c r="K43" i="6"/>
  <c r="M43" i="6" s="1"/>
  <c r="K38" i="6"/>
  <c r="M38" i="6" s="1"/>
  <c r="K9" i="6"/>
  <c r="M9" i="6" s="1"/>
  <c r="K16" i="6"/>
  <c r="M16" i="6" s="1"/>
  <c r="K17" i="6"/>
  <c r="M17" i="6" s="1"/>
  <c r="K48" i="6"/>
  <c r="M48" i="6" s="1"/>
  <c r="K12" i="6"/>
  <c r="M12" i="6" s="1"/>
  <c r="K40" i="6"/>
  <c r="M40" i="6" s="1"/>
  <c r="K15" i="6"/>
  <c r="M15" i="6" s="1"/>
  <c r="K11" i="6"/>
  <c r="M11" i="6" s="1"/>
  <c r="K39" i="6"/>
  <c r="M39" i="6" s="1"/>
  <c r="K3" i="6"/>
  <c r="M3" i="6" s="1"/>
  <c r="K10" i="6"/>
  <c r="M10" i="6" s="1"/>
  <c r="K31" i="6"/>
  <c r="M31" i="6" s="1"/>
  <c r="K6" i="6"/>
  <c r="M6" i="6" s="1"/>
  <c r="K2" i="6"/>
  <c r="M2" i="6" s="1"/>
  <c r="M17" i="5"/>
  <c r="M18" i="5"/>
  <c r="M19" i="5"/>
  <c r="M21" i="5"/>
  <c r="M28" i="5"/>
  <c r="M29" i="5"/>
  <c r="M41" i="5"/>
  <c r="M42" i="5"/>
  <c r="M45" i="5"/>
  <c r="M60" i="5"/>
  <c r="M61" i="5"/>
  <c r="M62" i="5"/>
  <c r="M66" i="5"/>
  <c r="M76" i="5"/>
  <c r="M79" i="5"/>
  <c r="M3" i="5"/>
  <c r="K79" i="5"/>
  <c r="K80" i="5"/>
  <c r="M80" i="5" s="1"/>
  <c r="K74" i="5"/>
  <c r="M74" i="5" s="1"/>
  <c r="K75" i="5"/>
  <c r="M75" i="5" s="1"/>
  <c r="K76" i="5"/>
  <c r="K73" i="5"/>
  <c r="M73" i="5" s="1"/>
  <c r="K67" i="5"/>
  <c r="M67" i="5" s="1"/>
  <c r="K68" i="5"/>
  <c r="M68" i="5" s="1"/>
  <c r="K69" i="5"/>
  <c r="M69" i="5" s="1"/>
  <c r="K70" i="5"/>
  <c r="M70" i="5" s="1"/>
  <c r="K66" i="5"/>
  <c r="K61" i="5"/>
  <c r="K62" i="5"/>
  <c r="K63" i="5"/>
  <c r="M63" i="5" s="1"/>
  <c r="K60" i="5"/>
  <c r="K48" i="5"/>
  <c r="M48" i="5" s="1"/>
  <c r="K50" i="5"/>
  <c r="M50" i="5" s="1"/>
  <c r="K53" i="5"/>
  <c r="M53" i="5" s="1"/>
  <c r="K54" i="5"/>
  <c r="M54" i="5" s="1"/>
  <c r="K55" i="5"/>
  <c r="M55" i="5" s="1"/>
  <c r="K56" i="5"/>
  <c r="M56" i="5" s="1"/>
  <c r="K47" i="5"/>
  <c r="M47" i="5" s="1"/>
  <c r="K40" i="5"/>
  <c r="M40" i="5" s="1"/>
  <c r="K41" i="5"/>
  <c r="K42" i="5"/>
  <c r="K43" i="5"/>
  <c r="M43" i="5" s="1"/>
  <c r="K44" i="5"/>
  <c r="M44" i="5" s="1"/>
  <c r="K45" i="5"/>
  <c r="K39" i="5"/>
  <c r="M39" i="5" s="1"/>
  <c r="K33" i="5"/>
  <c r="M33" i="5" s="1"/>
  <c r="K34" i="5"/>
  <c r="M34" i="5" s="1"/>
  <c r="K35" i="5"/>
  <c r="M35" i="5" s="1"/>
  <c r="K32" i="5"/>
  <c r="M32" i="5" s="1"/>
  <c r="K26" i="5"/>
  <c r="M26" i="5" s="1"/>
  <c r="K27" i="5"/>
  <c r="M27" i="5" s="1"/>
  <c r="K28" i="5"/>
  <c r="K29" i="5"/>
  <c r="K30" i="5"/>
  <c r="M30" i="5" s="1"/>
  <c r="K25" i="5"/>
  <c r="M25" i="5" s="1"/>
  <c r="K18" i="5"/>
  <c r="K19" i="5"/>
  <c r="K20" i="5"/>
  <c r="M20" i="5" s="1"/>
  <c r="K21" i="5"/>
  <c r="K17" i="5"/>
  <c r="K11" i="5"/>
  <c r="M11" i="5" s="1"/>
  <c r="K12" i="5"/>
  <c r="M12" i="5" s="1"/>
  <c r="K13" i="5"/>
  <c r="M13" i="5" s="1"/>
  <c r="K14" i="5"/>
  <c r="M14" i="5" s="1"/>
  <c r="K10" i="5"/>
  <c r="M10" i="5" s="1"/>
  <c r="K4" i="5"/>
  <c r="M4" i="5" s="1"/>
  <c r="K5" i="5"/>
  <c r="M5" i="5" s="1"/>
  <c r="K7" i="5"/>
  <c r="M7" i="5" s="1"/>
  <c r="K3" i="5"/>
  <c r="H8" i="3"/>
  <c r="G8" i="3"/>
  <c r="X4" i="3"/>
  <c r="W4" i="3"/>
  <c r="AN8" i="3"/>
  <c r="AO8" i="3" s="1"/>
  <c r="AM8" i="3"/>
  <c r="X12" i="3"/>
  <c r="W12" i="3"/>
  <c r="L4" i="3"/>
  <c r="K4" i="3"/>
  <c r="H5" i="3"/>
  <c r="G5" i="3"/>
  <c r="P10" i="3"/>
  <c r="O10" i="3"/>
  <c r="AF6" i="3"/>
  <c r="AE6" i="3"/>
  <c r="R66" i="3"/>
  <c r="L66" i="3"/>
  <c r="D4" i="3"/>
  <c r="C4" i="3"/>
  <c r="H3" i="3"/>
  <c r="G3" i="3"/>
  <c r="R61" i="3"/>
  <c r="L61" i="3"/>
  <c r="H12" i="3"/>
  <c r="G12" i="3"/>
  <c r="AN4" i="3"/>
  <c r="AM4" i="3"/>
  <c r="L48" i="3"/>
  <c r="R42" i="3"/>
  <c r="L41" i="3"/>
  <c r="L47" i="3"/>
  <c r="R47" i="3"/>
  <c r="L42" i="3"/>
  <c r="H6" i="3"/>
  <c r="G6" i="3"/>
  <c r="P4" i="3"/>
  <c r="O4" i="3"/>
  <c r="R18" i="3"/>
  <c r="L18" i="3"/>
  <c r="L12" i="3"/>
  <c r="K12" i="3"/>
  <c r="AN5" i="3"/>
  <c r="AO5" i="3" s="1"/>
  <c r="AM5" i="3"/>
  <c r="L14" i="3"/>
  <c r="R14" i="3"/>
  <c r="R17" i="3"/>
  <c r="R69" i="3"/>
  <c r="L69" i="3"/>
  <c r="R68" i="3"/>
  <c r="L68" i="3"/>
  <c r="R67" i="3"/>
  <c r="L67" i="3"/>
  <c r="R64" i="3"/>
  <c r="L64" i="3"/>
  <c r="R63" i="3"/>
  <c r="L63" i="3"/>
  <c r="R62" i="3"/>
  <c r="L62" i="3"/>
  <c r="R59" i="3"/>
  <c r="L59" i="3"/>
  <c r="R58" i="3"/>
  <c r="L58" i="3"/>
  <c r="R57" i="3"/>
  <c r="L57" i="3"/>
  <c r="R56" i="3"/>
  <c r="L56" i="3"/>
  <c r="R54" i="3"/>
  <c r="L54" i="3"/>
  <c r="R53" i="3"/>
  <c r="L53" i="3"/>
  <c r="R52" i="3"/>
  <c r="L52" i="3"/>
  <c r="R51" i="3"/>
  <c r="L51" i="3"/>
  <c r="R49" i="3"/>
  <c r="L49" i="3"/>
  <c r="R48" i="3"/>
  <c r="R46" i="3"/>
  <c r="L46" i="3"/>
  <c r="R44" i="3"/>
  <c r="L44" i="3"/>
  <c r="R43" i="3"/>
  <c r="L43" i="3"/>
  <c r="R41" i="3"/>
  <c r="R39" i="3"/>
  <c r="L39" i="3"/>
  <c r="R38" i="3"/>
  <c r="L38" i="3"/>
  <c r="R37" i="3"/>
  <c r="L37" i="3"/>
  <c r="R36" i="3"/>
  <c r="L36" i="3"/>
  <c r="R34" i="3"/>
  <c r="L34" i="3"/>
  <c r="R33" i="3"/>
  <c r="L33" i="3"/>
  <c r="R32" i="3"/>
  <c r="L32" i="3"/>
  <c r="R31" i="3"/>
  <c r="L31" i="3"/>
  <c r="R29" i="3"/>
  <c r="L29" i="3"/>
  <c r="R28" i="3"/>
  <c r="L28" i="3"/>
  <c r="R27" i="3"/>
  <c r="L27" i="3"/>
  <c r="R26" i="3"/>
  <c r="L26" i="3"/>
  <c r="R24" i="3"/>
  <c r="L24" i="3"/>
  <c r="R23" i="3"/>
  <c r="L23" i="3"/>
  <c r="R22" i="3"/>
  <c r="L22" i="3"/>
  <c r="R21" i="3"/>
  <c r="L21" i="3"/>
  <c r="R19" i="3"/>
  <c r="L19" i="3"/>
  <c r="L17" i="3"/>
  <c r="R16" i="3"/>
  <c r="L16" i="3"/>
  <c r="AJ12" i="3"/>
  <c r="AI12" i="3"/>
  <c r="AF12" i="3"/>
  <c r="AE12" i="3"/>
  <c r="AB12" i="3"/>
  <c r="AA12" i="3"/>
  <c r="T12" i="3"/>
  <c r="S12" i="3"/>
  <c r="P12" i="3"/>
  <c r="O12" i="3"/>
  <c r="D12" i="3"/>
  <c r="C12" i="3"/>
  <c r="AN11" i="3"/>
  <c r="AM11" i="3"/>
  <c r="AF11" i="3"/>
  <c r="AE11" i="3"/>
  <c r="AB11" i="3"/>
  <c r="AA11" i="3"/>
  <c r="X11" i="3"/>
  <c r="W11" i="3"/>
  <c r="T11" i="3"/>
  <c r="S11" i="3"/>
  <c r="P11" i="3"/>
  <c r="O11" i="3"/>
  <c r="L11" i="3"/>
  <c r="K11" i="3"/>
  <c r="H11" i="3"/>
  <c r="G11" i="3"/>
  <c r="D11" i="3"/>
  <c r="C11" i="3"/>
  <c r="AN10" i="3"/>
  <c r="AM10" i="3"/>
  <c r="AJ10" i="3"/>
  <c r="AI10" i="3"/>
  <c r="AB10" i="3"/>
  <c r="AA10" i="3"/>
  <c r="X10" i="3"/>
  <c r="W10" i="3"/>
  <c r="T10" i="3"/>
  <c r="S10" i="3"/>
  <c r="L10" i="3"/>
  <c r="K10" i="3"/>
  <c r="H10" i="3"/>
  <c r="G10" i="3"/>
  <c r="D10" i="3"/>
  <c r="C10" i="3"/>
  <c r="AN9" i="3"/>
  <c r="AM9" i="3"/>
  <c r="AJ9" i="3"/>
  <c r="AI9" i="3"/>
  <c r="AF9" i="3"/>
  <c r="AE9" i="3"/>
  <c r="X9" i="3"/>
  <c r="W9" i="3"/>
  <c r="T9" i="3"/>
  <c r="S9" i="3"/>
  <c r="P9" i="3"/>
  <c r="O9" i="3"/>
  <c r="L9" i="3"/>
  <c r="K9" i="3"/>
  <c r="H9" i="3"/>
  <c r="G9" i="3"/>
  <c r="D9" i="3"/>
  <c r="C9" i="3"/>
  <c r="AJ8" i="3"/>
  <c r="AI8" i="3"/>
  <c r="AK8" i="3" s="1"/>
  <c r="AF8" i="3"/>
  <c r="AE8" i="3"/>
  <c r="AB8" i="3"/>
  <c r="AA8" i="3"/>
  <c r="T8" i="3"/>
  <c r="S8" i="3"/>
  <c r="U8" i="3" s="1"/>
  <c r="P8" i="3"/>
  <c r="O8" i="3"/>
  <c r="L8" i="3"/>
  <c r="K8" i="3"/>
  <c r="M8" i="3" s="1"/>
  <c r="D8" i="3"/>
  <c r="C8" i="3"/>
  <c r="AN7" i="3"/>
  <c r="AM7" i="3"/>
  <c r="AJ7" i="3"/>
  <c r="AI7" i="3"/>
  <c r="AF7" i="3"/>
  <c r="AE7" i="3"/>
  <c r="AB7" i="3"/>
  <c r="AA7" i="3"/>
  <c r="AC7" i="3" s="1"/>
  <c r="X7" i="3"/>
  <c r="W7" i="3"/>
  <c r="Y7" i="3" s="1"/>
  <c r="P7" i="3"/>
  <c r="O7" i="3"/>
  <c r="L7" i="3"/>
  <c r="K7" i="3"/>
  <c r="H7" i="3"/>
  <c r="G7" i="3"/>
  <c r="I7" i="3" s="1"/>
  <c r="D7" i="3"/>
  <c r="C7" i="3"/>
  <c r="AN6" i="3"/>
  <c r="AM6" i="3"/>
  <c r="AJ6" i="3"/>
  <c r="AI6" i="3"/>
  <c r="AG6" i="3"/>
  <c r="AB6" i="3"/>
  <c r="AA6" i="3"/>
  <c r="X6" i="3"/>
  <c r="W6" i="3"/>
  <c r="Y6" i="3" s="1"/>
  <c r="T6" i="3"/>
  <c r="S6" i="3"/>
  <c r="L6" i="3"/>
  <c r="K6" i="3"/>
  <c r="M6" i="3" s="1"/>
  <c r="I6" i="3"/>
  <c r="D6" i="3"/>
  <c r="C6" i="3"/>
  <c r="AJ5" i="3"/>
  <c r="AI5" i="3"/>
  <c r="AK5" i="3" s="1"/>
  <c r="AF5" i="3"/>
  <c r="AE5" i="3"/>
  <c r="AG5" i="3" s="1"/>
  <c r="AB5" i="3"/>
  <c r="AA5" i="3"/>
  <c r="AC5" i="3" s="1"/>
  <c r="X5" i="3"/>
  <c r="W5" i="3"/>
  <c r="T5" i="3"/>
  <c r="S5" i="3"/>
  <c r="U5" i="3" s="1"/>
  <c r="P5" i="3"/>
  <c r="O5" i="3"/>
  <c r="D5" i="3"/>
  <c r="C5" i="3"/>
  <c r="AJ4" i="3"/>
  <c r="AI4" i="3"/>
  <c r="AK4" i="3" s="1"/>
  <c r="AF4" i="3"/>
  <c r="AE4" i="3"/>
  <c r="AG4" i="3" s="1"/>
  <c r="AB4" i="3"/>
  <c r="AA4" i="3"/>
  <c r="AC4" i="3" s="1"/>
  <c r="Y4" i="3"/>
  <c r="T4" i="3"/>
  <c r="S4" i="3"/>
  <c r="M4" i="3"/>
  <c r="AN3" i="3"/>
  <c r="AM3" i="3"/>
  <c r="AJ3" i="3"/>
  <c r="AI3" i="3"/>
  <c r="AK3" i="3" s="1"/>
  <c r="AF3" i="3"/>
  <c r="AE3" i="3"/>
  <c r="AG3" i="3" s="1"/>
  <c r="AB3" i="3"/>
  <c r="AA3" i="3"/>
  <c r="AC3" i="3" s="1"/>
  <c r="X3" i="3"/>
  <c r="W3" i="3"/>
  <c r="T3" i="3"/>
  <c r="S3" i="3"/>
  <c r="P3" i="3"/>
  <c r="O3" i="3"/>
  <c r="Q3" i="3" s="1"/>
  <c r="L3" i="3"/>
  <c r="K3" i="3"/>
  <c r="M3" i="3" s="1"/>
  <c r="AL2" i="3"/>
  <c r="AH2" i="3"/>
  <c r="AD2" i="3"/>
  <c r="Z2" i="3"/>
  <c r="V2" i="3"/>
  <c r="R2" i="3"/>
  <c r="N2" i="3"/>
  <c r="J2" i="3"/>
  <c r="F2" i="3"/>
  <c r="B2" i="3"/>
  <c r="AV6" i="3" l="1"/>
  <c r="U6" i="3"/>
  <c r="AC6" i="3"/>
  <c r="AG9" i="3"/>
  <c r="AO9" i="3"/>
  <c r="U10" i="3"/>
  <c r="AO10" i="3"/>
  <c r="AK9" i="3"/>
  <c r="AK10" i="3"/>
  <c r="AO11" i="3"/>
  <c r="I5" i="3"/>
  <c r="Q5" i="3"/>
  <c r="AU6" i="3"/>
  <c r="BA6" i="3" s="1"/>
  <c r="AC8" i="3"/>
  <c r="U4" i="3"/>
  <c r="AG8" i="3"/>
  <c r="U3" i="3"/>
  <c r="AG7" i="3"/>
  <c r="AK6" i="3"/>
  <c r="AO6" i="3"/>
  <c r="AK7" i="3"/>
  <c r="Y5" i="3"/>
  <c r="AO7" i="3"/>
  <c r="AO3" i="3"/>
  <c r="Y3" i="3"/>
  <c r="AO4" i="3"/>
  <c r="AU11" i="3"/>
  <c r="AU10" i="3"/>
  <c r="AU9" i="3"/>
  <c r="AU8" i="3"/>
  <c r="AU12" i="3"/>
  <c r="AU7" i="3"/>
  <c r="AV3" i="3"/>
  <c r="AG11" i="3"/>
  <c r="AC12" i="3"/>
  <c r="AV4" i="3"/>
  <c r="AG12" i="3"/>
  <c r="Y9" i="3"/>
  <c r="AU4" i="3"/>
  <c r="AK12" i="3"/>
  <c r="Y10" i="3"/>
  <c r="AV5" i="3"/>
  <c r="AC10" i="3"/>
  <c r="Y11" i="3"/>
  <c r="M7" i="3"/>
  <c r="AC11" i="3"/>
  <c r="Y12" i="3"/>
  <c r="AV7" i="3"/>
  <c r="M12" i="3"/>
  <c r="I8" i="3"/>
  <c r="U11" i="3"/>
  <c r="I9" i="3"/>
  <c r="U12" i="3"/>
  <c r="AV9" i="3"/>
  <c r="M9" i="3"/>
  <c r="I10" i="3"/>
  <c r="AV10" i="3"/>
  <c r="M10" i="3"/>
  <c r="I11" i="3"/>
  <c r="U9" i="3"/>
  <c r="AV11" i="3"/>
  <c r="BA11" i="3" s="1"/>
  <c r="M11" i="3"/>
  <c r="AV8" i="3"/>
  <c r="AV12" i="3"/>
  <c r="I12" i="3"/>
  <c r="AU3" i="3"/>
  <c r="BA3" i="3" s="1"/>
  <c r="E4" i="3"/>
  <c r="AT4" i="3" s="1"/>
  <c r="Q4" i="3"/>
  <c r="AR4" i="3"/>
  <c r="AU5" i="3"/>
  <c r="E6" i="3"/>
  <c r="AR6" i="3" s="1"/>
  <c r="Q7" i="3"/>
  <c r="E8" i="3"/>
  <c r="Q9" i="3"/>
  <c r="E10" i="3"/>
  <c r="Q11" i="3"/>
  <c r="E12" i="3"/>
  <c r="I3" i="3"/>
  <c r="AT3" i="3" s="1"/>
  <c r="E5" i="3"/>
  <c r="AT5" i="3" s="1"/>
  <c r="E7" i="3"/>
  <c r="Q8" i="3"/>
  <c r="E9" i="3"/>
  <c r="AS9" i="3" s="1"/>
  <c r="Q10" i="3"/>
  <c r="E11" i="3"/>
  <c r="AR11" i="3" s="1"/>
  <c r="Q12" i="3"/>
  <c r="AT12" i="3" s="1"/>
  <c r="AT6" i="3" l="1"/>
  <c r="AR12" i="3"/>
  <c r="BA7" i="3"/>
  <c r="BA10" i="3"/>
  <c r="BA9" i="3"/>
  <c r="BA8" i="3"/>
  <c r="BA12" i="3"/>
  <c r="BA5" i="3"/>
  <c r="AR3" i="3"/>
  <c r="AS3" i="3"/>
  <c r="BA4" i="3"/>
  <c r="AR5" i="3"/>
  <c r="AS5" i="3"/>
  <c r="AR7" i="3"/>
  <c r="AT8" i="3"/>
  <c r="AT9" i="3"/>
  <c r="AT10" i="3"/>
  <c r="AR9" i="3"/>
  <c r="AR10" i="3"/>
  <c r="AR8" i="3"/>
  <c r="AS7" i="3"/>
  <c r="AS12" i="3"/>
  <c r="AQ12" i="3" s="1"/>
  <c r="AT11" i="3"/>
  <c r="AS10" i="3"/>
  <c r="AS8" i="3"/>
  <c r="AT7" i="3"/>
  <c r="AS4" i="3"/>
  <c r="AQ4" i="3" s="1"/>
  <c r="AS11" i="3"/>
  <c r="AS6" i="3"/>
  <c r="AQ6" i="3" s="1"/>
  <c r="AQ9" i="3" l="1"/>
  <c r="AQ3" i="3"/>
  <c r="AW3" i="3"/>
  <c r="AW5" i="3"/>
  <c r="AQ5" i="3"/>
  <c r="AQ11" i="3"/>
  <c r="AQ10" i="3"/>
  <c r="AW9" i="3"/>
  <c r="BF8" i="3" s="1"/>
  <c r="AQ7" i="3"/>
  <c r="AW7" i="3"/>
  <c r="BF7" i="3" s="1"/>
  <c r="AW6" i="3"/>
  <c r="BF6" i="3" s="1"/>
  <c r="AW4" i="3"/>
  <c r="BF4" i="3" s="1"/>
  <c r="AW8" i="3"/>
  <c r="AQ8" i="3"/>
  <c r="BF3" i="3"/>
  <c r="BF5" i="3"/>
  <c r="AW10" i="3"/>
  <c r="AW12" i="3"/>
  <c r="AW11" i="3"/>
  <c r="AY9" i="3" l="1"/>
  <c r="BF9" i="3"/>
  <c r="AY8" i="3"/>
  <c r="BF11" i="3"/>
  <c r="AY11" i="3"/>
  <c r="BF10" i="3"/>
  <c r="AY10" i="3"/>
  <c r="BF12" i="3"/>
  <c r="AY12" i="3"/>
  <c r="AY6" i="3"/>
  <c r="AY7" i="3"/>
  <c r="AY5" i="3"/>
  <c r="AY3" i="3"/>
  <c r="AY4" i="3"/>
</calcChain>
</file>

<file path=xl/sharedStrings.xml><?xml version="1.0" encoding="utf-8"?>
<sst xmlns="http://schemas.openxmlformats.org/spreadsheetml/2006/main" count="1814" uniqueCount="244">
  <si>
    <t>Pálya</t>
  </si>
  <si>
    <t>Játékvezető</t>
  </si>
  <si>
    <t>Pihenő</t>
  </si>
  <si>
    <t>10. 00</t>
  </si>
  <si>
    <t>1 - 4</t>
  </si>
  <si>
    <t>:</t>
  </si>
  <si>
    <t>11.10</t>
  </si>
  <si>
    <t>5 - 8</t>
  </si>
  <si>
    <t>9 - 12</t>
  </si>
  <si>
    <t>DÖKE Komló II</t>
  </si>
  <si>
    <t>13 - 16</t>
  </si>
  <si>
    <t>12.20</t>
  </si>
  <si>
    <t>13.30</t>
  </si>
  <si>
    <t>9.30</t>
  </si>
  <si>
    <t>10.40</t>
  </si>
  <si>
    <t>11.50</t>
  </si>
  <si>
    <t>13.00</t>
  </si>
  <si>
    <t>14.10</t>
  </si>
  <si>
    <t>Csokonyavisonta</t>
  </si>
  <si>
    <t>16.05</t>
  </si>
  <si>
    <t>17.15</t>
  </si>
  <si>
    <t>14.35 - 14.55</t>
  </si>
  <si>
    <t>14.55</t>
  </si>
  <si>
    <t>Marosvásárhely</t>
  </si>
  <si>
    <t>Moldovan Karoly </t>
  </si>
  <si>
    <t>Dr Havas Peter </t>
  </si>
  <si>
    <t>Varga Ervin </t>
  </si>
  <si>
    <t>Incze Istvan </t>
  </si>
  <si>
    <t>Valics Lehel </t>
  </si>
  <si>
    <t>Hírös ALSE II</t>
  </si>
  <si>
    <t>ifj.Nagy Attila</t>
  </si>
  <si>
    <t>Nagy Dani</t>
  </si>
  <si>
    <t>Radnóti Péter</t>
  </si>
  <si>
    <t>Nagy Attila</t>
  </si>
  <si>
    <t>Csokonyavisonta:</t>
  </si>
  <si>
    <t>Jónás István</t>
  </si>
  <si>
    <t>Primon Csaba</t>
  </si>
  <si>
    <t>Balla József</t>
  </si>
  <si>
    <t>Ifj. Primon Csaba</t>
  </si>
  <si>
    <t>Éder Csaba</t>
  </si>
  <si>
    <t>Németh László</t>
  </si>
  <si>
    <t>ESE I. </t>
  </si>
  <si>
    <t>ESE II. </t>
  </si>
  <si>
    <t xml:space="preserve">1. Debreczenyi Attila </t>
  </si>
  <si>
    <t>2. Kővágó Tibor</t>
  </si>
  <si>
    <t xml:space="preserve">3. Debreczenyi Zoltán </t>
  </si>
  <si>
    <t xml:space="preserve">4. Tóth László </t>
  </si>
  <si>
    <t>5. Máté Bálint  </t>
  </si>
  <si>
    <t>6. Svolik Tamás</t>
  </si>
  <si>
    <t xml:space="preserve">6. Katona Eduárd </t>
  </si>
  <si>
    <t>7. Lőrincz Péter</t>
  </si>
  <si>
    <t>5. Rozsnyai Gábor </t>
  </si>
  <si>
    <t>4. Mecsér Béla</t>
  </si>
  <si>
    <t xml:space="preserve">3. ifj. Debreczenyi Attila </t>
  </si>
  <si>
    <t xml:space="preserve">2. Menyhárt Attila </t>
  </si>
  <si>
    <t xml:space="preserve">1. Kiss Levente </t>
  </si>
  <si>
    <t>Dunakanyar Forte</t>
  </si>
  <si>
    <t>Demény Zoltán</t>
  </si>
  <si>
    <t>Balizs Benedek</t>
  </si>
  <si>
    <t>Pozsonyi József</t>
  </si>
  <si>
    <t>Baross Gábor</t>
  </si>
  <si>
    <t>Roller Dániel</t>
  </si>
  <si>
    <t xml:space="preserve">Cserey László </t>
  </si>
  <si>
    <t>Dobos Attila</t>
  </si>
  <si>
    <t>Vasi GE II</t>
  </si>
  <si>
    <t>Meskó Csépány Krisztián </t>
  </si>
  <si>
    <t>Szirmay Endre</t>
  </si>
  <si>
    <t>Puskás Zoltán</t>
  </si>
  <si>
    <t>Serák György</t>
  </si>
  <si>
    <t>Debreczy Zozo</t>
  </si>
  <si>
    <t>Benkő János</t>
  </si>
  <si>
    <t>Angler Lajos</t>
  </si>
  <si>
    <t>Garamvölgyi József</t>
  </si>
  <si>
    <t>ALC KSE Szeged II.</t>
  </si>
  <si>
    <t>ALC KSE Szeged III.</t>
  </si>
  <si>
    <t xml:space="preserve">Deme Gyula </t>
  </si>
  <si>
    <t xml:space="preserve">Dávid László </t>
  </si>
  <si>
    <t xml:space="preserve">Plemic Stevan </t>
  </si>
  <si>
    <t xml:space="preserve">Najror Zoltán </t>
  </si>
  <si>
    <t xml:space="preserve">Papp-Takács Sándor </t>
  </si>
  <si>
    <t>Major István</t>
  </si>
  <si>
    <t>Balla Antal</t>
  </si>
  <si>
    <t>Trischler Róbert</t>
  </si>
  <si>
    <t>Gyozsán Zoltán</t>
  </si>
  <si>
    <t>Kelemen Zoltán</t>
  </si>
  <si>
    <t>NB I. 4. forduló</t>
  </si>
  <si>
    <t>név</t>
  </si>
  <si>
    <t>m</t>
  </si>
  <si>
    <t>g</t>
  </si>
  <si>
    <t>d</t>
  </si>
  <si>
    <t>v</t>
  </si>
  <si>
    <t>l</t>
  </si>
  <si>
    <t>k</t>
  </si>
  <si>
    <t>p</t>
  </si>
  <si>
    <t>h</t>
  </si>
  <si>
    <t>gk</t>
  </si>
  <si>
    <t xml:space="preserve"> </t>
  </si>
  <si>
    <t>.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</si>
  <si>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</si>
  <si>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</si>
  <si>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</si>
  <si>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</si>
  <si>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</si>
  <si>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</si>
  <si>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</si>
  <si>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</si>
  <si>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</si>
  <si>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</si>
  <si>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</si>
  <si>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</si>
  <si>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ESE I - ESE II</t>
  </si>
  <si>
    <t xml:space="preserve">Kiss Levente </t>
  </si>
  <si>
    <t xml:space="preserve">Menyhárt Attila </t>
  </si>
  <si>
    <t xml:space="preserve">ifj. Debreczenyi Attila </t>
  </si>
  <si>
    <t>Mecsér Béla</t>
  </si>
  <si>
    <t>Csokonyavisonta - Dunakanyar Forte</t>
  </si>
  <si>
    <t>ESE I. - DÖKE Komló II</t>
  </si>
  <si>
    <t>ALC KSE Szeged II. - ALC KSE Szeged III.</t>
  </si>
  <si>
    <t>Hírös ALSE II - Vasi GE II</t>
  </si>
  <si>
    <t xml:space="preserve"> Svolik Tamás</t>
  </si>
  <si>
    <t>Lőrincz Péter</t>
  </si>
  <si>
    <t>Mihály II Zoltán</t>
  </si>
  <si>
    <t xml:space="preserve">Priszlinger Zoltán </t>
  </si>
  <si>
    <t xml:space="preserve">Olajos Csaba </t>
  </si>
  <si>
    <t xml:space="preserve">Gyenes Gábor </t>
  </si>
  <si>
    <t xml:space="preserve">Bánfalvi Szabolcs </t>
  </si>
  <si>
    <t xml:space="preserve">Németi Csaba </t>
  </si>
  <si>
    <t>Olcsvári András</t>
  </si>
  <si>
    <t>0-0</t>
  </si>
  <si>
    <t>1-1</t>
  </si>
  <si>
    <t>3-1</t>
  </si>
  <si>
    <t>1-0</t>
  </si>
  <si>
    <t>2-1</t>
  </si>
  <si>
    <t>13-3</t>
  </si>
  <si>
    <t>ALC KSE Szeged II. - DÖKE Komló II</t>
  </si>
  <si>
    <t>Csokonyavisonta - ESE II. </t>
  </si>
  <si>
    <t>ESE I.  - Marosvásárhely</t>
  </si>
  <si>
    <t xml:space="preserve">Debreczenyi Attila </t>
  </si>
  <si>
    <t>Kővágó Tibor</t>
  </si>
  <si>
    <t xml:space="preserve">Debreczenyi Zoltán </t>
  </si>
  <si>
    <t xml:space="preserve">Tóth László </t>
  </si>
  <si>
    <t>Máté Bálint  </t>
  </si>
  <si>
    <t>ALC KSE Szeged III. - Vasi GE II</t>
  </si>
  <si>
    <t>ESE I. - Vasi GE II</t>
  </si>
  <si>
    <t>Hírös ALSE II - Dunakanyar Forte</t>
  </si>
  <si>
    <t>Hírös ALSE II - ESE II. </t>
  </si>
  <si>
    <t>ALC KSE Szeged II. - Vasi GE II</t>
  </si>
  <si>
    <t>ALC KSE Szeged III. - Dunakanyar Forte</t>
  </si>
  <si>
    <t>Csokonyavisonta - Marosvásárhely</t>
  </si>
  <si>
    <t>Hírös ALSE II - DÖKE Komló II</t>
  </si>
  <si>
    <t>ALC KSE Szeged III. - ESE II. </t>
  </si>
  <si>
    <t>Csokonyavisonta - Vasi GE II</t>
  </si>
  <si>
    <t>ESE I. - Dunakanyar Forte</t>
  </si>
  <si>
    <t>ALC KSE Szeged II. - ESE I. </t>
  </si>
  <si>
    <t>ALC KSE Szeged III. - DÖKE Komló II</t>
  </si>
  <si>
    <t>ESE II. - Dunakanyar Forte</t>
  </si>
  <si>
    <t>Hírös ALSE II - Marosvásárhely</t>
  </si>
  <si>
    <t>12-4</t>
  </si>
  <si>
    <t>jn</t>
  </si>
  <si>
    <t>1-5</t>
  </si>
  <si>
    <t>3-0</t>
  </si>
  <si>
    <t>0-2</t>
  </si>
  <si>
    <t>2-0</t>
  </si>
  <si>
    <t>2-3</t>
  </si>
  <si>
    <t>1-2</t>
  </si>
  <si>
    <t>0-3</t>
  </si>
  <si>
    <t>4-12</t>
  </si>
  <si>
    <t>5-1</t>
  </si>
  <si>
    <t>10-6</t>
  </si>
  <si>
    <t>0-1</t>
  </si>
  <si>
    <t>9-7</t>
  </si>
  <si>
    <t>4-1</t>
  </si>
  <si>
    <t>11-5</t>
  </si>
  <si>
    <t>7-9</t>
  </si>
  <si>
    <t>7-1</t>
  </si>
  <si>
    <t>Csokonyavisonta - Komló II</t>
  </si>
  <si>
    <t>Szeged II - Marosvásárhely</t>
  </si>
  <si>
    <t>3-2</t>
  </si>
  <si>
    <t>6-10</t>
  </si>
  <si>
    <t>2-2</t>
  </si>
  <si>
    <t>14-2</t>
  </si>
  <si>
    <t>Katona Eduard</t>
  </si>
  <si>
    <t>7-0</t>
  </si>
  <si>
    <t>5-2</t>
  </si>
  <si>
    <t>3-3</t>
  </si>
  <si>
    <t>4-0</t>
  </si>
  <si>
    <t>8-8</t>
  </si>
  <si>
    <t>8-2</t>
  </si>
  <si>
    <t>Katona Eduárd</t>
  </si>
  <si>
    <t>2-4</t>
  </si>
  <si>
    <t>0-4</t>
  </si>
  <si>
    <t>1-4</t>
  </si>
  <si>
    <t>1-3</t>
  </si>
  <si>
    <t>ALC KSE Szeged III. - Marosvásárhely</t>
  </si>
  <si>
    <t>Csokonyavisonta - Hírös ALSE II</t>
  </si>
  <si>
    <t>Vasi GE II - DÖKE Komló II</t>
  </si>
  <si>
    <t>ALC KSE Szeged II. - ESE II. </t>
  </si>
  <si>
    <t>Benyák Albert</t>
  </si>
  <si>
    <t>Benyák András</t>
  </si>
  <si>
    <t>0-5</t>
  </si>
  <si>
    <t>3-13</t>
  </si>
  <si>
    <t>16-0</t>
  </si>
  <si>
    <t>Csokonyavisonta - ALC KSE Szeged III.</t>
  </si>
  <si>
    <t>Vasi GE II - Marosvásárhely</t>
  </si>
  <si>
    <t>ESE I. - Hírös ALSE II</t>
  </si>
  <si>
    <t>Dunakanyar Forte - DÖKE Komló II</t>
  </si>
  <si>
    <t>Csegezi Péter</t>
  </si>
  <si>
    <t>5-11</t>
  </si>
  <si>
    <t>Dunakanyar Forte - Marosvásárhely</t>
  </si>
  <si>
    <t>Csokonyavisonta - ESE I. </t>
  </si>
  <si>
    <t>ALC KSE Szeged II. - Hírös ALSE II</t>
  </si>
  <si>
    <t>DÖKE Komló II - ESE II. </t>
  </si>
  <si>
    <t>8-10</t>
  </si>
  <si>
    <t>Marosvásárhely - ESE II. </t>
  </si>
  <si>
    <t>ALC KSE Szeged III. - Hírös ALSE II</t>
  </si>
  <si>
    <t>Csokonyavisonta - ALC KSE Szeged II.</t>
  </si>
  <si>
    <t>Dunakanyar Forte - Vasi GE II</t>
  </si>
  <si>
    <t>ESE I. - ALC KSE Szeged III.</t>
  </si>
  <si>
    <t>Vasi GE II - ESE II. </t>
  </si>
  <si>
    <t>Marosvásárhely - DÖKE Komló II</t>
  </si>
  <si>
    <t>ALC KSE Szeged II. - Dunakanyar Forte</t>
  </si>
  <si>
    <t>2-14</t>
  </si>
  <si>
    <t>Dávid László</t>
  </si>
  <si>
    <t>Papp-Takács Sándor</t>
  </si>
  <si>
    <t>Gyenes Gábor</t>
  </si>
  <si>
    <t xml:space="preserve">Mihály II Zoltán </t>
  </si>
  <si>
    <t xml:space="preserve">Roller Dániel </t>
  </si>
  <si>
    <t xml:space="preserve">Csegezi Péter </t>
  </si>
  <si>
    <t xml:space="preserve">Dobos Attila </t>
  </si>
  <si>
    <t xml:space="preserve">Pozsonyi József </t>
  </si>
  <si>
    <t xml:space="preserve">Debreczy Zozo </t>
  </si>
  <si>
    <t xml:space="preserve">Garamvölgyi József </t>
  </si>
  <si>
    <t xml:space="preserve">Meskó Csépány Krisztián </t>
  </si>
  <si>
    <t xml:space="preserve">Balla Antal </t>
  </si>
  <si>
    <t xml:space="preserve">Gyozsán Zoltán </t>
  </si>
  <si>
    <t xml:space="preserve">Kelemen Zoltán </t>
  </si>
  <si>
    <t xml:space="preserve">6. Svolik Tamás </t>
  </si>
  <si>
    <t>pont</t>
  </si>
  <si>
    <t>meccs</t>
  </si>
  <si>
    <t>%</t>
  </si>
  <si>
    <t xml:space="preserve">Katona Eduárd </t>
  </si>
  <si>
    <t xml:space="preserve">Svolik Tamás </t>
  </si>
  <si>
    <t xml:space="preserve"> Máté Bálint  </t>
  </si>
  <si>
    <t xml:space="preserve"> ifj. Debreczenyi Attila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</si>
</sst>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25"/>
      <name val="Arial CE"/>
      <family val="2"/>
      <charset val="238"/>
    </font>
    <font>
      <i/>
      <sz val="12"/>
      <name val="Arial CE"/>
      <family val="2"/>
      <charset val="238"/>
    </font>
    <font>
      <sz val="6"/>
      <name val="Arial CE"/>
      <family val="2"/>
      <charset val="238"/>
    </font>
    <font>
      <i/>
      <sz val="10"/>
      <name val="Calibri"/>
      <family val="2"/>
      <charset val="238"/>
    </font>
    <font>
      <b/>
      <sz val="12"/>
      <name val="Arial CE"/>
      <family val="2"/>
      <charset val="238"/>
    </font>
    <font>
      <sz val="9"/>
      <name val="Arial CE"/>
      <family val="2"/>
      <charset val="238"/>
    </font>
    <font>
      <sz val="12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color indexed="43"/>
      <name val="Arial CE"/>
      <family val="2"/>
      <charset val="238"/>
    </font>
    <font>
      <vertAlign val="superscript"/>
      <sz val="9"/>
      <name val="Arial CE"/>
      <family val="2"/>
      <charset val="238"/>
    </font>
    <font>
      <sz val="8"/>
      <color indexed="21"/>
      <name val="Arial CE"/>
      <family val="2"/>
      <charset val="238"/>
    </font>
    <font>
      <b/>
      <i/>
      <sz val="12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10"/>
      <color indexed="43"/>
      <name val="Arial CE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21"/>
      <name val="Arial CE"/>
      <family val="2"/>
      <charset val="238"/>
    </font>
    <font>
      <b/>
      <sz val="20"/>
      <color indexed="21"/>
      <name val="Arial CE"/>
      <family val="2"/>
      <charset val="238"/>
    </font>
    <font>
      <b/>
      <sz val="10"/>
      <color indexed="13"/>
      <name val="Arial CE"/>
      <family val="2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6"/>
      <name val="Arial CE"/>
      <family val="2"/>
      <charset val="238"/>
    </font>
    <font>
      <sz val="8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61"/>
        <bgColor indexed="25"/>
      </patternFill>
    </fill>
    <fill>
      <patternFill patternType="solid">
        <fgColor indexed="20"/>
        <bgColor indexed="36"/>
      </patternFill>
    </fill>
    <fill>
      <patternFill patternType="solid">
        <fgColor indexed="46"/>
        <bgColor indexed="24"/>
      </patternFill>
    </fill>
  </fills>
  <borders count="51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221">
    <xf numFmtId="0" fontId="0" fillId="0" borderId="0" xfId="0"/>
    <xf numFmtId="49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9" fontId="0" fillId="3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wrapText="1"/>
    </xf>
    <xf numFmtId="49" fontId="0" fillId="2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9" fontId="0" fillId="2" borderId="0" xfId="0" applyNumberFormat="1" applyFill="1" applyBorder="1" applyAlignment="1">
      <alignment horizontal="center"/>
    </xf>
    <xf numFmtId="0" fontId="0" fillId="0" borderId="0" xfId="0" applyBorder="1"/>
    <xf numFmtId="0" fontId="0" fillId="5" borderId="0" xfId="0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4" fillId="0" borderId="0" xfId="0" applyFont="1" applyFill="1" applyBorder="1"/>
    <xf numFmtId="49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49" fontId="0" fillId="7" borderId="0" xfId="0" applyNumberFormat="1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4" fillId="0" borderId="0" xfId="0" applyFont="1" applyBorder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9" fontId="0" fillId="8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0" fontId="1" fillId="8" borderId="0" xfId="0" applyFont="1" applyFill="1" applyAlignment="1">
      <alignment horizontal="center"/>
    </xf>
    <xf numFmtId="0" fontId="0" fillId="8" borderId="0" xfId="0" applyFill="1" applyAlignment="1">
      <alignment horizontal="center" vertical="center"/>
    </xf>
    <xf numFmtId="0" fontId="8" fillId="0" borderId="0" xfId="0" applyFont="1"/>
    <xf numFmtId="0" fontId="2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/>
    <xf numFmtId="49" fontId="12" fillId="9" borderId="0" xfId="1" applyNumberFormat="1" applyFont="1" applyFill="1"/>
    <xf numFmtId="0" fontId="11" fillId="0" borderId="0" xfId="1"/>
    <xf numFmtId="0" fontId="13" fillId="0" borderId="0" xfId="1" applyFont="1" applyAlignment="1">
      <alignment horizontal="center" vertical="center"/>
    </xf>
    <xf numFmtId="0" fontId="13" fillId="0" borderId="0" xfId="1" applyFont="1"/>
    <xf numFmtId="49" fontId="14" fillId="0" borderId="1" xfId="1" applyNumberFormat="1" applyFont="1" applyBorder="1" applyAlignment="1">
      <alignment horizontal="center" vertical="center"/>
    </xf>
    <xf numFmtId="0" fontId="11" fillId="0" borderId="4" xfId="1" applyBorder="1"/>
    <xf numFmtId="0" fontId="16" fillId="0" borderId="2" xfId="1" applyFont="1" applyBorder="1" applyAlignment="1">
      <alignment horizontal="center" vertical="center"/>
    </xf>
    <xf numFmtId="0" fontId="17" fillId="0" borderId="5" xfId="1" applyFont="1" applyFill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8" fillId="0" borderId="6" xfId="1" applyFont="1" applyFill="1" applyBorder="1" applyAlignment="1">
      <alignment horizontal="center" vertical="center"/>
    </xf>
    <xf numFmtId="0" fontId="11" fillId="0" borderId="0" xfId="1" applyFill="1"/>
    <xf numFmtId="0" fontId="19" fillId="0" borderId="6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1" fillId="0" borderId="0" xfId="1" applyFont="1" applyFill="1" applyAlignment="1">
      <alignment horizontal="center" vertical="center"/>
    </xf>
    <xf numFmtId="0" fontId="11" fillId="10" borderId="1" xfId="1" applyFill="1" applyBorder="1"/>
    <xf numFmtId="0" fontId="11" fillId="10" borderId="8" xfId="1" applyFill="1" applyBorder="1"/>
    <xf numFmtId="0" fontId="11" fillId="0" borderId="9" xfId="1" applyBorder="1" applyAlignment="1">
      <alignment horizontal="center" vertical="center"/>
    </xf>
    <xf numFmtId="0" fontId="22" fillId="0" borderId="8" xfId="1" applyFont="1" applyBorder="1" applyAlignment="1">
      <alignment horizontal="left" vertical="top"/>
    </xf>
    <xf numFmtId="0" fontId="11" fillId="0" borderId="8" xfId="1" applyBorder="1" applyAlignment="1">
      <alignment horizontal="center" vertical="center"/>
    </xf>
    <xf numFmtId="0" fontId="11" fillId="0" borderId="10" xfId="1" applyBorder="1"/>
    <xf numFmtId="0" fontId="23" fillId="0" borderId="7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16" fillId="0" borderId="12" xfId="1" applyFont="1" applyFill="1" applyBorder="1" applyAlignment="1">
      <alignment horizontal="center" vertical="center"/>
    </xf>
    <xf numFmtId="0" fontId="11" fillId="0" borderId="0" xfId="1" applyFill="1" applyBorder="1"/>
    <xf numFmtId="0" fontId="25" fillId="0" borderId="12" xfId="1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horizontal="center" vertical="center"/>
    </xf>
    <xf numFmtId="0" fontId="17" fillId="0" borderId="0" xfId="1" applyFont="1" applyFill="1" applyAlignment="1">
      <alignment horizontal="center" vertical="top"/>
    </xf>
    <xf numFmtId="0" fontId="11" fillId="0" borderId="13" xfId="1" applyBorder="1" applyAlignment="1">
      <alignment horizontal="center" vertical="center"/>
    </xf>
    <xf numFmtId="0" fontId="11" fillId="5" borderId="14" xfId="1" applyFill="1" applyBorder="1" applyAlignment="1">
      <alignment horizontal="center" vertical="center"/>
    </xf>
    <xf numFmtId="0" fontId="11" fillId="4" borderId="15" xfId="1" applyFill="1" applyBorder="1" applyAlignment="1">
      <alignment horizontal="center" vertical="center"/>
    </xf>
    <xf numFmtId="0" fontId="11" fillId="8" borderId="15" xfId="1" applyFill="1" applyBorder="1"/>
    <xf numFmtId="0" fontId="22" fillId="0" borderId="11" xfId="1" applyFont="1" applyBorder="1" applyAlignment="1">
      <alignment horizontal="left" vertical="top"/>
    </xf>
    <xf numFmtId="0" fontId="11" fillId="10" borderId="17" xfId="1" applyFill="1" applyBorder="1"/>
    <xf numFmtId="0" fontId="11" fillId="10" borderId="9" xfId="1" applyFill="1" applyBorder="1"/>
    <xf numFmtId="0" fontId="22" fillId="0" borderId="9" xfId="1" applyFont="1" applyBorder="1" applyAlignment="1">
      <alignment horizontal="left" vertical="top"/>
    </xf>
    <xf numFmtId="0" fontId="11" fillId="0" borderId="18" xfId="1" applyBorder="1"/>
    <xf numFmtId="0" fontId="16" fillId="0" borderId="19" xfId="1" applyFont="1" applyFill="1" applyBorder="1" applyAlignment="1">
      <alignment horizontal="center" vertical="center"/>
    </xf>
    <xf numFmtId="0" fontId="11" fillId="0" borderId="20" xfId="1" applyBorder="1" applyAlignment="1">
      <alignment horizontal="center" vertical="center"/>
    </xf>
    <xf numFmtId="0" fontId="11" fillId="5" borderId="21" xfId="1" applyFill="1" applyBorder="1" applyAlignment="1">
      <alignment horizontal="center" vertical="center"/>
    </xf>
    <xf numFmtId="0" fontId="11" fillId="4" borderId="22" xfId="1" applyFill="1" applyBorder="1" applyAlignment="1">
      <alignment horizontal="center" vertical="center"/>
    </xf>
    <xf numFmtId="0" fontId="27" fillId="0" borderId="16" xfId="1" applyFont="1" applyFill="1" applyBorder="1" applyAlignment="1">
      <alignment horizontal="center"/>
    </xf>
    <xf numFmtId="0" fontId="22" fillId="0" borderId="19" xfId="1" applyFont="1" applyBorder="1" applyAlignment="1">
      <alignment horizontal="left" vertical="top"/>
    </xf>
    <xf numFmtId="0" fontId="11" fillId="0" borderId="23" xfId="1" applyBorder="1"/>
    <xf numFmtId="0" fontId="16" fillId="0" borderId="24" xfId="1" applyFont="1" applyFill="1" applyBorder="1" applyAlignment="1">
      <alignment horizontal="center" vertical="center"/>
    </xf>
    <xf numFmtId="0" fontId="11" fillId="0" borderId="0" xfId="1" applyBorder="1"/>
    <xf numFmtId="0" fontId="11" fillId="0" borderId="11" xfId="1" applyBorder="1" applyAlignment="1">
      <alignment horizontal="center" vertical="center"/>
    </xf>
    <xf numFmtId="0" fontId="11" fillId="10" borderId="7" xfId="1" applyFill="1" applyBorder="1"/>
    <xf numFmtId="0" fontId="11" fillId="10" borderId="11" xfId="1" applyFill="1" applyBorder="1"/>
    <xf numFmtId="0" fontId="11" fillId="0" borderId="26" xfId="1" applyBorder="1" applyAlignment="1">
      <alignment horizontal="center" vertical="center"/>
    </xf>
    <xf numFmtId="0" fontId="22" fillId="0" borderId="26" xfId="1" applyFont="1" applyBorder="1" applyAlignment="1">
      <alignment horizontal="left" vertical="top"/>
    </xf>
    <xf numFmtId="0" fontId="11" fillId="10" borderId="25" xfId="1" applyFill="1" applyBorder="1"/>
    <xf numFmtId="0" fontId="11" fillId="10" borderId="26" xfId="1" applyFill="1" applyBorder="1"/>
    <xf numFmtId="0" fontId="11" fillId="10" borderId="27" xfId="1" applyFill="1" applyBorder="1"/>
    <xf numFmtId="0" fontId="23" fillId="0" borderId="25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24" fillId="0" borderId="26" xfId="1" applyFont="1" applyBorder="1" applyAlignment="1">
      <alignment horizontal="center" vertical="center"/>
    </xf>
    <xf numFmtId="0" fontId="16" fillId="0" borderId="27" xfId="1" applyFont="1" applyFill="1" applyBorder="1" applyAlignment="1">
      <alignment horizontal="center" vertical="center"/>
    </xf>
    <xf numFmtId="0" fontId="11" fillId="0" borderId="28" xfId="1" applyFill="1" applyBorder="1"/>
    <xf numFmtId="0" fontId="11" fillId="0" borderId="29" xfId="1" applyBorder="1" applyAlignment="1">
      <alignment horizontal="center" vertical="center"/>
    </xf>
    <xf numFmtId="0" fontId="11" fillId="5" borderId="30" xfId="1" applyFill="1" applyBorder="1" applyAlignment="1">
      <alignment horizontal="center" vertical="center"/>
    </xf>
    <xf numFmtId="0" fontId="11" fillId="4" borderId="31" xfId="1" applyFill="1" applyBorder="1" applyAlignment="1">
      <alignment horizontal="center" vertical="center"/>
    </xf>
    <xf numFmtId="49" fontId="11" fillId="0" borderId="0" xfId="1" applyNumberFormat="1" applyBorder="1"/>
    <xf numFmtId="0" fontId="28" fillId="0" borderId="0" xfId="1" applyFont="1" applyBorder="1" applyAlignment="1">
      <alignment horizontal="right" vertical="top"/>
    </xf>
    <xf numFmtId="0" fontId="11" fillId="0" borderId="0" xfId="1" applyBorder="1" applyAlignment="1">
      <alignment horizontal="center" vertical="center"/>
    </xf>
    <xf numFmtId="0" fontId="22" fillId="0" borderId="0" xfId="1" applyFont="1" applyBorder="1" applyAlignment="1">
      <alignment horizontal="left" vertical="top"/>
    </xf>
    <xf numFmtId="0" fontId="23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24" fillId="0" borderId="0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49" fontId="29" fillId="0" borderId="0" xfId="1" applyNumberFormat="1" applyFont="1" applyFill="1" applyBorder="1" applyAlignment="1">
      <alignment horizontal="right" vertical="center"/>
    </xf>
    <xf numFmtId="0" fontId="30" fillId="11" borderId="0" xfId="1" applyFont="1" applyFill="1" applyBorder="1" applyAlignment="1">
      <alignment horizontal="center" vertical="top"/>
    </xf>
    <xf numFmtId="0" fontId="13" fillId="0" borderId="0" xfId="1" applyFont="1" applyBorder="1"/>
    <xf numFmtId="0" fontId="31" fillId="0" borderId="0" xfId="1" applyFont="1" applyBorder="1"/>
    <xf numFmtId="0" fontId="11" fillId="0" borderId="0" xfId="1" applyBorder="1" applyAlignment="1">
      <alignment horizontal="right"/>
    </xf>
    <xf numFmtId="0" fontId="32" fillId="9" borderId="0" xfId="1" applyFont="1" applyFill="1" applyBorder="1" applyAlignment="1">
      <alignment horizontal="center"/>
    </xf>
    <xf numFmtId="0" fontId="32" fillId="0" borderId="0" xfId="1" applyFont="1" applyBorder="1" applyAlignment="1">
      <alignment horizontal="center" vertical="center"/>
    </xf>
    <xf numFmtId="0" fontId="11" fillId="0" borderId="0" xfId="1" applyBorder="1" applyAlignment="1">
      <alignment vertical="center"/>
    </xf>
    <xf numFmtId="49" fontId="28" fillId="0" borderId="0" xfId="1" applyNumberFormat="1" applyFont="1" applyFill="1" applyBorder="1" applyAlignment="1">
      <alignment horizontal="right" vertical="top"/>
    </xf>
    <xf numFmtId="0" fontId="11" fillId="12" borderId="0" xfId="1" applyFill="1" applyBorder="1"/>
    <xf numFmtId="0" fontId="33" fillId="12" borderId="0" xfId="1" applyFont="1" applyFill="1" applyAlignment="1">
      <alignment horizontal="center" vertical="center"/>
    </xf>
    <xf numFmtId="0" fontId="13" fillId="12" borderId="0" xfId="1" applyFont="1" applyFill="1" applyBorder="1" applyAlignment="1">
      <alignment vertical="center"/>
    </xf>
    <xf numFmtId="0" fontId="11" fillId="12" borderId="0" xfId="1" applyFill="1"/>
    <xf numFmtId="0" fontId="31" fillId="12" borderId="0" xfId="1" applyFont="1" applyFill="1" applyBorder="1" applyAlignment="1">
      <alignment horizontal="center"/>
    </xf>
    <xf numFmtId="0" fontId="32" fillId="12" borderId="0" xfId="1" applyFont="1" applyFill="1" applyBorder="1" applyAlignment="1">
      <alignment horizontal="center" vertical="center"/>
    </xf>
    <xf numFmtId="0" fontId="11" fillId="11" borderId="0" xfId="1" applyFill="1" applyBorder="1"/>
    <xf numFmtId="0" fontId="31" fillId="0" borderId="0" xfId="1" applyFont="1" applyBorder="1" applyAlignment="1">
      <alignment horizontal="center"/>
    </xf>
    <xf numFmtId="0" fontId="33" fillId="11" borderId="0" xfId="1" applyFont="1" applyFill="1" applyAlignment="1">
      <alignment horizontal="center" vertical="center"/>
    </xf>
    <xf numFmtId="0" fontId="13" fillId="11" borderId="0" xfId="1" applyFont="1" applyFill="1" applyBorder="1" applyAlignment="1">
      <alignment vertical="center"/>
    </xf>
    <xf numFmtId="0" fontId="11" fillId="11" borderId="0" xfId="1" applyFill="1"/>
    <xf numFmtId="0" fontId="31" fillId="11" borderId="0" xfId="1" applyFont="1" applyFill="1" applyBorder="1" applyAlignment="1">
      <alignment horizontal="center"/>
    </xf>
    <xf numFmtId="0" fontId="32" fillId="11" borderId="0" xfId="1" applyFont="1" applyFill="1" applyBorder="1" applyAlignment="1">
      <alignment horizontal="center" vertical="center"/>
    </xf>
    <xf numFmtId="0" fontId="30" fillId="12" borderId="0" xfId="1" applyFont="1" applyFill="1" applyBorder="1" applyAlignment="1">
      <alignment horizontal="center" vertical="top"/>
    </xf>
    <xf numFmtId="49" fontId="11" fillId="0" borderId="0" xfId="1" applyNumberFormat="1"/>
    <xf numFmtId="0" fontId="32" fillId="8" borderId="0" xfId="1" applyFont="1" applyFill="1" applyBorder="1" applyAlignment="1">
      <alignment horizontal="center" vertical="center"/>
    </xf>
    <xf numFmtId="0" fontId="34" fillId="0" borderId="1" xfId="1" applyFont="1" applyBorder="1" applyAlignment="1">
      <alignment horizontal="right" vertical="top"/>
    </xf>
    <xf numFmtId="0" fontId="34" fillId="0" borderId="17" xfId="1" applyFont="1" applyBorder="1" applyAlignment="1">
      <alignment horizontal="right" vertical="top"/>
    </xf>
    <xf numFmtId="0" fontId="34" fillId="0" borderId="17" xfId="1" applyFont="1" applyFill="1" applyBorder="1" applyAlignment="1">
      <alignment horizontal="right" vertical="top"/>
    </xf>
    <xf numFmtId="0" fontId="34" fillId="0" borderId="7" xfId="1" applyFont="1" applyBorder="1" applyAlignment="1">
      <alignment horizontal="right" vertical="top"/>
    </xf>
    <xf numFmtId="0" fontId="34" fillId="0" borderId="25" xfId="1" applyFont="1" applyBorder="1" applyAlignment="1">
      <alignment horizontal="right" vertical="top"/>
    </xf>
    <xf numFmtId="0" fontId="34" fillId="0" borderId="25" xfId="1" applyFont="1" applyFill="1" applyBorder="1" applyAlignment="1">
      <alignment horizontal="right" vertical="top"/>
    </xf>
    <xf numFmtId="0" fontId="8" fillId="0" borderId="34" xfId="0" applyFont="1" applyBorder="1"/>
    <xf numFmtId="0" fontId="9" fillId="5" borderId="0" xfId="0" applyFont="1" applyFill="1"/>
    <xf numFmtId="0" fontId="9" fillId="5" borderId="0" xfId="0" applyFont="1" applyFill="1" applyAlignment="1">
      <alignment wrapText="1"/>
    </xf>
    <xf numFmtId="0" fontId="10" fillId="5" borderId="0" xfId="0" applyFont="1" applyFill="1"/>
    <xf numFmtId="49" fontId="2" fillId="0" borderId="13" xfId="0" applyNumberFormat="1" applyFont="1" applyBorder="1"/>
    <xf numFmtId="49" fontId="8" fillId="0" borderId="34" xfId="0" applyNumberFormat="1" applyFont="1" applyBorder="1"/>
    <xf numFmtId="49" fontId="8" fillId="0" borderId="36" xfId="0" applyNumberFormat="1" applyFont="1" applyFill="1" applyBorder="1"/>
    <xf numFmtId="49" fontId="8" fillId="0" borderId="35" xfId="0" applyNumberFormat="1" applyFont="1" applyBorder="1"/>
    <xf numFmtId="49" fontId="0" fillId="5" borderId="0" xfId="0" applyNumberFormat="1" applyFill="1"/>
    <xf numFmtId="49" fontId="0" fillId="0" borderId="0" xfId="0" applyNumberFormat="1"/>
    <xf numFmtId="49" fontId="8" fillId="0" borderId="32" xfId="0" applyNumberFormat="1" applyFont="1" applyBorder="1"/>
    <xf numFmtId="49" fontId="0" fillId="0" borderId="13" xfId="0" applyNumberFormat="1" applyBorder="1"/>
    <xf numFmtId="49" fontId="8" fillId="0" borderId="14" xfId="0" applyNumberFormat="1" applyFont="1" applyBorder="1"/>
    <xf numFmtId="49" fontId="8" fillId="0" borderId="15" xfId="0" applyNumberFormat="1" applyFont="1" applyBorder="1"/>
    <xf numFmtId="49" fontId="0" fillId="0" borderId="20" xfId="0" applyNumberFormat="1" applyBorder="1"/>
    <xf numFmtId="49" fontId="8" fillId="0" borderId="21" xfId="0" applyNumberFormat="1" applyFont="1" applyBorder="1"/>
    <xf numFmtId="49" fontId="8" fillId="0" borderId="22" xfId="0" applyNumberFormat="1" applyFont="1" applyBorder="1"/>
    <xf numFmtId="49" fontId="8" fillId="0" borderId="33" xfId="0" applyNumberFormat="1" applyFont="1" applyBorder="1"/>
    <xf numFmtId="49" fontId="0" fillId="0" borderId="29" xfId="0" applyNumberFormat="1" applyBorder="1"/>
    <xf numFmtId="49" fontId="0" fillId="0" borderId="30" xfId="0" applyNumberFormat="1" applyBorder="1"/>
    <xf numFmtId="49" fontId="0" fillId="0" borderId="31" xfId="0" applyNumberFormat="1" applyBorder="1"/>
    <xf numFmtId="49" fontId="8" fillId="0" borderId="37" xfId="0" applyNumberFormat="1" applyFont="1" applyBorder="1"/>
    <xf numFmtId="49" fontId="8" fillId="0" borderId="32" xfId="0" applyNumberFormat="1" applyFont="1" applyBorder="1" applyAlignment="1">
      <alignment wrapText="1"/>
    </xf>
    <xf numFmtId="49" fontId="0" fillId="0" borderId="14" xfId="0" applyNumberFormat="1" applyBorder="1"/>
    <xf numFmtId="49" fontId="0" fillId="0" borderId="15" xfId="0" applyNumberFormat="1" applyBorder="1"/>
    <xf numFmtId="49" fontId="0" fillId="0" borderId="21" xfId="0" applyNumberFormat="1" applyBorder="1"/>
    <xf numFmtId="49" fontId="0" fillId="0" borderId="22" xfId="0" applyNumberFormat="1" applyBorder="1"/>
    <xf numFmtId="49" fontId="8" fillId="0" borderId="0" xfId="0" applyNumberFormat="1" applyFont="1"/>
    <xf numFmtId="49" fontId="8" fillId="0" borderId="33" xfId="0" applyNumberFormat="1" applyFont="1" applyBorder="1" applyAlignment="1">
      <alignment wrapText="1"/>
    </xf>
    <xf numFmtId="49" fontId="8" fillId="0" borderId="20" xfId="0" applyNumberFormat="1" applyFont="1" applyBorder="1"/>
    <xf numFmtId="49" fontId="8" fillId="0" borderId="29" xfId="0" applyNumberFormat="1" applyFont="1" applyBorder="1"/>
    <xf numFmtId="49" fontId="0" fillId="0" borderId="35" xfId="0" applyNumberFormat="1" applyBorder="1"/>
    <xf numFmtId="49" fontId="0" fillId="0" borderId="33" xfId="0" applyNumberFormat="1" applyBorder="1"/>
    <xf numFmtId="49" fontId="8" fillId="0" borderId="34" xfId="0" applyNumberFormat="1" applyFont="1" applyBorder="1" applyAlignment="1">
      <alignment wrapText="1"/>
    </xf>
    <xf numFmtId="49" fontId="8" fillId="0" borderId="35" xfId="0" applyNumberFormat="1" applyFont="1" applyBorder="1" applyAlignment="1">
      <alignment wrapText="1"/>
    </xf>
    <xf numFmtId="49" fontId="0" fillId="0" borderId="32" xfId="0" applyNumberFormat="1" applyBorder="1"/>
    <xf numFmtId="49" fontId="0" fillId="0" borderId="34" xfId="0" applyNumberFormat="1" applyBorder="1"/>
    <xf numFmtId="49" fontId="8" fillId="0" borderId="38" xfId="0" applyNumberFormat="1" applyFont="1" applyFill="1" applyBorder="1"/>
    <xf numFmtId="49" fontId="0" fillId="0" borderId="39" xfId="0" applyNumberFormat="1" applyBorder="1"/>
    <xf numFmtId="49" fontId="0" fillId="0" borderId="36" xfId="0" applyNumberFormat="1" applyBorder="1"/>
    <xf numFmtId="49" fontId="0" fillId="0" borderId="40" xfId="0" applyNumberFormat="1" applyBorder="1"/>
    <xf numFmtId="49" fontId="0" fillId="0" borderId="41" xfId="0" applyNumberFormat="1" applyBorder="1"/>
    <xf numFmtId="0" fontId="34" fillId="5" borderId="17" xfId="1" applyFont="1" applyFill="1" applyBorder="1" applyAlignment="1">
      <alignment horizontal="right" vertical="top"/>
    </xf>
    <xf numFmtId="0" fontId="34" fillId="5" borderId="1" xfId="1" applyFont="1" applyFill="1" applyBorder="1" applyAlignment="1">
      <alignment horizontal="right" vertical="top"/>
    </xf>
    <xf numFmtId="49" fontId="0" fillId="0" borderId="42" xfId="0" applyNumberFormat="1" applyBorder="1"/>
    <xf numFmtId="49" fontId="0" fillId="0" borderId="43" xfId="0" applyNumberFormat="1" applyBorder="1"/>
    <xf numFmtId="49" fontId="0" fillId="0" borderId="44" xfId="0" applyNumberFormat="1" applyBorder="1"/>
    <xf numFmtId="49" fontId="0" fillId="0" borderId="0" xfId="0" applyNumberFormat="1" applyBorder="1"/>
    <xf numFmtId="0" fontId="8" fillId="0" borderId="21" xfId="0" applyFont="1" applyBorder="1"/>
    <xf numFmtId="49" fontId="8" fillId="0" borderId="45" xfId="0" applyNumberFormat="1" applyFont="1" applyBorder="1"/>
    <xf numFmtId="49" fontId="8" fillId="0" borderId="0" xfId="0" applyNumberFormat="1" applyFont="1" applyBorder="1" applyAlignment="1">
      <alignment wrapText="1"/>
    </xf>
    <xf numFmtId="49" fontId="8" fillId="0" borderId="46" xfId="0" applyNumberFormat="1" applyFont="1" applyBorder="1" applyAlignment="1">
      <alignment wrapText="1"/>
    </xf>
    <xf numFmtId="49" fontId="0" fillId="0" borderId="47" xfId="0" applyNumberFormat="1" applyBorder="1"/>
    <xf numFmtId="49" fontId="0" fillId="0" borderId="48" xfId="0" applyNumberFormat="1" applyBorder="1"/>
    <xf numFmtId="49" fontId="0" fillId="0" borderId="49" xfId="0" applyNumberFormat="1" applyBorder="1"/>
    <xf numFmtId="49" fontId="0" fillId="0" borderId="50" xfId="0" applyNumberFormat="1" applyBorder="1"/>
    <xf numFmtId="0" fontId="35" fillId="0" borderId="0" xfId="0" applyFont="1"/>
    <xf numFmtId="0" fontId="8" fillId="0" borderId="0" xfId="0" applyFont="1" applyFill="1" applyAlignment="1">
      <alignment wrapText="1"/>
    </xf>
    <xf numFmtId="0" fontId="0" fillId="0" borderId="0" xfId="0" applyFill="1"/>
    <xf numFmtId="0" fontId="8" fillId="0" borderId="0" xfId="0" applyFont="1" applyFill="1"/>
    <xf numFmtId="0" fontId="9" fillId="0" borderId="0" xfId="0" applyFont="1" applyFill="1" applyAlignment="1">
      <alignment wrapText="1"/>
    </xf>
    <xf numFmtId="0" fontId="9" fillId="0" borderId="0" xfId="0" applyFont="1" applyFill="1"/>
    <xf numFmtId="0" fontId="0" fillId="5" borderId="0" xfId="0" applyFill="1"/>
    <xf numFmtId="49" fontId="2" fillId="0" borderId="13" xfId="0" applyNumberFormat="1" applyFont="1" applyFill="1" applyBorder="1"/>
    <xf numFmtId="0" fontId="2" fillId="0" borderId="0" xfId="0" applyFont="1" applyFill="1"/>
    <xf numFmtId="0" fontId="35" fillId="0" borderId="0" xfId="0" applyFont="1" applyFill="1"/>
    <xf numFmtId="0" fontId="0" fillId="0" borderId="21" xfId="0" applyFill="1" applyBorder="1"/>
    <xf numFmtId="0" fontId="2" fillId="0" borderId="13" xfId="0" applyFont="1" applyFill="1" applyBorder="1"/>
    <xf numFmtId="0" fontId="0" fillId="0" borderId="14" xfId="0" applyFill="1" applyBorder="1"/>
    <xf numFmtId="0" fontId="35" fillId="0" borderId="15" xfId="0" applyFont="1" applyFill="1" applyBorder="1"/>
    <xf numFmtId="0" fontId="2" fillId="0" borderId="20" xfId="0" applyFont="1" applyFill="1" applyBorder="1"/>
    <xf numFmtId="0" fontId="35" fillId="0" borderId="22" xfId="0" applyFont="1" applyFill="1" applyBorder="1"/>
    <xf numFmtId="0" fontId="2" fillId="0" borderId="29" xfId="0" applyFont="1" applyFill="1" applyBorder="1"/>
    <xf numFmtId="0" fontId="0" fillId="0" borderId="30" xfId="0" applyFill="1" applyBorder="1"/>
    <xf numFmtId="0" fontId="35" fillId="0" borderId="31" xfId="0" applyFont="1" applyFill="1" applyBorder="1"/>
    <xf numFmtId="0" fontId="2" fillId="5" borderId="0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5" fillId="0" borderId="3" xfId="1" applyFont="1" applyBorder="1" applyAlignment="1">
      <alignment horizontal="center" vertical="center" wrapText="1"/>
    </xf>
    <xf numFmtId="14" fontId="12" fillId="9" borderId="0" xfId="1" applyNumberFormat="1" applyFont="1" applyFill="1" applyBorder="1" applyAlignment="1">
      <alignment horizontal="center" vertical="center"/>
    </xf>
    <xf numFmtId="0" fontId="15" fillId="0" borderId="2" xfId="1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ál" xfId="0" builtinId="0"/>
  </cellStyles>
  <dxfs count="9">
    <dxf>
      <fill>
        <patternFill patternType="solid">
          <fgColor indexed="31"/>
          <bgColor indexed="22"/>
        </patternFill>
      </fill>
    </dxf>
    <dxf>
      <fill>
        <patternFill patternType="solid">
          <fgColor indexed="23"/>
          <bgColor indexed="55"/>
        </patternFill>
      </fill>
    </dxf>
    <dxf>
      <font>
        <b val="0"/>
        <condense val="0"/>
        <extend val="0"/>
        <color indexed="0"/>
      </font>
      <fill>
        <patternFill patternType="solid">
          <fgColor indexed="55"/>
          <bgColor indexed="23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3"/>
          <bgColor indexed="55"/>
        </patternFill>
      </fill>
    </dxf>
    <dxf>
      <font>
        <b val="0"/>
        <condense val="0"/>
        <extend val="0"/>
        <color indexed="0"/>
      </font>
      <fill>
        <patternFill patternType="solid">
          <fgColor indexed="55"/>
          <bgColor indexed="23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3"/>
          <bgColor indexed="55"/>
        </patternFill>
      </fill>
    </dxf>
    <dxf>
      <font>
        <b val="0"/>
        <condense val="0"/>
        <extend val="0"/>
        <color indexed="0"/>
      </font>
      <fill>
        <patternFill patternType="solid">
          <fgColor indexed="55"/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"/>
  <sheetViews>
    <sheetView topLeftCell="A43" workbookViewId="0">
      <selection activeCell="D59" sqref="D59"/>
    </sheetView>
  </sheetViews>
  <sheetFormatPr defaultRowHeight="14.4" x14ac:dyDescent="0.3"/>
  <cols>
    <col min="1" max="1" width="17.44140625" customWidth="1"/>
    <col min="2" max="2" width="25.6640625" customWidth="1"/>
    <col min="3" max="3" width="6" customWidth="1"/>
    <col min="4" max="4" width="25.6640625" customWidth="1"/>
    <col min="5" max="6" width="17.6640625" customWidth="1"/>
    <col min="10" max="10" width="24.88671875" style="12" customWidth="1"/>
    <col min="11" max="12" width="9.109375" style="12"/>
  </cols>
  <sheetData>
    <row r="1" spans="1:12" x14ac:dyDescent="0.3">
      <c r="A1" s="1" t="s">
        <v>0</v>
      </c>
      <c r="B1" s="2"/>
      <c r="C1" s="2"/>
      <c r="D1" s="2"/>
      <c r="E1" s="2" t="s">
        <v>1</v>
      </c>
      <c r="F1" s="2" t="s">
        <v>2</v>
      </c>
    </row>
    <row r="2" spans="1:12" x14ac:dyDescent="0.3">
      <c r="A2" s="3" t="s">
        <v>3</v>
      </c>
      <c r="B2" s="4"/>
      <c r="C2" s="4"/>
      <c r="D2" s="4"/>
      <c r="E2" s="4"/>
      <c r="F2" s="4"/>
      <c r="H2" s="5"/>
      <c r="I2" s="6"/>
    </row>
    <row r="3" spans="1:12" x14ac:dyDescent="0.3">
      <c r="A3" s="7" t="s">
        <v>4</v>
      </c>
      <c r="B3" s="33" t="s">
        <v>41</v>
      </c>
      <c r="C3" s="9"/>
      <c r="D3" s="33" t="s">
        <v>42</v>
      </c>
      <c r="E3" s="10"/>
      <c r="F3" s="10"/>
      <c r="H3" s="6"/>
      <c r="I3" s="5"/>
    </row>
    <row r="4" spans="1:12" x14ac:dyDescent="0.3">
      <c r="A4" s="3" t="s">
        <v>6</v>
      </c>
      <c r="B4" s="4"/>
      <c r="C4" s="4"/>
      <c r="D4" s="4"/>
      <c r="E4" s="4"/>
      <c r="F4" s="4"/>
      <c r="H4" s="6"/>
      <c r="I4" s="5"/>
    </row>
    <row r="5" spans="1:12" s="12" customFormat="1" x14ac:dyDescent="0.3">
      <c r="A5" s="11" t="s">
        <v>4</v>
      </c>
      <c r="B5" s="35" t="s">
        <v>18</v>
      </c>
      <c r="C5" s="8"/>
      <c r="D5" s="33" t="s">
        <v>56</v>
      </c>
      <c r="E5" s="217" t="s">
        <v>42</v>
      </c>
      <c r="F5" s="214" t="s">
        <v>23</v>
      </c>
      <c r="H5" s="6"/>
    </row>
    <row r="6" spans="1:12" s="12" customFormat="1" x14ac:dyDescent="0.3">
      <c r="A6" s="11" t="s">
        <v>7</v>
      </c>
      <c r="B6" s="33" t="s">
        <v>41</v>
      </c>
      <c r="C6" s="8"/>
      <c r="D6" s="33" t="s">
        <v>9</v>
      </c>
      <c r="E6" s="216"/>
      <c r="F6" s="216"/>
      <c r="H6" s="6"/>
    </row>
    <row r="7" spans="1:12" s="12" customFormat="1" x14ac:dyDescent="0.3">
      <c r="A7" s="11" t="s">
        <v>8</v>
      </c>
      <c r="B7" s="33" t="s">
        <v>73</v>
      </c>
      <c r="C7" s="13"/>
      <c r="D7" s="33" t="s">
        <v>74</v>
      </c>
      <c r="E7" s="216"/>
      <c r="F7" s="216"/>
    </row>
    <row r="8" spans="1:12" s="12" customFormat="1" x14ac:dyDescent="0.3">
      <c r="A8" s="11" t="s">
        <v>10</v>
      </c>
      <c r="B8" s="33" t="s">
        <v>29</v>
      </c>
      <c r="C8" s="8"/>
      <c r="D8" s="33" t="s">
        <v>64</v>
      </c>
      <c r="E8" s="216"/>
      <c r="F8" s="216"/>
      <c r="J8" s="35"/>
    </row>
    <row r="9" spans="1:12" x14ac:dyDescent="0.3">
      <c r="A9" s="3" t="s">
        <v>11</v>
      </c>
      <c r="B9" s="4"/>
      <c r="C9" s="4"/>
      <c r="D9" s="4"/>
      <c r="E9" s="4"/>
      <c r="F9" s="4"/>
      <c r="J9" s="33"/>
    </row>
    <row r="10" spans="1:12" x14ac:dyDescent="0.3">
      <c r="A10" s="7" t="s">
        <v>4</v>
      </c>
      <c r="B10" s="33" t="s">
        <v>73</v>
      </c>
      <c r="C10" s="9"/>
      <c r="D10" s="33" t="s">
        <v>9</v>
      </c>
      <c r="E10" s="214" t="s">
        <v>56</v>
      </c>
      <c r="F10" s="214" t="s">
        <v>29</v>
      </c>
      <c r="J10" s="33"/>
    </row>
    <row r="11" spans="1:12" x14ac:dyDescent="0.3">
      <c r="A11" s="7" t="s">
        <v>7</v>
      </c>
      <c r="B11" s="35" t="s">
        <v>18</v>
      </c>
      <c r="C11" s="9"/>
      <c r="D11" s="33" t="s">
        <v>42</v>
      </c>
      <c r="E11" s="214"/>
      <c r="F11" s="214"/>
      <c r="J11" s="33"/>
      <c r="L11" s="5"/>
    </row>
    <row r="12" spans="1:12" x14ac:dyDescent="0.3">
      <c r="A12" s="7" t="s">
        <v>8</v>
      </c>
      <c r="B12" s="33" t="s">
        <v>41</v>
      </c>
      <c r="C12" s="9"/>
      <c r="D12" s="36" t="s">
        <v>23</v>
      </c>
      <c r="E12" s="214"/>
      <c r="F12" s="214"/>
      <c r="J12" s="33"/>
      <c r="K12" s="5"/>
      <c r="L12" s="5"/>
    </row>
    <row r="13" spans="1:12" x14ac:dyDescent="0.3">
      <c r="A13" s="7" t="s">
        <v>10</v>
      </c>
      <c r="B13" s="33" t="s">
        <v>74</v>
      </c>
      <c r="C13" s="9"/>
      <c r="D13" s="33" t="s">
        <v>64</v>
      </c>
      <c r="E13" s="214"/>
      <c r="F13" s="214"/>
      <c r="J13" s="33"/>
      <c r="K13" s="5"/>
      <c r="L13" s="5"/>
    </row>
    <row r="14" spans="1:12" x14ac:dyDescent="0.3">
      <c r="A14" s="3" t="s">
        <v>12</v>
      </c>
      <c r="B14" s="4"/>
      <c r="C14" s="4"/>
      <c r="D14" s="4"/>
      <c r="E14" s="4"/>
      <c r="F14" s="4"/>
      <c r="J14" s="33"/>
      <c r="K14" s="5"/>
      <c r="L14" s="5"/>
    </row>
    <row r="15" spans="1:12" x14ac:dyDescent="0.3">
      <c r="A15" s="7" t="s">
        <v>4</v>
      </c>
      <c r="B15" s="33" t="s">
        <v>41</v>
      </c>
      <c r="C15" s="9"/>
      <c r="D15" s="33" t="s">
        <v>64</v>
      </c>
      <c r="E15" s="215" t="s">
        <v>74</v>
      </c>
      <c r="F15" s="213" t="s">
        <v>42</v>
      </c>
      <c r="J15" s="36"/>
      <c r="K15" s="5"/>
    </row>
    <row r="16" spans="1:12" x14ac:dyDescent="0.3">
      <c r="A16" s="7" t="s">
        <v>7</v>
      </c>
      <c r="B16" s="33" t="s">
        <v>29</v>
      </c>
      <c r="C16" s="9"/>
      <c r="D16" s="33" t="s">
        <v>56</v>
      </c>
      <c r="E16" s="215"/>
      <c r="F16" s="213"/>
      <c r="J16" s="33"/>
      <c r="K16" s="5"/>
    </row>
    <row r="17" spans="1:12" x14ac:dyDescent="0.3">
      <c r="A17" s="7" t="s">
        <v>8</v>
      </c>
      <c r="B17" s="35" t="s">
        <v>18</v>
      </c>
      <c r="C17" s="9"/>
      <c r="D17" s="33" t="s">
        <v>9</v>
      </c>
      <c r="E17" s="215"/>
      <c r="F17" s="213"/>
      <c r="J17" s="33"/>
      <c r="K17" s="5"/>
      <c r="L17" s="5"/>
    </row>
    <row r="18" spans="1:12" x14ac:dyDescent="0.3">
      <c r="A18" s="7" t="s">
        <v>10</v>
      </c>
      <c r="B18" s="33" t="s">
        <v>73</v>
      </c>
      <c r="C18" s="9"/>
      <c r="D18" s="36" t="s">
        <v>23</v>
      </c>
      <c r="E18" s="215"/>
      <c r="F18" s="213"/>
    </row>
    <row r="19" spans="1:12" x14ac:dyDescent="0.3">
      <c r="A19" s="27" t="s">
        <v>21</v>
      </c>
      <c r="B19" s="28"/>
      <c r="C19" s="29"/>
      <c r="D19" s="28"/>
      <c r="E19" s="30"/>
      <c r="F19" s="30"/>
    </row>
    <row r="20" spans="1:12" x14ac:dyDescent="0.3">
      <c r="A20" s="3" t="s">
        <v>22</v>
      </c>
      <c r="B20" s="4"/>
      <c r="C20" s="4"/>
      <c r="D20" s="4"/>
      <c r="E20" s="4"/>
      <c r="F20" s="4"/>
    </row>
    <row r="21" spans="1:12" x14ac:dyDescent="0.3">
      <c r="A21" s="7" t="s">
        <v>4</v>
      </c>
      <c r="B21" s="33" t="s">
        <v>29</v>
      </c>
      <c r="C21" s="14"/>
      <c r="D21" s="33" t="s">
        <v>42</v>
      </c>
      <c r="E21" s="215" t="s">
        <v>41</v>
      </c>
      <c r="F21" s="213" t="s">
        <v>9</v>
      </c>
    </row>
    <row r="22" spans="1:12" x14ac:dyDescent="0.3">
      <c r="A22" s="7" t="s">
        <v>7</v>
      </c>
      <c r="B22" s="33" t="s">
        <v>73</v>
      </c>
      <c r="C22" s="9"/>
      <c r="D22" s="33" t="s">
        <v>64</v>
      </c>
      <c r="E22" s="215"/>
      <c r="F22" s="213"/>
    </row>
    <row r="23" spans="1:12" x14ac:dyDescent="0.3">
      <c r="A23" s="7" t="s">
        <v>8</v>
      </c>
      <c r="B23" s="33" t="s">
        <v>74</v>
      </c>
      <c r="C23" s="9"/>
      <c r="D23" s="33" t="s">
        <v>56</v>
      </c>
      <c r="E23" s="215"/>
      <c r="F23" s="213"/>
    </row>
    <row r="24" spans="1:12" x14ac:dyDescent="0.3">
      <c r="A24" s="7" t="s">
        <v>10</v>
      </c>
      <c r="B24" s="35" t="s">
        <v>18</v>
      </c>
      <c r="C24" s="9"/>
      <c r="D24" s="36" t="s">
        <v>23</v>
      </c>
      <c r="E24" s="215"/>
      <c r="F24" s="213"/>
    </row>
    <row r="25" spans="1:12" x14ac:dyDescent="0.3">
      <c r="A25" s="3" t="s">
        <v>19</v>
      </c>
      <c r="B25" s="4"/>
      <c r="C25" s="4"/>
      <c r="D25" s="4"/>
      <c r="E25" s="4"/>
      <c r="F25" s="4"/>
    </row>
    <row r="26" spans="1:12" x14ac:dyDescent="0.3">
      <c r="A26" s="7" t="s">
        <v>4</v>
      </c>
      <c r="B26" s="33" t="s">
        <v>29</v>
      </c>
      <c r="C26" s="9"/>
      <c r="D26" s="33" t="s">
        <v>9</v>
      </c>
      <c r="E26" s="215" t="s">
        <v>23</v>
      </c>
      <c r="F26" s="213" t="s">
        <v>73</v>
      </c>
    </row>
    <row r="27" spans="1:12" x14ac:dyDescent="0.3">
      <c r="A27" s="7" t="s">
        <v>7</v>
      </c>
      <c r="B27" s="33" t="s">
        <v>74</v>
      </c>
      <c r="C27" s="9"/>
      <c r="D27" s="33" t="s">
        <v>42</v>
      </c>
      <c r="E27" s="215"/>
      <c r="F27" s="213"/>
      <c r="I27" s="5"/>
    </row>
    <row r="28" spans="1:12" x14ac:dyDescent="0.3">
      <c r="A28" s="7" t="s">
        <v>8</v>
      </c>
      <c r="B28" s="35" t="s">
        <v>18</v>
      </c>
      <c r="C28" s="9"/>
      <c r="D28" s="33" t="s">
        <v>64</v>
      </c>
      <c r="E28" s="215"/>
      <c r="F28" s="213"/>
      <c r="I28" s="5"/>
    </row>
    <row r="29" spans="1:12" x14ac:dyDescent="0.3">
      <c r="A29" s="7" t="s">
        <v>10</v>
      </c>
      <c r="B29" s="33" t="s">
        <v>41</v>
      </c>
      <c r="C29" s="9"/>
      <c r="D29" s="33" t="s">
        <v>56</v>
      </c>
      <c r="E29" s="215"/>
      <c r="F29" s="213"/>
      <c r="I29" s="6"/>
    </row>
    <row r="30" spans="1:12" x14ac:dyDescent="0.3">
      <c r="A30" s="3" t="s">
        <v>20</v>
      </c>
      <c r="B30" s="4"/>
      <c r="C30" s="4"/>
      <c r="D30" s="4"/>
      <c r="E30" s="4"/>
      <c r="F30" s="4"/>
      <c r="I30" s="5"/>
    </row>
    <row r="31" spans="1:12" x14ac:dyDescent="0.3">
      <c r="A31" s="7" t="s">
        <v>4</v>
      </c>
      <c r="B31" s="33" t="s">
        <v>73</v>
      </c>
      <c r="C31" s="9"/>
      <c r="D31" s="33" t="s">
        <v>41</v>
      </c>
      <c r="E31" s="215" t="s">
        <v>18</v>
      </c>
      <c r="F31" s="213" t="s">
        <v>64</v>
      </c>
      <c r="I31" s="5"/>
    </row>
    <row r="32" spans="1:12" ht="18" x14ac:dyDescent="0.35">
      <c r="A32" s="7" t="s">
        <v>7</v>
      </c>
      <c r="B32" s="33" t="s">
        <v>74</v>
      </c>
      <c r="C32" s="9"/>
      <c r="D32" s="33" t="s">
        <v>9</v>
      </c>
      <c r="E32" s="215"/>
      <c r="F32" s="213"/>
      <c r="I32" s="5"/>
      <c r="J32" s="5"/>
      <c r="K32" s="15"/>
    </row>
    <row r="33" spans="1:12" ht="18" x14ac:dyDescent="0.35">
      <c r="A33" s="7" t="s">
        <v>8</v>
      </c>
      <c r="B33" s="33" t="s">
        <v>42</v>
      </c>
      <c r="C33" s="9"/>
      <c r="D33" s="33" t="s">
        <v>56</v>
      </c>
      <c r="E33" s="215"/>
      <c r="F33" s="213"/>
      <c r="I33" s="5"/>
      <c r="K33" s="22"/>
      <c r="L33" s="22"/>
    </row>
    <row r="34" spans="1:12" ht="18" x14ac:dyDescent="0.35">
      <c r="A34" s="7" t="s">
        <v>10</v>
      </c>
      <c r="B34" s="33" t="s">
        <v>29</v>
      </c>
      <c r="C34" s="9"/>
      <c r="D34" s="36" t="s">
        <v>23</v>
      </c>
      <c r="E34" s="215"/>
      <c r="F34" s="213"/>
      <c r="I34" s="5"/>
      <c r="J34" s="23"/>
      <c r="K34" s="24"/>
      <c r="L34" s="22"/>
    </row>
    <row r="35" spans="1:12" ht="18" x14ac:dyDescent="0.35">
      <c r="A35" s="16" t="s">
        <v>13</v>
      </c>
      <c r="B35" s="17"/>
      <c r="C35" s="17"/>
      <c r="D35" s="17"/>
      <c r="E35" s="17"/>
      <c r="F35" s="17"/>
      <c r="I35" s="5"/>
      <c r="J35" s="25"/>
      <c r="K35" s="15"/>
      <c r="L35" s="22"/>
    </row>
    <row r="36" spans="1:12" ht="18" x14ac:dyDescent="0.35">
      <c r="A36" s="3" t="s">
        <v>4</v>
      </c>
      <c r="B36" s="33" t="s">
        <v>74</v>
      </c>
      <c r="C36" s="8"/>
      <c r="D36" s="36" t="s">
        <v>23</v>
      </c>
      <c r="E36" s="214" t="s">
        <v>56</v>
      </c>
      <c r="F36" s="213" t="s">
        <v>41</v>
      </c>
      <c r="I36" s="6"/>
      <c r="J36" s="26"/>
      <c r="K36" s="15"/>
      <c r="L36" s="22"/>
    </row>
    <row r="37" spans="1:12" ht="18" x14ac:dyDescent="0.35">
      <c r="A37" s="3" t="s">
        <v>7</v>
      </c>
      <c r="B37" s="35" t="s">
        <v>18</v>
      </c>
      <c r="C37" s="8"/>
      <c r="D37" s="33" t="s">
        <v>29</v>
      </c>
      <c r="E37" s="214"/>
      <c r="F37" s="213"/>
      <c r="H37" s="6"/>
      <c r="I37" s="5"/>
      <c r="J37" s="25"/>
      <c r="K37" s="15"/>
      <c r="L37" s="22"/>
    </row>
    <row r="38" spans="1:12" ht="18" x14ac:dyDescent="0.35">
      <c r="A38" s="3" t="s">
        <v>8</v>
      </c>
      <c r="B38" s="33" t="s">
        <v>64</v>
      </c>
      <c r="C38" s="8"/>
      <c r="D38" s="33" t="s">
        <v>9</v>
      </c>
      <c r="E38" s="214"/>
      <c r="F38" s="213"/>
      <c r="H38" s="6"/>
      <c r="I38" s="5"/>
      <c r="J38" s="26"/>
      <c r="K38" s="15"/>
      <c r="L38" s="22"/>
    </row>
    <row r="39" spans="1:12" ht="18" x14ac:dyDescent="0.35">
      <c r="A39" s="3" t="s">
        <v>10</v>
      </c>
      <c r="B39" s="33" t="s">
        <v>73</v>
      </c>
      <c r="C39" s="8"/>
      <c r="D39" s="33" t="s">
        <v>42</v>
      </c>
      <c r="E39" s="214"/>
      <c r="F39" s="213"/>
      <c r="H39" s="6"/>
      <c r="I39" s="5"/>
      <c r="J39" s="26"/>
      <c r="K39" s="15"/>
      <c r="L39" s="22"/>
    </row>
    <row r="40" spans="1:12" ht="18" x14ac:dyDescent="0.35">
      <c r="A40" s="18" t="s">
        <v>14</v>
      </c>
      <c r="B40" s="17"/>
      <c r="C40" s="17"/>
      <c r="D40" s="17"/>
      <c r="E40" s="17"/>
      <c r="F40" s="17"/>
      <c r="H40" s="6"/>
      <c r="J40" s="25"/>
      <c r="K40" s="22"/>
      <c r="L40" s="22"/>
    </row>
    <row r="41" spans="1:12" ht="18" x14ac:dyDescent="0.35">
      <c r="A41" s="3" t="s">
        <v>4</v>
      </c>
      <c r="B41" s="35" t="s">
        <v>18</v>
      </c>
      <c r="C41" s="8"/>
      <c r="D41" s="33" t="s">
        <v>74</v>
      </c>
      <c r="E41" s="213" t="s">
        <v>42</v>
      </c>
      <c r="F41" s="215" t="s">
        <v>73</v>
      </c>
      <c r="J41" s="26"/>
      <c r="K41" s="22"/>
      <c r="L41" s="22"/>
    </row>
    <row r="42" spans="1:12" ht="18" x14ac:dyDescent="0.35">
      <c r="A42" s="3" t="s">
        <v>7</v>
      </c>
      <c r="B42" s="33" t="s">
        <v>64</v>
      </c>
      <c r="C42" s="8"/>
      <c r="D42" s="36" t="s">
        <v>23</v>
      </c>
      <c r="E42" s="213"/>
      <c r="F42" s="215"/>
      <c r="H42" s="5"/>
      <c r="J42" s="26"/>
      <c r="K42" s="22"/>
      <c r="L42" s="22"/>
    </row>
    <row r="43" spans="1:12" ht="18" x14ac:dyDescent="0.35">
      <c r="A43" s="3" t="s">
        <v>8</v>
      </c>
      <c r="B43" s="33" t="s">
        <v>41</v>
      </c>
      <c r="C43" s="8"/>
      <c r="D43" s="33" t="s">
        <v>29</v>
      </c>
      <c r="E43" s="213"/>
      <c r="F43" s="215"/>
      <c r="H43" s="5"/>
      <c r="J43" s="26"/>
      <c r="K43" s="22"/>
      <c r="L43" s="22"/>
    </row>
    <row r="44" spans="1:12" ht="18" x14ac:dyDescent="0.35">
      <c r="A44" s="3" t="s">
        <v>10</v>
      </c>
      <c r="B44" s="33" t="s">
        <v>56</v>
      </c>
      <c r="C44" s="8"/>
      <c r="D44" s="33" t="s">
        <v>9</v>
      </c>
      <c r="E44" s="213"/>
      <c r="F44" s="215"/>
      <c r="H44" s="5"/>
      <c r="I44" s="5"/>
      <c r="K44" s="15"/>
    </row>
    <row r="45" spans="1:12" ht="18" x14ac:dyDescent="0.35">
      <c r="A45" s="18" t="s">
        <v>15</v>
      </c>
      <c r="B45" s="17"/>
      <c r="C45" s="17"/>
      <c r="D45" s="17"/>
      <c r="E45" s="17"/>
      <c r="F45" s="17"/>
      <c r="H45" s="5"/>
      <c r="I45" s="5"/>
      <c r="K45" s="15"/>
    </row>
    <row r="46" spans="1:12" ht="18" x14ac:dyDescent="0.35">
      <c r="A46" s="3" t="s">
        <v>4</v>
      </c>
      <c r="B46" s="33" t="s">
        <v>56</v>
      </c>
      <c r="C46" s="8"/>
      <c r="D46" s="36" t="s">
        <v>23</v>
      </c>
      <c r="E46" s="213" t="s">
        <v>64</v>
      </c>
      <c r="F46" s="215" t="s">
        <v>74</v>
      </c>
      <c r="H46" s="5"/>
      <c r="I46" s="5"/>
      <c r="K46" s="15"/>
    </row>
    <row r="47" spans="1:12" ht="18" x14ac:dyDescent="0.35">
      <c r="A47" s="3" t="s">
        <v>7</v>
      </c>
      <c r="B47" s="35" t="s">
        <v>18</v>
      </c>
      <c r="C47" s="13"/>
      <c r="D47" s="33" t="s">
        <v>41</v>
      </c>
      <c r="E47" s="213"/>
      <c r="F47" s="215"/>
      <c r="H47" s="5"/>
      <c r="I47" s="5"/>
      <c r="K47" s="15"/>
    </row>
    <row r="48" spans="1:12" ht="18" x14ac:dyDescent="0.35">
      <c r="A48" s="3" t="s">
        <v>8</v>
      </c>
      <c r="B48" s="33" t="s">
        <v>73</v>
      </c>
      <c r="C48" s="8"/>
      <c r="D48" s="33" t="s">
        <v>29</v>
      </c>
      <c r="E48" s="213"/>
      <c r="F48" s="215"/>
      <c r="H48" s="5"/>
      <c r="I48" s="5"/>
      <c r="J48" s="5"/>
      <c r="K48" s="15"/>
    </row>
    <row r="49" spans="1:11" ht="18" x14ac:dyDescent="0.35">
      <c r="A49" s="3" t="s">
        <v>10</v>
      </c>
      <c r="B49" s="33" t="s">
        <v>9</v>
      </c>
      <c r="C49" s="8"/>
      <c r="D49" s="33" t="s">
        <v>42</v>
      </c>
      <c r="E49" s="213"/>
      <c r="F49" s="215"/>
      <c r="H49" s="5"/>
      <c r="I49" s="5"/>
      <c r="J49" s="5"/>
      <c r="K49" s="15"/>
    </row>
    <row r="50" spans="1:11" ht="18" x14ac:dyDescent="0.35">
      <c r="A50" s="18" t="s">
        <v>16</v>
      </c>
      <c r="B50" s="17"/>
      <c r="C50" s="17"/>
      <c r="D50" s="17"/>
      <c r="E50" s="17"/>
      <c r="F50" s="17"/>
      <c r="H50" s="5"/>
      <c r="I50" s="5"/>
      <c r="J50" s="5"/>
      <c r="K50" s="15"/>
    </row>
    <row r="51" spans="1:11" ht="18" x14ac:dyDescent="0.35">
      <c r="A51" s="3" t="s">
        <v>4</v>
      </c>
      <c r="B51" s="33" t="s">
        <v>23</v>
      </c>
      <c r="C51" s="8"/>
      <c r="D51" s="33" t="s">
        <v>42</v>
      </c>
      <c r="E51" s="213" t="s">
        <v>41</v>
      </c>
      <c r="F51" s="213" t="s">
        <v>9</v>
      </c>
      <c r="H51" s="19"/>
      <c r="I51" s="5"/>
      <c r="J51" s="5"/>
      <c r="K51" s="15"/>
    </row>
    <row r="52" spans="1:11" ht="18" x14ac:dyDescent="0.35">
      <c r="A52" s="3" t="s">
        <v>7</v>
      </c>
      <c r="B52" s="33" t="s">
        <v>74</v>
      </c>
      <c r="C52" s="8"/>
      <c r="D52" s="33" t="s">
        <v>29</v>
      </c>
      <c r="E52" s="213"/>
      <c r="F52" s="213"/>
      <c r="H52" s="19"/>
      <c r="I52" s="5"/>
      <c r="J52" s="5"/>
      <c r="K52" s="15"/>
    </row>
    <row r="53" spans="1:11" ht="18" x14ac:dyDescent="0.35">
      <c r="A53" s="3" t="s">
        <v>8</v>
      </c>
      <c r="B53" s="35" t="s">
        <v>18</v>
      </c>
      <c r="C53" s="8"/>
      <c r="D53" s="33" t="s">
        <v>73</v>
      </c>
      <c r="E53" s="213"/>
      <c r="F53" s="213"/>
      <c r="H53" s="19"/>
      <c r="I53" s="5"/>
      <c r="J53" s="5"/>
      <c r="K53" s="15"/>
    </row>
    <row r="54" spans="1:11" ht="18" x14ac:dyDescent="0.35">
      <c r="A54" s="3" t="s">
        <v>10</v>
      </c>
      <c r="B54" s="33" t="s">
        <v>56</v>
      </c>
      <c r="C54" s="8"/>
      <c r="D54" s="33" t="s">
        <v>64</v>
      </c>
      <c r="E54" s="213"/>
      <c r="F54" s="213"/>
      <c r="H54" s="19"/>
      <c r="I54" s="5"/>
      <c r="J54" s="5"/>
      <c r="K54" s="15"/>
    </row>
    <row r="55" spans="1:11" x14ac:dyDescent="0.3">
      <c r="A55" s="18" t="s">
        <v>17</v>
      </c>
      <c r="B55" s="17"/>
      <c r="C55" s="17"/>
      <c r="D55" s="17"/>
      <c r="E55" s="17"/>
      <c r="F55" s="17"/>
    </row>
    <row r="56" spans="1:11" x14ac:dyDescent="0.3">
      <c r="A56" s="3" t="s">
        <v>4</v>
      </c>
      <c r="B56" s="33" t="s">
        <v>41</v>
      </c>
      <c r="C56" s="14"/>
      <c r="D56" s="33" t="s">
        <v>74</v>
      </c>
      <c r="E56" s="214" t="s">
        <v>29</v>
      </c>
      <c r="F56" s="215" t="s">
        <v>18</v>
      </c>
    </row>
    <row r="57" spans="1:11" x14ac:dyDescent="0.3">
      <c r="A57" s="3" t="s">
        <v>7</v>
      </c>
      <c r="B57" s="33" t="s">
        <v>64</v>
      </c>
      <c r="C57" s="9"/>
      <c r="D57" s="33" t="s">
        <v>42</v>
      </c>
      <c r="E57" s="214"/>
      <c r="F57" s="215"/>
    </row>
    <row r="58" spans="1:11" x14ac:dyDescent="0.3">
      <c r="A58" s="3" t="s">
        <v>8</v>
      </c>
      <c r="B58" s="36" t="s">
        <v>23</v>
      </c>
      <c r="C58" s="9"/>
      <c r="D58" s="33" t="s">
        <v>9</v>
      </c>
      <c r="E58" s="214"/>
      <c r="F58" s="215"/>
    </row>
    <row r="59" spans="1:11" x14ac:dyDescent="0.3">
      <c r="A59" s="3" t="s">
        <v>10</v>
      </c>
      <c r="B59" s="33" t="s">
        <v>73</v>
      </c>
      <c r="C59" s="9"/>
      <c r="D59" s="33" t="s">
        <v>56</v>
      </c>
      <c r="E59" s="214"/>
      <c r="F59" s="215"/>
    </row>
    <row r="62" spans="1:11" x14ac:dyDescent="0.3">
      <c r="B62" s="20"/>
      <c r="C62" s="20"/>
    </row>
    <row r="63" spans="1:11" x14ac:dyDescent="0.3">
      <c r="B63" s="6"/>
      <c r="C63" s="21"/>
    </row>
    <row r="64" spans="1:11" x14ac:dyDescent="0.3">
      <c r="B64" s="6"/>
      <c r="C64" s="21"/>
    </row>
    <row r="65" spans="2:12" x14ac:dyDescent="0.3">
      <c r="B65" s="6"/>
      <c r="C65" s="21"/>
    </row>
    <row r="66" spans="2:12" ht="18" x14ac:dyDescent="0.35">
      <c r="B66" s="6"/>
      <c r="C66" s="21"/>
      <c r="K66" s="22"/>
      <c r="L66" s="22"/>
    </row>
    <row r="67" spans="2:12" ht="18" x14ac:dyDescent="0.35">
      <c r="B67" s="6"/>
      <c r="C67" s="21"/>
      <c r="K67" s="22"/>
      <c r="L67" s="22"/>
    </row>
    <row r="68" spans="2:12" ht="18" x14ac:dyDescent="0.35">
      <c r="B68" s="6"/>
      <c r="C68" s="21"/>
      <c r="K68" s="22"/>
      <c r="L68" s="22"/>
    </row>
    <row r="69" spans="2:12" ht="18" x14ac:dyDescent="0.35">
      <c r="B69" s="6"/>
      <c r="C69" s="21"/>
      <c r="K69" s="22"/>
      <c r="L69" s="22"/>
    </row>
    <row r="70" spans="2:12" ht="18" x14ac:dyDescent="0.35">
      <c r="B70" s="6"/>
      <c r="C70" s="21"/>
      <c r="K70" s="22"/>
      <c r="L70" s="22"/>
    </row>
    <row r="71" spans="2:12" ht="18" x14ac:dyDescent="0.35">
      <c r="B71" s="6"/>
      <c r="C71" s="21"/>
      <c r="K71" s="22"/>
      <c r="L71" s="22"/>
    </row>
    <row r="72" spans="2:12" ht="18" x14ac:dyDescent="0.35">
      <c r="B72" s="6"/>
      <c r="C72" s="21"/>
      <c r="K72" s="22"/>
      <c r="L72" s="22"/>
    </row>
    <row r="73" spans="2:12" ht="18" x14ac:dyDescent="0.35">
      <c r="B73" s="20"/>
      <c r="C73" s="20"/>
      <c r="K73" s="22"/>
      <c r="L73" s="22"/>
    </row>
  </sheetData>
  <mergeCells count="22">
    <mergeCell ref="F5:F8"/>
    <mergeCell ref="E5:E8"/>
    <mergeCell ref="F10:F13"/>
    <mergeCell ref="E10:E13"/>
    <mergeCell ref="E15:E18"/>
    <mergeCell ref="F15:F18"/>
    <mergeCell ref="E21:E24"/>
    <mergeCell ref="F21:F24"/>
    <mergeCell ref="E26:E29"/>
    <mergeCell ref="F26:F29"/>
    <mergeCell ref="E31:E34"/>
    <mergeCell ref="F31:F34"/>
    <mergeCell ref="E51:E54"/>
    <mergeCell ref="F51:F54"/>
    <mergeCell ref="E56:E59"/>
    <mergeCell ref="F56:F59"/>
    <mergeCell ref="E36:E39"/>
    <mergeCell ref="F36:F39"/>
    <mergeCell ref="E41:E44"/>
    <mergeCell ref="F41:F44"/>
    <mergeCell ref="E46:E49"/>
    <mergeCell ref="F46:F49"/>
  </mergeCells>
  <pageMargins left="0.7" right="0.7" top="0.75" bottom="0.75" header="0.3" footer="0.3"/>
  <ignoredErrors>
    <ignoredError sqref="A5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8"/>
  <sheetViews>
    <sheetView topLeftCell="A34" workbookViewId="0">
      <selection activeCell="A42" sqref="A42"/>
    </sheetView>
  </sheetViews>
  <sheetFormatPr defaultColWidth="9.5546875" defaultRowHeight="24.9" customHeight="1" x14ac:dyDescent="0.3"/>
  <cols>
    <col min="1" max="1" width="24.88671875" customWidth="1"/>
  </cols>
  <sheetData>
    <row r="1" spans="1:5" ht="24.9" customHeight="1" x14ac:dyDescent="0.3">
      <c r="A1" s="140" t="s">
        <v>34</v>
      </c>
      <c r="B1" s="32">
        <v>1605</v>
      </c>
      <c r="D1">
        <v>10000</v>
      </c>
      <c r="E1">
        <v>5000</v>
      </c>
    </row>
    <row r="2" spans="1:5" ht="24.9" customHeight="1" x14ac:dyDescent="0.3">
      <c r="A2" s="34" t="s">
        <v>35</v>
      </c>
      <c r="B2">
        <v>487</v>
      </c>
    </row>
    <row r="3" spans="1:5" ht="24.9" customHeight="1" x14ac:dyDescent="0.3">
      <c r="A3" s="34" t="s">
        <v>36</v>
      </c>
      <c r="B3">
        <v>457</v>
      </c>
      <c r="D3">
        <v>1000</v>
      </c>
    </row>
    <row r="4" spans="1:5" ht="24.9" customHeight="1" x14ac:dyDescent="0.3">
      <c r="A4" s="34" t="s">
        <v>37</v>
      </c>
      <c r="B4">
        <v>404</v>
      </c>
      <c r="D4">
        <v>500</v>
      </c>
    </row>
    <row r="5" spans="1:5" ht="24.9" customHeight="1" x14ac:dyDescent="0.3">
      <c r="A5" s="34" t="s">
        <v>38</v>
      </c>
      <c r="B5">
        <v>257</v>
      </c>
    </row>
    <row r="6" spans="1:5" ht="24.9" customHeight="1" x14ac:dyDescent="0.3">
      <c r="A6" s="34" t="s">
        <v>39</v>
      </c>
      <c r="D6">
        <v>500</v>
      </c>
    </row>
    <row r="7" spans="1:5" ht="24.9" customHeight="1" x14ac:dyDescent="0.3">
      <c r="A7" s="34" t="s">
        <v>40</v>
      </c>
      <c r="D7">
        <v>1000</v>
      </c>
    </row>
    <row r="9" spans="1:5" ht="24.9" customHeight="1" x14ac:dyDescent="0.3">
      <c r="A9" s="139" t="s">
        <v>73</v>
      </c>
      <c r="B9" s="32">
        <v>1453</v>
      </c>
    </row>
    <row r="10" spans="1:5" ht="24.9" customHeight="1" x14ac:dyDescent="0.3">
      <c r="A10" s="31" t="s">
        <v>75</v>
      </c>
      <c r="B10">
        <v>372</v>
      </c>
    </row>
    <row r="11" spans="1:5" ht="24.9" customHeight="1" x14ac:dyDescent="0.3">
      <c r="A11" s="31" t="s">
        <v>76</v>
      </c>
      <c r="B11">
        <v>367</v>
      </c>
    </row>
    <row r="12" spans="1:5" ht="24.9" customHeight="1" x14ac:dyDescent="0.3">
      <c r="A12" s="31" t="s">
        <v>77</v>
      </c>
      <c r="B12">
        <v>367</v>
      </c>
    </row>
    <row r="13" spans="1:5" ht="24.9" customHeight="1" x14ac:dyDescent="0.3">
      <c r="A13" s="31" t="s">
        <v>78</v>
      </c>
      <c r="B13">
        <v>347</v>
      </c>
    </row>
    <row r="14" spans="1:5" ht="24.9" customHeight="1" x14ac:dyDescent="0.3">
      <c r="A14" s="31" t="s">
        <v>79</v>
      </c>
      <c r="B14">
        <v>275</v>
      </c>
    </row>
    <row r="16" spans="1:5" ht="24.9" customHeight="1" x14ac:dyDescent="0.3">
      <c r="A16" s="139" t="s">
        <v>41</v>
      </c>
      <c r="B16" s="32">
        <v>1408</v>
      </c>
    </row>
    <row r="17" spans="1:4" ht="24.9" customHeight="1" x14ac:dyDescent="0.3">
      <c r="A17" s="31" t="s">
        <v>43</v>
      </c>
      <c r="B17">
        <v>446</v>
      </c>
    </row>
    <row r="18" spans="1:4" ht="24.9" customHeight="1" x14ac:dyDescent="0.3">
      <c r="A18" s="31" t="s">
        <v>44</v>
      </c>
      <c r="B18">
        <v>335</v>
      </c>
    </row>
    <row r="19" spans="1:4" ht="24.9" customHeight="1" x14ac:dyDescent="0.3">
      <c r="A19" s="31" t="s">
        <v>45</v>
      </c>
      <c r="B19">
        <v>314</v>
      </c>
    </row>
    <row r="20" spans="1:4" ht="24.9" customHeight="1" x14ac:dyDescent="0.3">
      <c r="A20" s="31" t="s">
        <v>46</v>
      </c>
      <c r="B20">
        <v>313</v>
      </c>
    </row>
    <row r="21" spans="1:4" ht="24.9" customHeight="1" x14ac:dyDescent="0.3">
      <c r="A21" s="31" t="s">
        <v>47</v>
      </c>
      <c r="B21">
        <v>307</v>
      </c>
    </row>
    <row r="22" spans="1:4" ht="24.9" customHeight="1" x14ac:dyDescent="0.3">
      <c r="B22">
        <v>97</v>
      </c>
    </row>
    <row r="24" spans="1:4" ht="24.9" customHeight="1" x14ac:dyDescent="0.3">
      <c r="A24" s="139" t="s">
        <v>74</v>
      </c>
      <c r="B24" s="32">
        <v>1382</v>
      </c>
    </row>
    <row r="25" spans="1:4" ht="24.9" customHeight="1" x14ac:dyDescent="0.3">
      <c r="A25" s="31" t="s">
        <v>122</v>
      </c>
      <c r="B25">
        <v>363</v>
      </c>
      <c r="D25">
        <v>1000</v>
      </c>
    </row>
    <row r="26" spans="1:4" ht="24.9" customHeight="1" x14ac:dyDescent="0.3">
      <c r="A26" s="31" t="s">
        <v>123</v>
      </c>
      <c r="B26">
        <v>355</v>
      </c>
      <c r="D26">
        <v>1000</v>
      </c>
    </row>
    <row r="27" spans="1:4" ht="24.9" customHeight="1" x14ac:dyDescent="0.3">
      <c r="A27" s="31" t="s">
        <v>124</v>
      </c>
      <c r="B27">
        <v>351</v>
      </c>
    </row>
    <row r="28" spans="1:4" ht="24.9" customHeight="1" x14ac:dyDescent="0.3">
      <c r="A28" s="31" t="s">
        <v>125</v>
      </c>
      <c r="B28">
        <v>313</v>
      </c>
    </row>
    <row r="29" spans="1:4" ht="24.9" customHeight="1" x14ac:dyDescent="0.3">
      <c r="A29" s="31" t="s">
        <v>126</v>
      </c>
      <c r="B29">
        <v>107</v>
      </c>
      <c r="D29">
        <v>1000</v>
      </c>
    </row>
    <row r="30" spans="1:4" ht="24.9" customHeight="1" x14ac:dyDescent="0.3">
      <c r="A30" s="31" t="s">
        <v>121</v>
      </c>
      <c r="C30" s="32"/>
      <c r="D30">
        <v>500</v>
      </c>
    </row>
    <row r="31" spans="1:4" ht="24.9" customHeight="1" x14ac:dyDescent="0.3">
      <c r="A31" s="139" t="s">
        <v>29</v>
      </c>
      <c r="B31" s="32">
        <v>1374</v>
      </c>
      <c r="D31">
        <v>5000</v>
      </c>
    </row>
    <row r="32" spans="1:4" ht="24.9" customHeight="1" x14ac:dyDescent="0.3">
      <c r="A32" s="31" t="s">
        <v>30</v>
      </c>
      <c r="B32">
        <v>371</v>
      </c>
    </row>
    <row r="33" spans="1:2" ht="24.9" customHeight="1" x14ac:dyDescent="0.3">
      <c r="A33" s="31" t="s">
        <v>32</v>
      </c>
      <c r="B33">
        <v>356</v>
      </c>
    </row>
    <row r="34" spans="1:2" ht="24.9" customHeight="1" x14ac:dyDescent="0.3">
      <c r="A34" s="31" t="s">
        <v>31</v>
      </c>
      <c r="B34">
        <v>339</v>
      </c>
    </row>
    <row r="35" spans="1:2" ht="24.9" customHeight="1" x14ac:dyDescent="0.3">
      <c r="A35" t="s">
        <v>33</v>
      </c>
      <c r="B35">
        <v>308</v>
      </c>
    </row>
    <row r="37" spans="1:2" ht="24.9" customHeight="1" x14ac:dyDescent="0.3">
      <c r="A37" s="139" t="s">
        <v>56</v>
      </c>
      <c r="B37" s="32">
        <v>1345</v>
      </c>
    </row>
    <row r="38" spans="1:2" ht="24.9" customHeight="1" x14ac:dyDescent="0.3">
      <c r="A38" s="31" t="s">
        <v>57</v>
      </c>
      <c r="B38">
        <v>355</v>
      </c>
    </row>
    <row r="39" spans="1:2" ht="24.9" customHeight="1" x14ac:dyDescent="0.3">
      <c r="A39" s="31" t="s">
        <v>58</v>
      </c>
      <c r="B39">
        <v>339</v>
      </c>
    </row>
    <row r="40" spans="1:2" ht="24.9" customHeight="1" x14ac:dyDescent="0.3">
      <c r="A40" s="31" t="s">
        <v>59</v>
      </c>
      <c r="B40">
        <v>329</v>
      </c>
    </row>
    <row r="41" spans="1:2" ht="24.9" customHeight="1" x14ac:dyDescent="0.3">
      <c r="A41" s="31" t="s">
        <v>60</v>
      </c>
      <c r="B41">
        <v>322</v>
      </c>
    </row>
    <row r="42" spans="1:2" ht="24.9" customHeight="1" x14ac:dyDescent="0.3">
      <c r="A42" s="31" t="s">
        <v>61</v>
      </c>
      <c r="B42">
        <v>298</v>
      </c>
    </row>
    <row r="43" spans="1:2" ht="24.9" customHeight="1" x14ac:dyDescent="0.3">
      <c r="A43" s="31" t="s">
        <v>62</v>
      </c>
    </row>
    <row r="44" spans="1:2" ht="24.9" customHeight="1" x14ac:dyDescent="0.3">
      <c r="A44" s="31" t="s">
        <v>63</v>
      </c>
    </row>
    <row r="45" spans="1:2" ht="24.9" customHeight="1" x14ac:dyDescent="0.3">
      <c r="A45" s="31" t="s">
        <v>127</v>
      </c>
    </row>
    <row r="46" spans="1:2" ht="24.9" customHeight="1" x14ac:dyDescent="0.3">
      <c r="A46" s="139" t="s">
        <v>64</v>
      </c>
      <c r="B46" s="32">
        <v>1344</v>
      </c>
    </row>
    <row r="47" spans="1:2" ht="24.9" customHeight="1" x14ac:dyDescent="0.3">
      <c r="A47" s="34" t="s">
        <v>66</v>
      </c>
      <c r="B47">
        <v>402</v>
      </c>
    </row>
    <row r="48" spans="1:2" ht="24.9" customHeight="1" x14ac:dyDescent="0.3">
      <c r="A48" s="31" t="s">
        <v>68</v>
      </c>
      <c r="B48">
        <v>334</v>
      </c>
    </row>
    <row r="49" spans="1:4" ht="24.9" customHeight="1" x14ac:dyDescent="0.3">
      <c r="A49" s="31" t="s">
        <v>67</v>
      </c>
      <c r="B49">
        <v>313</v>
      </c>
    </row>
    <row r="50" spans="1:4" ht="24.9" customHeight="1" x14ac:dyDescent="0.3">
      <c r="A50" s="31" t="s">
        <v>69</v>
      </c>
      <c r="B50">
        <v>295</v>
      </c>
    </row>
    <row r="51" spans="1:4" ht="24.9" customHeight="1" x14ac:dyDescent="0.3">
      <c r="A51" s="31" t="s">
        <v>70</v>
      </c>
    </row>
    <row r="52" spans="1:4" ht="24.9" customHeight="1" x14ac:dyDescent="0.3">
      <c r="A52" s="31" t="s">
        <v>71</v>
      </c>
    </row>
    <row r="53" spans="1:4" ht="24.9" customHeight="1" x14ac:dyDescent="0.3">
      <c r="A53" s="31" t="s">
        <v>72</v>
      </c>
    </row>
    <row r="54" spans="1:4" ht="24.9" customHeight="1" x14ac:dyDescent="0.3">
      <c r="A54" s="31" t="s">
        <v>65</v>
      </c>
    </row>
    <row r="56" spans="1:4" ht="24.9" customHeight="1" x14ac:dyDescent="0.3">
      <c r="A56" s="141" t="s">
        <v>23</v>
      </c>
      <c r="B56" s="32">
        <v>1331</v>
      </c>
      <c r="D56">
        <v>5000</v>
      </c>
    </row>
    <row r="57" spans="1:4" ht="24.9" customHeight="1" x14ac:dyDescent="0.3">
      <c r="A57" s="31" t="s">
        <v>25</v>
      </c>
      <c r="B57">
        <v>373</v>
      </c>
    </row>
    <row r="58" spans="1:4" ht="24.9" customHeight="1" x14ac:dyDescent="0.3">
      <c r="A58" s="31" t="s">
        <v>24</v>
      </c>
      <c r="B58">
        <v>361</v>
      </c>
    </row>
    <row r="59" spans="1:4" ht="24.9" customHeight="1" x14ac:dyDescent="0.3">
      <c r="A59" s="31" t="s">
        <v>26</v>
      </c>
      <c r="B59">
        <v>357</v>
      </c>
    </row>
    <row r="60" spans="1:4" ht="24.9" customHeight="1" x14ac:dyDescent="0.3">
      <c r="A60" s="31" t="s">
        <v>28</v>
      </c>
      <c r="B60">
        <v>240</v>
      </c>
    </row>
    <row r="61" spans="1:4" ht="24.9" customHeight="1" x14ac:dyDescent="0.3">
      <c r="A61" s="31" t="s">
        <v>27</v>
      </c>
      <c r="D61">
        <v>1000</v>
      </c>
    </row>
    <row r="63" spans="1:4" ht="24.9" customHeight="1" x14ac:dyDescent="0.3">
      <c r="A63" s="33" t="s">
        <v>9</v>
      </c>
      <c r="B63" s="32">
        <v>1299</v>
      </c>
    </row>
    <row r="64" spans="1:4" ht="24.9" customHeight="1" x14ac:dyDescent="0.3">
      <c r="A64" s="31" t="s">
        <v>80</v>
      </c>
      <c r="B64">
        <v>386</v>
      </c>
    </row>
    <row r="65" spans="1:2" ht="24.9" customHeight="1" x14ac:dyDescent="0.3">
      <c r="A65" s="31" t="s">
        <v>81</v>
      </c>
      <c r="B65">
        <v>344</v>
      </c>
    </row>
    <row r="66" spans="1:2" ht="24.9" customHeight="1" x14ac:dyDescent="0.3">
      <c r="A66" s="31" t="s">
        <v>82</v>
      </c>
      <c r="B66">
        <v>317</v>
      </c>
    </row>
    <row r="67" spans="1:2" ht="24.9" customHeight="1" x14ac:dyDescent="0.3">
      <c r="A67" s="31" t="s">
        <v>83</v>
      </c>
      <c r="B67">
        <v>252</v>
      </c>
    </row>
    <row r="68" spans="1:2" ht="24.9" customHeight="1" x14ac:dyDescent="0.3">
      <c r="A68" s="31" t="s">
        <v>84</v>
      </c>
      <c r="B68">
        <v>245</v>
      </c>
    </row>
    <row r="70" spans="1:2" ht="24.9" customHeight="1" x14ac:dyDescent="0.3">
      <c r="A70" s="139" t="s">
        <v>42</v>
      </c>
      <c r="B70" s="32">
        <v>798</v>
      </c>
    </row>
    <row r="71" spans="1:2" ht="24.9" customHeight="1" x14ac:dyDescent="0.3">
      <c r="A71" s="31" t="s">
        <v>55</v>
      </c>
      <c r="B71">
        <v>228</v>
      </c>
    </row>
    <row r="72" spans="1:2" ht="24.9" customHeight="1" x14ac:dyDescent="0.3">
      <c r="A72" s="31" t="s">
        <v>54</v>
      </c>
      <c r="B72">
        <v>215</v>
      </c>
    </row>
    <row r="73" spans="1:2" ht="24.9" customHeight="1" x14ac:dyDescent="0.3">
      <c r="A73" s="31" t="s">
        <v>53</v>
      </c>
      <c r="B73">
        <v>199</v>
      </c>
    </row>
    <row r="74" spans="1:2" ht="24.9" customHeight="1" x14ac:dyDescent="0.3">
      <c r="A74" s="31" t="s">
        <v>48</v>
      </c>
      <c r="B74">
        <v>156</v>
      </c>
    </row>
    <row r="75" spans="1:2" ht="24.9" customHeight="1" x14ac:dyDescent="0.3">
      <c r="A75" s="31" t="s">
        <v>52</v>
      </c>
      <c r="B75">
        <v>75</v>
      </c>
    </row>
    <row r="76" spans="1:2" ht="24.9" customHeight="1" x14ac:dyDescent="0.3">
      <c r="A76" s="31" t="s">
        <v>51</v>
      </c>
    </row>
    <row r="77" spans="1:2" ht="24.9" customHeight="1" x14ac:dyDescent="0.3">
      <c r="A77" s="31" t="s">
        <v>49</v>
      </c>
    </row>
    <row r="78" spans="1:2" ht="24.9" customHeight="1" x14ac:dyDescent="0.3">
      <c r="A78" s="31" t="s">
        <v>50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71"/>
  <sheetViews>
    <sheetView tabSelected="1" workbookViewId="0">
      <selection activeCell="T66" sqref="T66"/>
    </sheetView>
  </sheetViews>
  <sheetFormatPr defaultColWidth="3" defaultRowHeight="14.4" x14ac:dyDescent="0.3"/>
  <cols>
    <col min="1" max="1" width="20.109375" style="130" customWidth="1"/>
    <col min="2" max="2" width="2.33203125" style="38" customWidth="1"/>
    <col min="3" max="5" width="3.5546875" style="38" customWidth="1"/>
    <col min="6" max="6" width="2.88671875" style="38" customWidth="1"/>
    <col min="7" max="9" width="3.5546875" style="38" customWidth="1"/>
    <col min="10" max="10" width="2.5546875" style="38" customWidth="1"/>
    <col min="11" max="13" width="3.5546875" style="38" customWidth="1"/>
    <col min="14" max="14" width="7.33203125" style="38" customWidth="1"/>
    <col min="15" max="15" width="3.5546875" style="38" customWidth="1"/>
    <col min="16" max="16" width="5.109375" style="38" customWidth="1"/>
    <col min="17" max="17" width="3.5546875" style="38" customWidth="1"/>
    <col min="18" max="18" width="3" style="38" customWidth="1"/>
    <col min="19" max="21" width="3.5546875" style="38" customWidth="1"/>
    <col min="22" max="22" width="2.5546875" style="38" customWidth="1"/>
    <col min="23" max="25" width="3.5546875" style="38" customWidth="1"/>
    <col min="26" max="26" width="2.44140625" style="38" customWidth="1"/>
    <col min="27" max="29" width="3.5546875" style="38" customWidth="1"/>
    <col min="30" max="30" width="2.33203125" style="38" customWidth="1"/>
    <col min="31" max="33" width="3.5546875" style="38" customWidth="1"/>
    <col min="34" max="34" width="4.33203125" style="38" customWidth="1"/>
    <col min="35" max="37" width="3.5546875" style="38" customWidth="1"/>
    <col min="38" max="38" width="2.6640625" style="38" customWidth="1"/>
    <col min="39" max="41" width="3.5546875" style="38" customWidth="1"/>
    <col min="42" max="42" width="1.44140625" style="38" customWidth="1"/>
    <col min="43" max="47" width="3" style="38"/>
    <col min="48" max="48" width="4.5546875" style="38" customWidth="1"/>
    <col min="49" max="49" width="3.88671875" style="38" customWidth="1"/>
    <col min="50" max="50" width="1" style="38" customWidth="1"/>
    <col min="51" max="51" width="3" style="38"/>
    <col min="52" max="52" width="1" style="38" customWidth="1"/>
    <col min="53" max="54" width="3" style="38"/>
    <col min="55" max="58" width="8.5546875" style="38" customWidth="1"/>
    <col min="59" max="59" width="17.109375" style="38" customWidth="1"/>
    <col min="60" max="256" width="3" style="38"/>
    <col min="257" max="257" width="20.109375" style="38" customWidth="1"/>
    <col min="258" max="297" width="3.5546875" style="38" customWidth="1"/>
    <col min="298" max="298" width="1.44140625" style="38" customWidth="1"/>
    <col min="299" max="304" width="3" style="38"/>
    <col min="305" max="305" width="3.88671875" style="38" customWidth="1"/>
    <col min="306" max="306" width="1" style="38" customWidth="1"/>
    <col min="307" max="307" width="3" style="38"/>
    <col min="308" max="308" width="1" style="38" customWidth="1"/>
    <col min="309" max="310" width="3" style="38"/>
    <col min="311" max="314" width="8.5546875" style="38" customWidth="1"/>
    <col min="315" max="315" width="17.109375" style="38" customWidth="1"/>
    <col min="316" max="512" width="3" style="38"/>
    <col min="513" max="513" width="20.109375" style="38" customWidth="1"/>
    <col min="514" max="553" width="3.5546875" style="38" customWidth="1"/>
    <col min="554" max="554" width="1.44140625" style="38" customWidth="1"/>
    <col min="555" max="560" width="3" style="38"/>
    <col min="561" max="561" width="3.88671875" style="38" customWidth="1"/>
    <col min="562" max="562" width="1" style="38" customWidth="1"/>
    <col min="563" max="563" width="3" style="38"/>
    <col min="564" max="564" width="1" style="38" customWidth="1"/>
    <col min="565" max="566" width="3" style="38"/>
    <col min="567" max="570" width="8.5546875" style="38" customWidth="1"/>
    <col min="571" max="571" width="17.109375" style="38" customWidth="1"/>
    <col min="572" max="768" width="3" style="38"/>
    <col min="769" max="769" width="20.109375" style="38" customWidth="1"/>
    <col min="770" max="809" width="3.5546875" style="38" customWidth="1"/>
    <col min="810" max="810" width="1.44140625" style="38" customWidth="1"/>
    <col min="811" max="816" width="3" style="38"/>
    <col min="817" max="817" width="3.88671875" style="38" customWidth="1"/>
    <col min="818" max="818" width="1" style="38" customWidth="1"/>
    <col min="819" max="819" width="3" style="38"/>
    <col min="820" max="820" width="1" style="38" customWidth="1"/>
    <col min="821" max="822" width="3" style="38"/>
    <col min="823" max="826" width="8.5546875" style="38" customWidth="1"/>
    <col min="827" max="827" width="17.109375" style="38" customWidth="1"/>
    <col min="828" max="1024" width="3" style="38"/>
    <col min="1025" max="1025" width="20.109375" style="38" customWidth="1"/>
    <col min="1026" max="1065" width="3.5546875" style="38" customWidth="1"/>
    <col min="1066" max="1066" width="1.44140625" style="38" customWidth="1"/>
    <col min="1067" max="1072" width="3" style="38"/>
    <col min="1073" max="1073" width="3.88671875" style="38" customWidth="1"/>
    <col min="1074" max="1074" width="1" style="38" customWidth="1"/>
    <col min="1075" max="1075" width="3" style="38"/>
    <col min="1076" max="1076" width="1" style="38" customWidth="1"/>
    <col min="1077" max="1078" width="3" style="38"/>
    <col min="1079" max="1082" width="8.5546875" style="38" customWidth="1"/>
    <col min="1083" max="1083" width="17.109375" style="38" customWidth="1"/>
    <col min="1084" max="1280" width="3" style="38"/>
    <col min="1281" max="1281" width="20.109375" style="38" customWidth="1"/>
    <col min="1282" max="1321" width="3.5546875" style="38" customWidth="1"/>
    <col min="1322" max="1322" width="1.44140625" style="38" customWidth="1"/>
    <col min="1323" max="1328" width="3" style="38"/>
    <col min="1329" max="1329" width="3.88671875" style="38" customWidth="1"/>
    <col min="1330" max="1330" width="1" style="38" customWidth="1"/>
    <col min="1331" max="1331" width="3" style="38"/>
    <col min="1332" max="1332" width="1" style="38" customWidth="1"/>
    <col min="1333" max="1334" width="3" style="38"/>
    <col min="1335" max="1338" width="8.5546875" style="38" customWidth="1"/>
    <col min="1339" max="1339" width="17.109375" style="38" customWidth="1"/>
    <col min="1340" max="1536" width="3" style="38"/>
    <col min="1537" max="1537" width="20.109375" style="38" customWidth="1"/>
    <col min="1538" max="1577" width="3.5546875" style="38" customWidth="1"/>
    <col min="1578" max="1578" width="1.44140625" style="38" customWidth="1"/>
    <col min="1579" max="1584" width="3" style="38"/>
    <col min="1585" max="1585" width="3.88671875" style="38" customWidth="1"/>
    <col min="1586" max="1586" width="1" style="38" customWidth="1"/>
    <col min="1587" max="1587" width="3" style="38"/>
    <col min="1588" max="1588" width="1" style="38" customWidth="1"/>
    <col min="1589" max="1590" width="3" style="38"/>
    <col min="1591" max="1594" width="8.5546875" style="38" customWidth="1"/>
    <col min="1595" max="1595" width="17.109375" style="38" customWidth="1"/>
    <col min="1596" max="1792" width="3" style="38"/>
    <col min="1793" max="1793" width="20.109375" style="38" customWidth="1"/>
    <col min="1794" max="1833" width="3.5546875" style="38" customWidth="1"/>
    <col min="1834" max="1834" width="1.44140625" style="38" customWidth="1"/>
    <col min="1835" max="1840" width="3" style="38"/>
    <col min="1841" max="1841" width="3.88671875" style="38" customWidth="1"/>
    <col min="1842" max="1842" width="1" style="38" customWidth="1"/>
    <col min="1843" max="1843" width="3" style="38"/>
    <col min="1844" max="1844" width="1" style="38" customWidth="1"/>
    <col min="1845" max="1846" width="3" style="38"/>
    <col min="1847" max="1850" width="8.5546875" style="38" customWidth="1"/>
    <col min="1851" max="1851" width="17.109375" style="38" customWidth="1"/>
    <col min="1852" max="2048" width="3" style="38"/>
    <col min="2049" max="2049" width="20.109375" style="38" customWidth="1"/>
    <col min="2050" max="2089" width="3.5546875" style="38" customWidth="1"/>
    <col min="2090" max="2090" width="1.44140625" style="38" customWidth="1"/>
    <col min="2091" max="2096" width="3" style="38"/>
    <col min="2097" max="2097" width="3.88671875" style="38" customWidth="1"/>
    <col min="2098" max="2098" width="1" style="38" customWidth="1"/>
    <col min="2099" max="2099" width="3" style="38"/>
    <col min="2100" max="2100" width="1" style="38" customWidth="1"/>
    <col min="2101" max="2102" width="3" style="38"/>
    <col min="2103" max="2106" width="8.5546875" style="38" customWidth="1"/>
    <col min="2107" max="2107" width="17.109375" style="38" customWidth="1"/>
    <col min="2108" max="2304" width="3" style="38"/>
    <col min="2305" max="2305" width="20.109375" style="38" customWidth="1"/>
    <col min="2306" max="2345" width="3.5546875" style="38" customWidth="1"/>
    <col min="2346" max="2346" width="1.44140625" style="38" customWidth="1"/>
    <col min="2347" max="2352" width="3" style="38"/>
    <col min="2353" max="2353" width="3.88671875" style="38" customWidth="1"/>
    <col min="2354" max="2354" width="1" style="38" customWidth="1"/>
    <col min="2355" max="2355" width="3" style="38"/>
    <col min="2356" max="2356" width="1" style="38" customWidth="1"/>
    <col min="2357" max="2358" width="3" style="38"/>
    <col min="2359" max="2362" width="8.5546875" style="38" customWidth="1"/>
    <col min="2363" max="2363" width="17.109375" style="38" customWidth="1"/>
    <col min="2364" max="2560" width="3" style="38"/>
    <col min="2561" max="2561" width="20.109375" style="38" customWidth="1"/>
    <col min="2562" max="2601" width="3.5546875" style="38" customWidth="1"/>
    <col min="2602" max="2602" width="1.44140625" style="38" customWidth="1"/>
    <col min="2603" max="2608" width="3" style="38"/>
    <col min="2609" max="2609" width="3.88671875" style="38" customWidth="1"/>
    <col min="2610" max="2610" width="1" style="38" customWidth="1"/>
    <col min="2611" max="2611" width="3" style="38"/>
    <col min="2612" max="2612" width="1" style="38" customWidth="1"/>
    <col min="2613" max="2614" width="3" style="38"/>
    <col min="2615" max="2618" width="8.5546875" style="38" customWidth="1"/>
    <col min="2619" max="2619" width="17.109375" style="38" customWidth="1"/>
    <col min="2620" max="2816" width="3" style="38"/>
    <col min="2817" max="2817" width="20.109375" style="38" customWidth="1"/>
    <col min="2818" max="2857" width="3.5546875" style="38" customWidth="1"/>
    <col min="2858" max="2858" width="1.44140625" style="38" customWidth="1"/>
    <col min="2859" max="2864" width="3" style="38"/>
    <col min="2865" max="2865" width="3.88671875" style="38" customWidth="1"/>
    <col min="2866" max="2866" width="1" style="38" customWidth="1"/>
    <col min="2867" max="2867" width="3" style="38"/>
    <col min="2868" max="2868" width="1" style="38" customWidth="1"/>
    <col min="2869" max="2870" width="3" style="38"/>
    <col min="2871" max="2874" width="8.5546875" style="38" customWidth="1"/>
    <col min="2875" max="2875" width="17.109375" style="38" customWidth="1"/>
    <col min="2876" max="3072" width="3" style="38"/>
    <col min="3073" max="3073" width="20.109375" style="38" customWidth="1"/>
    <col min="3074" max="3113" width="3.5546875" style="38" customWidth="1"/>
    <col min="3114" max="3114" width="1.44140625" style="38" customWidth="1"/>
    <col min="3115" max="3120" width="3" style="38"/>
    <col min="3121" max="3121" width="3.88671875" style="38" customWidth="1"/>
    <col min="3122" max="3122" width="1" style="38" customWidth="1"/>
    <col min="3123" max="3123" width="3" style="38"/>
    <col min="3124" max="3124" width="1" style="38" customWidth="1"/>
    <col min="3125" max="3126" width="3" style="38"/>
    <col min="3127" max="3130" width="8.5546875" style="38" customWidth="1"/>
    <col min="3131" max="3131" width="17.109375" style="38" customWidth="1"/>
    <col min="3132" max="3328" width="3" style="38"/>
    <col min="3329" max="3329" width="20.109375" style="38" customWidth="1"/>
    <col min="3330" max="3369" width="3.5546875" style="38" customWidth="1"/>
    <col min="3370" max="3370" width="1.44140625" style="38" customWidth="1"/>
    <col min="3371" max="3376" width="3" style="38"/>
    <col min="3377" max="3377" width="3.88671875" style="38" customWidth="1"/>
    <col min="3378" max="3378" width="1" style="38" customWidth="1"/>
    <col min="3379" max="3379" width="3" style="38"/>
    <col min="3380" max="3380" width="1" style="38" customWidth="1"/>
    <col min="3381" max="3382" width="3" style="38"/>
    <col min="3383" max="3386" width="8.5546875" style="38" customWidth="1"/>
    <col min="3387" max="3387" width="17.109375" style="38" customWidth="1"/>
    <col min="3388" max="3584" width="3" style="38"/>
    <col min="3585" max="3585" width="20.109375" style="38" customWidth="1"/>
    <col min="3586" max="3625" width="3.5546875" style="38" customWidth="1"/>
    <col min="3626" max="3626" width="1.44140625" style="38" customWidth="1"/>
    <col min="3627" max="3632" width="3" style="38"/>
    <col min="3633" max="3633" width="3.88671875" style="38" customWidth="1"/>
    <col min="3634" max="3634" width="1" style="38" customWidth="1"/>
    <col min="3635" max="3635" width="3" style="38"/>
    <col min="3636" max="3636" width="1" style="38" customWidth="1"/>
    <col min="3637" max="3638" width="3" style="38"/>
    <col min="3639" max="3642" width="8.5546875" style="38" customWidth="1"/>
    <col min="3643" max="3643" width="17.109375" style="38" customWidth="1"/>
    <col min="3644" max="3840" width="3" style="38"/>
    <col min="3841" max="3841" width="20.109375" style="38" customWidth="1"/>
    <col min="3842" max="3881" width="3.5546875" style="38" customWidth="1"/>
    <col min="3882" max="3882" width="1.44140625" style="38" customWidth="1"/>
    <col min="3883" max="3888" width="3" style="38"/>
    <col min="3889" max="3889" width="3.88671875" style="38" customWidth="1"/>
    <col min="3890" max="3890" width="1" style="38" customWidth="1"/>
    <col min="3891" max="3891" width="3" style="38"/>
    <col min="3892" max="3892" width="1" style="38" customWidth="1"/>
    <col min="3893" max="3894" width="3" style="38"/>
    <col min="3895" max="3898" width="8.5546875" style="38" customWidth="1"/>
    <col min="3899" max="3899" width="17.109375" style="38" customWidth="1"/>
    <col min="3900" max="4096" width="3" style="38"/>
    <col min="4097" max="4097" width="20.109375" style="38" customWidth="1"/>
    <col min="4098" max="4137" width="3.5546875" style="38" customWidth="1"/>
    <col min="4138" max="4138" width="1.44140625" style="38" customWidth="1"/>
    <col min="4139" max="4144" width="3" style="38"/>
    <col min="4145" max="4145" width="3.88671875" style="38" customWidth="1"/>
    <col min="4146" max="4146" width="1" style="38" customWidth="1"/>
    <col min="4147" max="4147" width="3" style="38"/>
    <col min="4148" max="4148" width="1" style="38" customWidth="1"/>
    <col min="4149" max="4150" width="3" style="38"/>
    <col min="4151" max="4154" width="8.5546875" style="38" customWidth="1"/>
    <col min="4155" max="4155" width="17.109375" style="38" customWidth="1"/>
    <col min="4156" max="4352" width="3" style="38"/>
    <col min="4353" max="4353" width="20.109375" style="38" customWidth="1"/>
    <col min="4354" max="4393" width="3.5546875" style="38" customWidth="1"/>
    <col min="4394" max="4394" width="1.44140625" style="38" customWidth="1"/>
    <col min="4395" max="4400" width="3" style="38"/>
    <col min="4401" max="4401" width="3.88671875" style="38" customWidth="1"/>
    <col min="4402" max="4402" width="1" style="38" customWidth="1"/>
    <col min="4403" max="4403" width="3" style="38"/>
    <col min="4404" max="4404" width="1" style="38" customWidth="1"/>
    <col min="4405" max="4406" width="3" style="38"/>
    <col min="4407" max="4410" width="8.5546875" style="38" customWidth="1"/>
    <col min="4411" max="4411" width="17.109375" style="38" customWidth="1"/>
    <col min="4412" max="4608" width="3" style="38"/>
    <col min="4609" max="4609" width="20.109375" style="38" customWidth="1"/>
    <col min="4610" max="4649" width="3.5546875" style="38" customWidth="1"/>
    <col min="4650" max="4650" width="1.44140625" style="38" customWidth="1"/>
    <col min="4651" max="4656" width="3" style="38"/>
    <col min="4657" max="4657" width="3.88671875" style="38" customWidth="1"/>
    <col min="4658" max="4658" width="1" style="38" customWidth="1"/>
    <col min="4659" max="4659" width="3" style="38"/>
    <col min="4660" max="4660" width="1" style="38" customWidth="1"/>
    <col min="4661" max="4662" width="3" style="38"/>
    <col min="4663" max="4666" width="8.5546875" style="38" customWidth="1"/>
    <col min="4667" max="4667" width="17.109375" style="38" customWidth="1"/>
    <col min="4668" max="4864" width="3" style="38"/>
    <col min="4865" max="4865" width="20.109375" style="38" customWidth="1"/>
    <col min="4866" max="4905" width="3.5546875" style="38" customWidth="1"/>
    <col min="4906" max="4906" width="1.44140625" style="38" customWidth="1"/>
    <col min="4907" max="4912" width="3" style="38"/>
    <col min="4913" max="4913" width="3.88671875" style="38" customWidth="1"/>
    <col min="4914" max="4914" width="1" style="38" customWidth="1"/>
    <col min="4915" max="4915" width="3" style="38"/>
    <col min="4916" max="4916" width="1" style="38" customWidth="1"/>
    <col min="4917" max="4918" width="3" style="38"/>
    <col min="4919" max="4922" width="8.5546875" style="38" customWidth="1"/>
    <col min="4923" max="4923" width="17.109375" style="38" customWidth="1"/>
    <col min="4924" max="5120" width="3" style="38"/>
    <col min="5121" max="5121" width="20.109375" style="38" customWidth="1"/>
    <col min="5122" max="5161" width="3.5546875" style="38" customWidth="1"/>
    <col min="5162" max="5162" width="1.44140625" style="38" customWidth="1"/>
    <col min="5163" max="5168" width="3" style="38"/>
    <col min="5169" max="5169" width="3.88671875" style="38" customWidth="1"/>
    <col min="5170" max="5170" width="1" style="38" customWidth="1"/>
    <col min="5171" max="5171" width="3" style="38"/>
    <col min="5172" max="5172" width="1" style="38" customWidth="1"/>
    <col min="5173" max="5174" width="3" style="38"/>
    <col min="5175" max="5178" width="8.5546875" style="38" customWidth="1"/>
    <col min="5179" max="5179" width="17.109375" style="38" customWidth="1"/>
    <col min="5180" max="5376" width="3" style="38"/>
    <col min="5377" max="5377" width="20.109375" style="38" customWidth="1"/>
    <col min="5378" max="5417" width="3.5546875" style="38" customWidth="1"/>
    <col min="5418" max="5418" width="1.44140625" style="38" customWidth="1"/>
    <col min="5419" max="5424" width="3" style="38"/>
    <col min="5425" max="5425" width="3.88671875" style="38" customWidth="1"/>
    <col min="5426" max="5426" width="1" style="38" customWidth="1"/>
    <col min="5427" max="5427" width="3" style="38"/>
    <col min="5428" max="5428" width="1" style="38" customWidth="1"/>
    <col min="5429" max="5430" width="3" style="38"/>
    <col min="5431" max="5434" width="8.5546875" style="38" customWidth="1"/>
    <col min="5435" max="5435" width="17.109375" style="38" customWidth="1"/>
    <col min="5436" max="5632" width="3" style="38"/>
    <col min="5633" max="5633" width="20.109375" style="38" customWidth="1"/>
    <col min="5634" max="5673" width="3.5546875" style="38" customWidth="1"/>
    <col min="5674" max="5674" width="1.44140625" style="38" customWidth="1"/>
    <col min="5675" max="5680" width="3" style="38"/>
    <col min="5681" max="5681" width="3.88671875" style="38" customWidth="1"/>
    <col min="5682" max="5682" width="1" style="38" customWidth="1"/>
    <col min="5683" max="5683" width="3" style="38"/>
    <col min="5684" max="5684" width="1" style="38" customWidth="1"/>
    <col min="5685" max="5686" width="3" style="38"/>
    <col min="5687" max="5690" width="8.5546875" style="38" customWidth="1"/>
    <col min="5691" max="5691" width="17.109375" style="38" customWidth="1"/>
    <col min="5692" max="5888" width="3" style="38"/>
    <col min="5889" max="5889" width="20.109375" style="38" customWidth="1"/>
    <col min="5890" max="5929" width="3.5546875" style="38" customWidth="1"/>
    <col min="5930" max="5930" width="1.44140625" style="38" customWidth="1"/>
    <col min="5931" max="5936" width="3" style="38"/>
    <col min="5937" max="5937" width="3.88671875" style="38" customWidth="1"/>
    <col min="5938" max="5938" width="1" style="38" customWidth="1"/>
    <col min="5939" max="5939" width="3" style="38"/>
    <col min="5940" max="5940" width="1" style="38" customWidth="1"/>
    <col min="5941" max="5942" width="3" style="38"/>
    <col min="5943" max="5946" width="8.5546875" style="38" customWidth="1"/>
    <col min="5947" max="5947" width="17.109375" style="38" customWidth="1"/>
    <col min="5948" max="6144" width="3" style="38"/>
    <col min="6145" max="6145" width="20.109375" style="38" customWidth="1"/>
    <col min="6146" max="6185" width="3.5546875" style="38" customWidth="1"/>
    <col min="6186" max="6186" width="1.44140625" style="38" customWidth="1"/>
    <col min="6187" max="6192" width="3" style="38"/>
    <col min="6193" max="6193" width="3.88671875" style="38" customWidth="1"/>
    <col min="6194" max="6194" width="1" style="38" customWidth="1"/>
    <col min="6195" max="6195" width="3" style="38"/>
    <col min="6196" max="6196" width="1" style="38" customWidth="1"/>
    <col min="6197" max="6198" width="3" style="38"/>
    <col min="6199" max="6202" width="8.5546875" style="38" customWidth="1"/>
    <col min="6203" max="6203" width="17.109375" style="38" customWidth="1"/>
    <col min="6204" max="6400" width="3" style="38"/>
    <col min="6401" max="6401" width="20.109375" style="38" customWidth="1"/>
    <col min="6402" max="6441" width="3.5546875" style="38" customWidth="1"/>
    <col min="6442" max="6442" width="1.44140625" style="38" customWidth="1"/>
    <col min="6443" max="6448" width="3" style="38"/>
    <col min="6449" max="6449" width="3.88671875" style="38" customWidth="1"/>
    <col min="6450" max="6450" width="1" style="38" customWidth="1"/>
    <col min="6451" max="6451" width="3" style="38"/>
    <col min="6452" max="6452" width="1" style="38" customWidth="1"/>
    <col min="6453" max="6454" width="3" style="38"/>
    <col min="6455" max="6458" width="8.5546875" style="38" customWidth="1"/>
    <col min="6459" max="6459" width="17.109375" style="38" customWidth="1"/>
    <col min="6460" max="6656" width="3" style="38"/>
    <col min="6657" max="6657" width="20.109375" style="38" customWidth="1"/>
    <col min="6658" max="6697" width="3.5546875" style="38" customWidth="1"/>
    <col min="6698" max="6698" width="1.44140625" style="38" customWidth="1"/>
    <col min="6699" max="6704" width="3" style="38"/>
    <col min="6705" max="6705" width="3.88671875" style="38" customWidth="1"/>
    <col min="6706" max="6706" width="1" style="38" customWidth="1"/>
    <col min="6707" max="6707" width="3" style="38"/>
    <col min="6708" max="6708" width="1" style="38" customWidth="1"/>
    <col min="6709" max="6710" width="3" style="38"/>
    <col min="6711" max="6714" width="8.5546875" style="38" customWidth="1"/>
    <col min="6715" max="6715" width="17.109375" style="38" customWidth="1"/>
    <col min="6716" max="6912" width="3" style="38"/>
    <col min="6913" max="6913" width="20.109375" style="38" customWidth="1"/>
    <col min="6914" max="6953" width="3.5546875" style="38" customWidth="1"/>
    <col min="6954" max="6954" width="1.44140625" style="38" customWidth="1"/>
    <col min="6955" max="6960" width="3" style="38"/>
    <col min="6961" max="6961" width="3.88671875" style="38" customWidth="1"/>
    <col min="6962" max="6962" width="1" style="38" customWidth="1"/>
    <col min="6963" max="6963" width="3" style="38"/>
    <col min="6964" max="6964" width="1" style="38" customWidth="1"/>
    <col min="6965" max="6966" width="3" style="38"/>
    <col min="6967" max="6970" width="8.5546875" style="38" customWidth="1"/>
    <col min="6971" max="6971" width="17.109375" style="38" customWidth="1"/>
    <col min="6972" max="7168" width="3" style="38"/>
    <col min="7169" max="7169" width="20.109375" style="38" customWidth="1"/>
    <col min="7170" max="7209" width="3.5546875" style="38" customWidth="1"/>
    <col min="7210" max="7210" width="1.44140625" style="38" customWidth="1"/>
    <col min="7211" max="7216" width="3" style="38"/>
    <col min="7217" max="7217" width="3.88671875" style="38" customWidth="1"/>
    <col min="7218" max="7218" width="1" style="38" customWidth="1"/>
    <col min="7219" max="7219" width="3" style="38"/>
    <col min="7220" max="7220" width="1" style="38" customWidth="1"/>
    <col min="7221" max="7222" width="3" style="38"/>
    <col min="7223" max="7226" width="8.5546875" style="38" customWidth="1"/>
    <col min="7227" max="7227" width="17.109375" style="38" customWidth="1"/>
    <col min="7228" max="7424" width="3" style="38"/>
    <col min="7425" max="7425" width="20.109375" style="38" customWidth="1"/>
    <col min="7426" max="7465" width="3.5546875" style="38" customWidth="1"/>
    <col min="7466" max="7466" width="1.44140625" style="38" customWidth="1"/>
    <col min="7467" max="7472" width="3" style="38"/>
    <col min="7473" max="7473" width="3.88671875" style="38" customWidth="1"/>
    <col min="7474" max="7474" width="1" style="38" customWidth="1"/>
    <col min="7475" max="7475" width="3" style="38"/>
    <col min="7476" max="7476" width="1" style="38" customWidth="1"/>
    <col min="7477" max="7478" width="3" style="38"/>
    <col min="7479" max="7482" width="8.5546875" style="38" customWidth="1"/>
    <col min="7483" max="7483" width="17.109375" style="38" customWidth="1"/>
    <col min="7484" max="7680" width="3" style="38"/>
    <col min="7681" max="7681" width="20.109375" style="38" customWidth="1"/>
    <col min="7682" max="7721" width="3.5546875" style="38" customWidth="1"/>
    <col min="7722" max="7722" width="1.44140625" style="38" customWidth="1"/>
    <col min="7723" max="7728" width="3" style="38"/>
    <col min="7729" max="7729" width="3.88671875" style="38" customWidth="1"/>
    <col min="7730" max="7730" width="1" style="38" customWidth="1"/>
    <col min="7731" max="7731" width="3" style="38"/>
    <col min="7732" max="7732" width="1" style="38" customWidth="1"/>
    <col min="7733" max="7734" width="3" style="38"/>
    <col min="7735" max="7738" width="8.5546875" style="38" customWidth="1"/>
    <col min="7739" max="7739" width="17.109375" style="38" customWidth="1"/>
    <col min="7740" max="7936" width="3" style="38"/>
    <col min="7937" max="7937" width="20.109375" style="38" customWidth="1"/>
    <col min="7938" max="7977" width="3.5546875" style="38" customWidth="1"/>
    <col min="7978" max="7978" width="1.44140625" style="38" customWidth="1"/>
    <col min="7979" max="7984" width="3" style="38"/>
    <col min="7985" max="7985" width="3.88671875" style="38" customWidth="1"/>
    <col min="7986" max="7986" width="1" style="38" customWidth="1"/>
    <col min="7987" max="7987" width="3" style="38"/>
    <col min="7988" max="7988" width="1" style="38" customWidth="1"/>
    <col min="7989" max="7990" width="3" style="38"/>
    <col min="7991" max="7994" width="8.5546875" style="38" customWidth="1"/>
    <col min="7995" max="7995" width="17.109375" style="38" customWidth="1"/>
    <col min="7996" max="8192" width="3" style="38"/>
    <col min="8193" max="8193" width="20.109375" style="38" customWidth="1"/>
    <col min="8194" max="8233" width="3.5546875" style="38" customWidth="1"/>
    <col min="8234" max="8234" width="1.44140625" style="38" customWidth="1"/>
    <col min="8235" max="8240" width="3" style="38"/>
    <col min="8241" max="8241" width="3.88671875" style="38" customWidth="1"/>
    <col min="8242" max="8242" width="1" style="38" customWidth="1"/>
    <col min="8243" max="8243" width="3" style="38"/>
    <col min="8244" max="8244" width="1" style="38" customWidth="1"/>
    <col min="8245" max="8246" width="3" style="38"/>
    <col min="8247" max="8250" width="8.5546875" style="38" customWidth="1"/>
    <col min="8251" max="8251" width="17.109375" style="38" customWidth="1"/>
    <col min="8252" max="8448" width="3" style="38"/>
    <col min="8449" max="8449" width="20.109375" style="38" customWidth="1"/>
    <col min="8450" max="8489" width="3.5546875" style="38" customWidth="1"/>
    <col min="8490" max="8490" width="1.44140625" style="38" customWidth="1"/>
    <col min="8491" max="8496" width="3" style="38"/>
    <col min="8497" max="8497" width="3.88671875" style="38" customWidth="1"/>
    <col min="8498" max="8498" width="1" style="38" customWidth="1"/>
    <col min="8499" max="8499" width="3" style="38"/>
    <col min="8500" max="8500" width="1" style="38" customWidth="1"/>
    <col min="8501" max="8502" width="3" style="38"/>
    <col min="8503" max="8506" width="8.5546875" style="38" customWidth="1"/>
    <col min="8507" max="8507" width="17.109375" style="38" customWidth="1"/>
    <col min="8508" max="8704" width="3" style="38"/>
    <col min="8705" max="8705" width="20.109375" style="38" customWidth="1"/>
    <col min="8706" max="8745" width="3.5546875" style="38" customWidth="1"/>
    <col min="8746" max="8746" width="1.44140625" style="38" customWidth="1"/>
    <col min="8747" max="8752" width="3" style="38"/>
    <col min="8753" max="8753" width="3.88671875" style="38" customWidth="1"/>
    <col min="8754" max="8754" width="1" style="38" customWidth="1"/>
    <col min="8755" max="8755" width="3" style="38"/>
    <col min="8756" max="8756" width="1" style="38" customWidth="1"/>
    <col min="8757" max="8758" width="3" style="38"/>
    <col min="8759" max="8762" width="8.5546875" style="38" customWidth="1"/>
    <col min="8763" max="8763" width="17.109375" style="38" customWidth="1"/>
    <col min="8764" max="8960" width="3" style="38"/>
    <col min="8961" max="8961" width="20.109375" style="38" customWidth="1"/>
    <col min="8962" max="9001" width="3.5546875" style="38" customWidth="1"/>
    <col min="9002" max="9002" width="1.44140625" style="38" customWidth="1"/>
    <col min="9003" max="9008" width="3" style="38"/>
    <col min="9009" max="9009" width="3.88671875" style="38" customWidth="1"/>
    <col min="9010" max="9010" width="1" style="38" customWidth="1"/>
    <col min="9011" max="9011" width="3" style="38"/>
    <col min="9012" max="9012" width="1" style="38" customWidth="1"/>
    <col min="9013" max="9014" width="3" style="38"/>
    <col min="9015" max="9018" width="8.5546875" style="38" customWidth="1"/>
    <col min="9019" max="9019" width="17.109375" style="38" customWidth="1"/>
    <col min="9020" max="9216" width="3" style="38"/>
    <col min="9217" max="9217" width="20.109375" style="38" customWidth="1"/>
    <col min="9218" max="9257" width="3.5546875" style="38" customWidth="1"/>
    <col min="9258" max="9258" width="1.44140625" style="38" customWidth="1"/>
    <col min="9259" max="9264" width="3" style="38"/>
    <col min="9265" max="9265" width="3.88671875" style="38" customWidth="1"/>
    <col min="9266" max="9266" width="1" style="38" customWidth="1"/>
    <col min="9267" max="9267" width="3" style="38"/>
    <col min="9268" max="9268" width="1" style="38" customWidth="1"/>
    <col min="9269" max="9270" width="3" style="38"/>
    <col min="9271" max="9274" width="8.5546875" style="38" customWidth="1"/>
    <col min="9275" max="9275" width="17.109375" style="38" customWidth="1"/>
    <col min="9276" max="9472" width="3" style="38"/>
    <col min="9473" max="9473" width="20.109375" style="38" customWidth="1"/>
    <col min="9474" max="9513" width="3.5546875" style="38" customWidth="1"/>
    <col min="9514" max="9514" width="1.44140625" style="38" customWidth="1"/>
    <col min="9515" max="9520" width="3" style="38"/>
    <col min="9521" max="9521" width="3.88671875" style="38" customWidth="1"/>
    <col min="9522" max="9522" width="1" style="38" customWidth="1"/>
    <col min="9523" max="9523" width="3" style="38"/>
    <col min="9524" max="9524" width="1" style="38" customWidth="1"/>
    <col min="9525" max="9526" width="3" style="38"/>
    <col min="9527" max="9530" width="8.5546875" style="38" customWidth="1"/>
    <col min="9531" max="9531" width="17.109375" style="38" customWidth="1"/>
    <col min="9532" max="9728" width="3" style="38"/>
    <col min="9729" max="9729" width="20.109375" style="38" customWidth="1"/>
    <col min="9730" max="9769" width="3.5546875" style="38" customWidth="1"/>
    <col min="9770" max="9770" width="1.44140625" style="38" customWidth="1"/>
    <col min="9771" max="9776" width="3" style="38"/>
    <col min="9777" max="9777" width="3.88671875" style="38" customWidth="1"/>
    <col min="9778" max="9778" width="1" style="38" customWidth="1"/>
    <col min="9779" max="9779" width="3" style="38"/>
    <col min="9780" max="9780" width="1" style="38" customWidth="1"/>
    <col min="9781" max="9782" width="3" style="38"/>
    <col min="9783" max="9786" width="8.5546875" style="38" customWidth="1"/>
    <col min="9787" max="9787" width="17.109375" style="38" customWidth="1"/>
    <col min="9788" max="9984" width="3" style="38"/>
    <col min="9985" max="9985" width="20.109375" style="38" customWidth="1"/>
    <col min="9986" max="10025" width="3.5546875" style="38" customWidth="1"/>
    <col min="10026" max="10026" width="1.44140625" style="38" customWidth="1"/>
    <col min="10027" max="10032" width="3" style="38"/>
    <col min="10033" max="10033" width="3.88671875" style="38" customWidth="1"/>
    <col min="10034" max="10034" width="1" style="38" customWidth="1"/>
    <col min="10035" max="10035" width="3" style="38"/>
    <col min="10036" max="10036" width="1" style="38" customWidth="1"/>
    <col min="10037" max="10038" width="3" style="38"/>
    <col min="10039" max="10042" width="8.5546875" style="38" customWidth="1"/>
    <col min="10043" max="10043" width="17.109375" style="38" customWidth="1"/>
    <col min="10044" max="10240" width="3" style="38"/>
    <col min="10241" max="10241" width="20.109375" style="38" customWidth="1"/>
    <col min="10242" max="10281" width="3.5546875" style="38" customWidth="1"/>
    <col min="10282" max="10282" width="1.44140625" style="38" customWidth="1"/>
    <col min="10283" max="10288" width="3" style="38"/>
    <col min="10289" max="10289" width="3.88671875" style="38" customWidth="1"/>
    <col min="10290" max="10290" width="1" style="38" customWidth="1"/>
    <col min="10291" max="10291" width="3" style="38"/>
    <col min="10292" max="10292" width="1" style="38" customWidth="1"/>
    <col min="10293" max="10294" width="3" style="38"/>
    <col min="10295" max="10298" width="8.5546875" style="38" customWidth="1"/>
    <col min="10299" max="10299" width="17.109375" style="38" customWidth="1"/>
    <col min="10300" max="10496" width="3" style="38"/>
    <col min="10497" max="10497" width="20.109375" style="38" customWidth="1"/>
    <col min="10498" max="10537" width="3.5546875" style="38" customWidth="1"/>
    <col min="10538" max="10538" width="1.44140625" style="38" customWidth="1"/>
    <col min="10539" max="10544" width="3" style="38"/>
    <col min="10545" max="10545" width="3.88671875" style="38" customWidth="1"/>
    <col min="10546" max="10546" width="1" style="38" customWidth="1"/>
    <col min="10547" max="10547" width="3" style="38"/>
    <col min="10548" max="10548" width="1" style="38" customWidth="1"/>
    <col min="10549" max="10550" width="3" style="38"/>
    <col min="10551" max="10554" width="8.5546875" style="38" customWidth="1"/>
    <col min="10555" max="10555" width="17.109375" style="38" customWidth="1"/>
    <col min="10556" max="10752" width="3" style="38"/>
    <col min="10753" max="10753" width="20.109375" style="38" customWidth="1"/>
    <col min="10754" max="10793" width="3.5546875" style="38" customWidth="1"/>
    <col min="10794" max="10794" width="1.44140625" style="38" customWidth="1"/>
    <col min="10795" max="10800" width="3" style="38"/>
    <col min="10801" max="10801" width="3.88671875" style="38" customWidth="1"/>
    <col min="10802" max="10802" width="1" style="38" customWidth="1"/>
    <col min="10803" max="10803" width="3" style="38"/>
    <col min="10804" max="10804" width="1" style="38" customWidth="1"/>
    <col min="10805" max="10806" width="3" style="38"/>
    <col min="10807" max="10810" width="8.5546875" style="38" customWidth="1"/>
    <col min="10811" max="10811" width="17.109375" style="38" customWidth="1"/>
    <col min="10812" max="11008" width="3" style="38"/>
    <col min="11009" max="11009" width="20.109375" style="38" customWidth="1"/>
    <col min="11010" max="11049" width="3.5546875" style="38" customWidth="1"/>
    <col min="11050" max="11050" width="1.44140625" style="38" customWidth="1"/>
    <col min="11051" max="11056" width="3" style="38"/>
    <col min="11057" max="11057" width="3.88671875" style="38" customWidth="1"/>
    <col min="11058" max="11058" width="1" style="38" customWidth="1"/>
    <col min="11059" max="11059" width="3" style="38"/>
    <col min="11060" max="11060" width="1" style="38" customWidth="1"/>
    <col min="11061" max="11062" width="3" style="38"/>
    <col min="11063" max="11066" width="8.5546875" style="38" customWidth="1"/>
    <col min="11067" max="11067" width="17.109375" style="38" customWidth="1"/>
    <col min="11068" max="11264" width="3" style="38"/>
    <col min="11265" max="11265" width="20.109375" style="38" customWidth="1"/>
    <col min="11266" max="11305" width="3.5546875" style="38" customWidth="1"/>
    <col min="11306" max="11306" width="1.44140625" style="38" customWidth="1"/>
    <col min="11307" max="11312" width="3" style="38"/>
    <col min="11313" max="11313" width="3.88671875" style="38" customWidth="1"/>
    <col min="11314" max="11314" width="1" style="38" customWidth="1"/>
    <col min="11315" max="11315" width="3" style="38"/>
    <col min="11316" max="11316" width="1" style="38" customWidth="1"/>
    <col min="11317" max="11318" width="3" style="38"/>
    <col min="11319" max="11322" width="8.5546875" style="38" customWidth="1"/>
    <col min="11323" max="11323" width="17.109375" style="38" customWidth="1"/>
    <col min="11324" max="11520" width="3" style="38"/>
    <col min="11521" max="11521" width="20.109375" style="38" customWidth="1"/>
    <col min="11522" max="11561" width="3.5546875" style="38" customWidth="1"/>
    <col min="11562" max="11562" width="1.44140625" style="38" customWidth="1"/>
    <col min="11563" max="11568" width="3" style="38"/>
    <col min="11569" max="11569" width="3.88671875" style="38" customWidth="1"/>
    <col min="11570" max="11570" width="1" style="38" customWidth="1"/>
    <col min="11571" max="11571" width="3" style="38"/>
    <col min="11572" max="11572" width="1" style="38" customWidth="1"/>
    <col min="11573" max="11574" width="3" style="38"/>
    <col min="11575" max="11578" width="8.5546875" style="38" customWidth="1"/>
    <col min="11579" max="11579" width="17.109375" style="38" customWidth="1"/>
    <col min="11580" max="11776" width="3" style="38"/>
    <col min="11777" max="11777" width="20.109375" style="38" customWidth="1"/>
    <col min="11778" max="11817" width="3.5546875" style="38" customWidth="1"/>
    <col min="11818" max="11818" width="1.44140625" style="38" customWidth="1"/>
    <col min="11819" max="11824" width="3" style="38"/>
    <col min="11825" max="11825" width="3.88671875" style="38" customWidth="1"/>
    <col min="11826" max="11826" width="1" style="38" customWidth="1"/>
    <col min="11827" max="11827" width="3" style="38"/>
    <col min="11828" max="11828" width="1" style="38" customWidth="1"/>
    <col min="11829" max="11830" width="3" style="38"/>
    <col min="11831" max="11834" width="8.5546875" style="38" customWidth="1"/>
    <col min="11835" max="11835" width="17.109375" style="38" customWidth="1"/>
    <col min="11836" max="12032" width="3" style="38"/>
    <col min="12033" max="12033" width="20.109375" style="38" customWidth="1"/>
    <col min="12034" max="12073" width="3.5546875" style="38" customWidth="1"/>
    <col min="12074" max="12074" width="1.44140625" style="38" customWidth="1"/>
    <col min="12075" max="12080" width="3" style="38"/>
    <col min="12081" max="12081" width="3.88671875" style="38" customWidth="1"/>
    <col min="12082" max="12082" width="1" style="38" customWidth="1"/>
    <col min="12083" max="12083" width="3" style="38"/>
    <col min="12084" max="12084" width="1" style="38" customWidth="1"/>
    <col min="12085" max="12086" width="3" style="38"/>
    <col min="12087" max="12090" width="8.5546875" style="38" customWidth="1"/>
    <col min="12091" max="12091" width="17.109375" style="38" customWidth="1"/>
    <col min="12092" max="12288" width="3" style="38"/>
    <col min="12289" max="12289" width="20.109375" style="38" customWidth="1"/>
    <col min="12290" max="12329" width="3.5546875" style="38" customWidth="1"/>
    <col min="12330" max="12330" width="1.44140625" style="38" customWidth="1"/>
    <col min="12331" max="12336" width="3" style="38"/>
    <col min="12337" max="12337" width="3.88671875" style="38" customWidth="1"/>
    <col min="12338" max="12338" width="1" style="38" customWidth="1"/>
    <col min="12339" max="12339" width="3" style="38"/>
    <col min="12340" max="12340" width="1" style="38" customWidth="1"/>
    <col min="12341" max="12342" width="3" style="38"/>
    <col min="12343" max="12346" width="8.5546875" style="38" customWidth="1"/>
    <col min="12347" max="12347" width="17.109375" style="38" customWidth="1"/>
    <col min="12348" max="12544" width="3" style="38"/>
    <col min="12545" max="12545" width="20.109375" style="38" customWidth="1"/>
    <col min="12546" max="12585" width="3.5546875" style="38" customWidth="1"/>
    <col min="12586" max="12586" width="1.44140625" style="38" customWidth="1"/>
    <col min="12587" max="12592" width="3" style="38"/>
    <col min="12593" max="12593" width="3.88671875" style="38" customWidth="1"/>
    <col min="12594" max="12594" width="1" style="38" customWidth="1"/>
    <col min="12595" max="12595" width="3" style="38"/>
    <col min="12596" max="12596" width="1" style="38" customWidth="1"/>
    <col min="12597" max="12598" width="3" style="38"/>
    <col min="12599" max="12602" width="8.5546875" style="38" customWidth="1"/>
    <col min="12603" max="12603" width="17.109375" style="38" customWidth="1"/>
    <col min="12604" max="12800" width="3" style="38"/>
    <col min="12801" max="12801" width="20.109375" style="38" customWidth="1"/>
    <col min="12802" max="12841" width="3.5546875" style="38" customWidth="1"/>
    <col min="12842" max="12842" width="1.44140625" style="38" customWidth="1"/>
    <col min="12843" max="12848" width="3" style="38"/>
    <col min="12849" max="12849" width="3.88671875" style="38" customWidth="1"/>
    <col min="12850" max="12850" width="1" style="38" customWidth="1"/>
    <col min="12851" max="12851" width="3" style="38"/>
    <col min="12852" max="12852" width="1" style="38" customWidth="1"/>
    <col min="12853" max="12854" width="3" style="38"/>
    <col min="12855" max="12858" width="8.5546875" style="38" customWidth="1"/>
    <col min="12859" max="12859" width="17.109375" style="38" customWidth="1"/>
    <col min="12860" max="13056" width="3" style="38"/>
    <col min="13057" max="13057" width="20.109375" style="38" customWidth="1"/>
    <col min="13058" max="13097" width="3.5546875" style="38" customWidth="1"/>
    <col min="13098" max="13098" width="1.44140625" style="38" customWidth="1"/>
    <col min="13099" max="13104" width="3" style="38"/>
    <col min="13105" max="13105" width="3.88671875" style="38" customWidth="1"/>
    <col min="13106" max="13106" width="1" style="38" customWidth="1"/>
    <col min="13107" max="13107" width="3" style="38"/>
    <col min="13108" max="13108" width="1" style="38" customWidth="1"/>
    <col min="13109" max="13110" width="3" style="38"/>
    <col min="13111" max="13114" width="8.5546875" style="38" customWidth="1"/>
    <col min="13115" max="13115" width="17.109375" style="38" customWidth="1"/>
    <col min="13116" max="13312" width="3" style="38"/>
    <col min="13313" max="13313" width="20.109375" style="38" customWidth="1"/>
    <col min="13314" max="13353" width="3.5546875" style="38" customWidth="1"/>
    <col min="13354" max="13354" width="1.44140625" style="38" customWidth="1"/>
    <col min="13355" max="13360" width="3" style="38"/>
    <col min="13361" max="13361" width="3.88671875" style="38" customWidth="1"/>
    <col min="13362" max="13362" width="1" style="38" customWidth="1"/>
    <col min="13363" max="13363" width="3" style="38"/>
    <col min="13364" max="13364" width="1" style="38" customWidth="1"/>
    <col min="13365" max="13366" width="3" style="38"/>
    <col min="13367" max="13370" width="8.5546875" style="38" customWidth="1"/>
    <col min="13371" max="13371" width="17.109375" style="38" customWidth="1"/>
    <col min="13372" max="13568" width="3" style="38"/>
    <col min="13569" max="13569" width="20.109375" style="38" customWidth="1"/>
    <col min="13570" max="13609" width="3.5546875" style="38" customWidth="1"/>
    <col min="13610" max="13610" width="1.44140625" style="38" customWidth="1"/>
    <col min="13611" max="13616" width="3" style="38"/>
    <col min="13617" max="13617" width="3.88671875" style="38" customWidth="1"/>
    <col min="13618" max="13618" width="1" style="38" customWidth="1"/>
    <col min="13619" max="13619" width="3" style="38"/>
    <col min="13620" max="13620" width="1" style="38" customWidth="1"/>
    <col min="13621" max="13622" width="3" style="38"/>
    <col min="13623" max="13626" width="8.5546875" style="38" customWidth="1"/>
    <col min="13627" max="13627" width="17.109375" style="38" customWidth="1"/>
    <col min="13628" max="13824" width="3" style="38"/>
    <col min="13825" max="13825" width="20.109375" style="38" customWidth="1"/>
    <col min="13826" max="13865" width="3.5546875" style="38" customWidth="1"/>
    <col min="13866" max="13866" width="1.44140625" style="38" customWidth="1"/>
    <col min="13867" max="13872" width="3" style="38"/>
    <col min="13873" max="13873" width="3.88671875" style="38" customWidth="1"/>
    <col min="13874" max="13874" width="1" style="38" customWidth="1"/>
    <col min="13875" max="13875" width="3" style="38"/>
    <col min="13876" max="13876" width="1" style="38" customWidth="1"/>
    <col min="13877" max="13878" width="3" style="38"/>
    <col min="13879" max="13882" width="8.5546875" style="38" customWidth="1"/>
    <col min="13883" max="13883" width="17.109375" style="38" customWidth="1"/>
    <col min="13884" max="14080" width="3" style="38"/>
    <col min="14081" max="14081" width="20.109375" style="38" customWidth="1"/>
    <col min="14082" max="14121" width="3.5546875" style="38" customWidth="1"/>
    <col min="14122" max="14122" width="1.44140625" style="38" customWidth="1"/>
    <col min="14123" max="14128" width="3" style="38"/>
    <col min="14129" max="14129" width="3.88671875" style="38" customWidth="1"/>
    <col min="14130" max="14130" width="1" style="38" customWidth="1"/>
    <col min="14131" max="14131" width="3" style="38"/>
    <col min="14132" max="14132" width="1" style="38" customWidth="1"/>
    <col min="14133" max="14134" width="3" style="38"/>
    <col min="14135" max="14138" width="8.5546875" style="38" customWidth="1"/>
    <col min="14139" max="14139" width="17.109375" style="38" customWidth="1"/>
    <col min="14140" max="14336" width="3" style="38"/>
    <col min="14337" max="14337" width="20.109375" style="38" customWidth="1"/>
    <col min="14338" max="14377" width="3.5546875" style="38" customWidth="1"/>
    <col min="14378" max="14378" width="1.44140625" style="38" customWidth="1"/>
    <col min="14379" max="14384" width="3" style="38"/>
    <col min="14385" max="14385" width="3.88671875" style="38" customWidth="1"/>
    <col min="14386" max="14386" width="1" style="38" customWidth="1"/>
    <col min="14387" max="14387" width="3" style="38"/>
    <col min="14388" max="14388" width="1" style="38" customWidth="1"/>
    <col min="14389" max="14390" width="3" style="38"/>
    <col min="14391" max="14394" width="8.5546875" style="38" customWidth="1"/>
    <col min="14395" max="14395" width="17.109375" style="38" customWidth="1"/>
    <col min="14396" max="14592" width="3" style="38"/>
    <col min="14593" max="14593" width="20.109375" style="38" customWidth="1"/>
    <col min="14594" max="14633" width="3.5546875" style="38" customWidth="1"/>
    <col min="14634" max="14634" width="1.44140625" style="38" customWidth="1"/>
    <col min="14635" max="14640" width="3" style="38"/>
    <col min="14641" max="14641" width="3.88671875" style="38" customWidth="1"/>
    <col min="14642" max="14642" width="1" style="38" customWidth="1"/>
    <col min="14643" max="14643" width="3" style="38"/>
    <col min="14644" max="14644" width="1" style="38" customWidth="1"/>
    <col min="14645" max="14646" width="3" style="38"/>
    <col min="14647" max="14650" width="8.5546875" style="38" customWidth="1"/>
    <col min="14651" max="14651" width="17.109375" style="38" customWidth="1"/>
    <col min="14652" max="14848" width="3" style="38"/>
    <col min="14849" max="14849" width="20.109375" style="38" customWidth="1"/>
    <col min="14850" max="14889" width="3.5546875" style="38" customWidth="1"/>
    <col min="14890" max="14890" width="1.44140625" style="38" customWidth="1"/>
    <col min="14891" max="14896" width="3" style="38"/>
    <col min="14897" max="14897" width="3.88671875" style="38" customWidth="1"/>
    <col min="14898" max="14898" width="1" style="38" customWidth="1"/>
    <col min="14899" max="14899" width="3" style="38"/>
    <col min="14900" max="14900" width="1" style="38" customWidth="1"/>
    <col min="14901" max="14902" width="3" style="38"/>
    <col min="14903" max="14906" width="8.5546875" style="38" customWidth="1"/>
    <col min="14907" max="14907" width="17.109375" style="38" customWidth="1"/>
    <col min="14908" max="15104" width="3" style="38"/>
    <col min="15105" max="15105" width="20.109375" style="38" customWidth="1"/>
    <col min="15106" max="15145" width="3.5546875" style="38" customWidth="1"/>
    <col min="15146" max="15146" width="1.44140625" style="38" customWidth="1"/>
    <col min="15147" max="15152" width="3" style="38"/>
    <col min="15153" max="15153" width="3.88671875" style="38" customWidth="1"/>
    <col min="15154" max="15154" width="1" style="38" customWidth="1"/>
    <col min="15155" max="15155" width="3" style="38"/>
    <col min="15156" max="15156" width="1" style="38" customWidth="1"/>
    <col min="15157" max="15158" width="3" style="38"/>
    <col min="15159" max="15162" width="8.5546875" style="38" customWidth="1"/>
    <col min="15163" max="15163" width="17.109375" style="38" customWidth="1"/>
    <col min="15164" max="15360" width="3" style="38"/>
    <col min="15361" max="15361" width="20.109375" style="38" customWidth="1"/>
    <col min="15362" max="15401" width="3.5546875" style="38" customWidth="1"/>
    <col min="15402" max="15402" width="1.44140625" style="38" customWidth="1"/>
    <col min="15403" max="15408" width="3" style="38"/>
    <col min="15409" max="15409" width="3.88671875" style="38" customWidth="1"/>
    <col min="15410" max="15410" width="1" style="38" customWidth="1"/>
    <col min="15411" max="15411" width="3" style="38"/>
    <col min="15412" max="15412" width="1" style="38" customWidth="1"/>
    <col min="15413" max="15414" width="3" style="38"/>
    <col min="15415" max="15418" width="8.5546875" style="38" customWidth="1"/>
    <col min="15419" max="15419" width="17.109375" style="38" customWidth="1"/>
    <col min="15420" max="15616" width="3" style="38"/>
    <col min="15617" max="15617" width="20.109375" style="38" customWidth="1"/>
    <col min="15618" max="15657" width="3.5546875" style="38" customWidth="1"/>
    <col min="15658" max="15658" width="1.44140625" style="38" customWidth="1"/>
    <col min="15659" max="15664" width="3" style="38"/>
    <col min="15665" max="15665" width="3.88671875" style="38" customWidth="1"/>
    <col min="15666" max="15666" width="1" style="38" customWidth="1"/>
    <col min="15667" max="15667" width="3" style="38"/>
    <col min="15668" max="15668" width="1" style="38" customWidth="1"/>
    <col min="15669" max="15670" width="3" style="38"/>
    <col min="15671" max="15674" width="8.5546875" style="38" customWidth="1"/>
    <col min="15675" max="15675" width="17.109375" style="38" customWidth="1"/>
    <col min="15676" max="15872" width="3" style="38"/>
    <col min="15873" max="15873" width="20.109375" style="38" customWidth="1"/>
    <col min="15874" max="15913" width="3.5546875" style="38" customWidth="1"/>
    <col min="15914" max="15914" width="1.44140625" style="38" customWidth="1"/>
    <col min="15915" max="15920" width="3" style="38"/>
    <col min="15921" max="15921" width="3.88671875" style="38" customWidth="1"/>
    <col min="15922" max="15922" width="1" style="38" customWidth="1"/>
    <col min="15923" max="15923" width="3" style="38"/>
    <col min="15924" max="15924" width="1" style="38" customWidth="1"/>
    <col min="15925" max="15926" width="3" style="38"/>
    <col min="15927" max="15930" width="8.5546875" style="38" customWidth="1"/>
    <col min="15931" max="15931" width="17.109375" style="38" customWidth="1"/>
    <col min="15932" max="16128" width="3" style="38"/>
    <col min="16129" max="16129" width="20.109375" style="38" customWidth="1"/>
    <col min="16130" max="16169" width="3.5546875" style="38" customWidth="1"/>
    <col min="16170" max="16170" width="1.44140625" style="38" customWidth="1"/>
    <col min="16171" max="16176" width="3" style="38"/>
    <col min="16177" max="16177" width="3.88671875" style="38" customWidth="1"/>
    <col min="16178" max="16178" width="1" style="38" customWidth="1"/>
    <col min="16179" max="16179" width="3" style="38"/>
    <col min="16180" max="16180" width="1" style="38" customWidth="1"/>
    <col min="16181" max="16182" width="3" style="38"/>
    <col min="16183" max="16186" width="8.5546875" style="38" customWidth="1"/>
    <col min="16187" max="16187" width="17.109375" style="38" customWidth="1"/>
    <col min="16188" max="16384" width="3" style="38"/>
  </cols>
  <sheetData>
    <row r="1" spans="1:59" ht="16.2" thickBot="1" x14ac:dyDescent="0.35">
      <c r="A1" s="37" t="s">
        <v>85</v>
      </c>
      <c r="AQ1" s="219">
        <v>43393</v>
      </c>
      <c r="AR1" s="219"/>
      <c r="AS1" s="219"/>
      <c r="AT1" s="219"/>
      <c r="AU1" s="219"/>
      <c r="AV1" s="219"/>
      <c r="AW1" s="219"/>
      <c r="AY1" s="39"/>
      <c r="AZ1" s="40"/>
    </row>
    <row r="2" spans="1:59" ht="33.75" customHeight="1" thickTop="1" thickBot="1" x14ac:dyDescent="0.35">
      <c r="A2" s="41" t="s">
        <v>86</v>
      </c>
      <c r="B2" s="220" t="str">
        <f>(A3)</f>
        <v>Csokonyavisonta</v>
      </c>
      <c r="C2" s="220"/>
      <c r="D2" s="220"/>
      <c r="E2" s="220"/>
      <c r="F2" s="218" t="str">
        <f>(A4)</f>
        <v>ALC KSE Szeged II.</v>
      </c>
      <c r="G2" s="218"/>
      <c r="H2" s="218"/>
      <c r="I2" s="218"/>
      <c r="J2" s="220" t="str">
        <f>(A5)</f>
        <v>ESE I. </v>
      </c>
      <c r="K2" s="220"/>
      <c r="L2" s="220"/>
      <c r="M2" s="220"/>
      <c r="N2" s="218" t="str">
        <f>(A6)</f>
        <v>ALC KSE Szeged III.</v>
      </c>
      <c r="O2" s="218"/>
      <c r="P2" s="218"/>
      <c r="Q2" s="218"/>
      <c r="R2" s="220" t="str">
        <f>(A7)</f>
        <v>Hírös ALSE II</v>
      </c>
      <c r="S2" s="220"/>
      <c r="T2" s="220"/>
      <c r="U2" s="220"/>
      <c r="V2" s="218" t="str">
        <f>(A8)</f>
        <v>Dunakanyar Forte</v>
      </c>
      <c r="W2" s="218"/>
      <c r="X2" s="218"/>
      <c r="Y2" s="218"/>
      <c r="Z2" s="220" t="str">
        <f>(A9)</f>
        <v>Vasi GE II</v>
      </c>
      <c r="AA2" s="220"/>
      <c r="AB2" s="220"/>
      <c r="AC2" s="220"/>
      <c r="AD2" s="218" t="str">
        <f>(A10)</f>
        <v>Marosvásárhely</v>
      </c>
      <c r="AE2" s="218"/>
      <c r="AF2" s="218"/>
      <c r="AG2" s="218"/>
      <c r="AH2" s="220" t="str">
        <f>(A11)</f>
        <v>DÖKE Komló II</v>
      </c>
      <c r="AI2" s="220"/>
      <c r="AJ2" s="220"/>
      <c r="AK2" s="220"/>
      <c r="AL2" s="218" t="str">
        <f>(A12)</f>
        <v>ESE II. </v>
      </c>
      <c r="AM2" s="218"/>
      <c r="AN2" s="218"/>
      <c r="AO2" s="218"/>
      <c r="AP2" s="42"/>
      <c r="AQ2" s="43" t="s">
        <v>87</v>
      </c>
      <c r="AR2" s="44" t="s">
        <v>88</v>
      </c>
      <c r="AS2" s="44" t="s">
        <v>89</v>
      </c>
      <c r="AT2" s="44" t="s">
        <v>90</v>
      </c>
      <c r="AU2" s="45" t="s">
        <v>91</v>
      </c>
      <c r="AV2" s="45" t="s">
        <v>92</v>
      </c>
      <c r="AW2" s="46" t="s">
        <v>93</v>
      </c>
      <c r="AX2" s="47"/>
      <c r="AY2" s="48" t="s">
        <v>94</v>
      </c>
      <c r="AZ2" s="49"/>
      <c r="BA2" s="50" t="s">
        <v>95</v>
      </c>
    </row>
    <row r="3" spans="1:59" ht="16.8" thickTop="1" thickBot="1" x14ac:dyDescent="0.35">
      <c r="A3" s="35" t="s">
        <v>18</v>
      </c>
      <c r="B3" s="51"/>
      <c r="C3" s="52"/>
      <c r="D3" s="52"/>
      <c r="E3" s="52"/>
      <c r="F3" s="132">
        <v>10</v>
      </c>
      <c r="G3" s="53">
        <f>(N61)</f>
        <v>6</v>
      </c>
      <c r="H3" s="53">
        <f>(P61)</f>
        <v>10</v>
      </c>
      <c r="I3" s="54" t="str">
        <f>IF(G3=".","-",IF(G3&gt;H3,"g",IF(G3=H3,"d","v")))</f>
        <v>v</v>
      </c>
      <c r="J3" s="132">
        <v>9</v>
      </c>
      <c r="K3" s="55">
        <f>(N56)</f>
        <v>8</v>
      </c>
      <c r="L3" s="55">
        <f>(P56)</f>
        <v>8</v>
      </c>
      <c r="M3" s="54" t="str">
        <f>IF(K3=".","-",IF(K3&gt;L3,"g",IF(K3=L3,"d","v")))</f>
        <v>d</v>
      </c>
      <c r="N3" s="132">
        <v>8</v>
      </c>
      <c r="O3" s="55">
        <f>(N51)</f>
        <v>11</v>
      </c>
      <c r="P3" s="55">
        <f>(P51)</f>
        <v>5</v>
      </c>
      <c r="Q3" s="54" t="str">
        <f>IF(O3=".","-",IF(O3&gt;P3,"g",IF(O3=P3,"d","v")))</f>
        <v>g</v>
      </c>
      <c r="R3" s="132">
        <v>7</v>
      </c>
      <c r="S3" s="55">
        <f>(N46)</f>
        <v>9</v>
      </c>
      <c r="T3" s="55">
        <f>(P46)</f>
        <v>7</v>
      </c>
      <c r="U3" s="54" t="str">
        <f>IF(S3=".","-",IF(S3&gt;T3,"g",IF(S3=T3,"d","v")))</f>
        <v>g</v>
      </c>
      <c r="V3" s="181">
        <v>1</v>
      </c>
      <c r="W3" s="55">
        <f>(N16)</f>
        <v>10</v>
      </c>
      <c r="X3" s="55">
        <f>(P16)</f>
        <v>6</v>
      </c>
      <c r="Y3" s="54" t="str">
        <f>IF(W3=".","-",IF(W3&gt;X3,"g",IF(W3=X3,"d","v")))</f>
        <v>g</v>
      </c>
      <c r="Z3" s="181">
        <v>5</v>
      </c>
      <c r="AA3" s="55">
        <f>(N39)</f>
        <v>13</v>
      </c>
      <c r="AB3" s="55">
        <f>(P39)</f>
        <v>3</v>
      </c>
      <c r="AC3" s="54" t="str">
        <f t="shared" ref="AC3:AC8" si="0">IF(AA3=".","-",IF(AA3&gt;AB3,"g",IF(AA3=AB3,"d","v")))</f>
        <v>g</v>
      </c>
      <c r="AD3" s="181">
        <v>4</v>
      </c>
      <c r="AE3" s="55">
        <f>(N33)</f>
        <v>11</v>
      </c>
      <c r="AF3" s="55">
        <f>(P33)</f>
        <v>5</v>
      </c>
      <c r="AG3" s="54" t="str">
        <f t="shared" ref="AG3:AG9" si="1">IF(AE3=".","-",IF(AE3&gt;AF3,"g",IF(AE3=AF3,"d","v")))</f>
        <v>g</v>
      </c>
      <c r="AH3" s="181">
        <v>3</v>
      </c>
      <c r="AI3" s="55">
        <f>(N27)</f>
        <v>11</v>
      </c>
      <c r="AJ3" s="55">
        <f>(P27)</f>
        <v>5</v>
      </c>
      <c r="AK3" s="54" t="str">
        <f t="shared" ref="AK3:AK10" si="2">IF(AI3=".","-",IF(AI3&gt;AJ3,"g",IF(AI3=AJ3,"d","v")))</f>
        <v>g</v>
      </c>
      <c r="AL3" s="181">
        <v>2</v>
      </c>
      <c r="AM3" s="55">
        <f>(N21)</f>
        <v>11</v>
      </c>
      <c r="AN3" s="55">
        <f>(P21)</f>
        <v>5</v>
      </c>
      <c r="AO3" s="54" t="str">
        <f t="shared" ref="AO3:AO11" si="3">IF(AM3=".","-",IF(AM3&gt;AN3,"g",IF(AM3=AN3,"d","v")))</f>
        <v>g</v>
      </c>
      <c r="AP3" s="56"/>
      <c r="AQ3" s="57">
        <f t="shared" ref="AQ3:AQ12" si="4">SUM(AR3:AT3)</f>
        <v>9</v>
      </c>
      <c r="AR3" s="58">
        <f t="shared" ref="AR3:AR12" si="5">COUNTIF(B3:AO3,"g")</f>
        <v>7</v>
      </c>
      <c r="AS3" s="58">
        <f t="shared" ref="AS3:AS12" si="6">COUNTIF(B3:AO3,"d")</f>
        <v>1</v>
      </c>
      <c r="AT3" s="58">
        <f t="shared" ref="AT3:AT12" si="7">COUNTIF(B3:AO3,"v")</f>
        <v>1</v>
      </c>
      <c r="AU3" s="59">
        <f>SUM(IF(O3&lt;&gt;".",O3)+IF(S3&lt;&gt;".",S3)+IF(W3&lt;&gt;".",W3)+IF(AA3&lt;&gt;".",AA3)+IF(AE3&lt;&gt;".",AE3)+IF(AI3&lt;&gt;".",AI3)+IF(AM3&lt;&gt;".",AM3)+IF(G3&lt;&gt;".",G3)+IF(K3&lt;&gt;".",K3))</f>
        <v>90</v>
      </c>
      <c r="AV3" s="59">
        <f>SUM(IF(P3&lt;&gt;".",P3)+IF(T3&lt;&gt;".",T3)+IF(X3&lt;&gt;".",X3)+IF(AB3&lt;&gt;".",AB3)+IF(AF3&lt;&gt;".",AF3)+IF(AJ3&lt;&gt;".",AJ3)+IF(AN3&lt;&gt;".",AN3)+IF(H3&lt;&gt;".",H3)+IF(L3&lt;&gt;".",L3))</f>
        <v>54</v>
      </c>
      <c r="AW3" s="60">
        <f t="shared" ref="AW3:AW12" si="8">SUM(AR3*3+AS3*1)</f>
        <v>22</v>
      </c>
      <c r="AX3" s="61"/>
      <c r="AY3" s="62">
        <f>RANK(AW3,$AW$3:$AW$12,0)</f>
        <v>1</v>
      </c>
      <c r="AZ3" s="63"/>
      <c r="BA3" s="64">
        <f t="shared" ref="BA3:BA12" si="9">SUM(AU3-AV3)</f>
        <v>36</v>
      </c>
      <c r="BC3" s="65">
        <v>21</v>
      </c>
      <c r="BD3" s="66">
        <v>41</v>
      </c>
      <c r="BE3" s="67">
        <v>66</v>
      </c>
      <c r="BF3" s="68">
        <f>BE3+AW3</f>
        <v>88</v>
      </c>
    </row>
    <row r="4" spans="1:59" ht="16.2" thickBot="1" x14ac:dyDescent="0.35">
      <c r="A4" s="33" t="s">
        <v>73</v>
      </c>
      <c r="B4" s="133">
        <v>10</v>
      </c>
      <c r="C4" s="53">
        <f>(P61)</f>
        <v>10</v>
      </c>
      <c r="D4" s="53">
        <f>(N61)</f>
        <v>6</v>
      </c>
      <c r="E4" s="69" t="str">
        <f t="shared" ref="E4:E12" si="10">IF(C4=".","-",IF(C4&gt;D4,"g",IF(C4=D4,"d","v")))</f>
        <v>g</v>
      </c>
      <c r="F4" s="70"/>
      <c r="G4" s="71"/>
      <c r="H4" s="71"/>
      <c r="I4" s="71"/>
      <c r="J4" s="180">
        <v>6</v>
      </c>
      <c r="K4" s="53">
        <f>(N42)</f>
        <v>6</v>
      </c>
      <c r="L4" s="53">
        <f>(P42)</f>
        <v>10</v>
      </c>
      <c r="M4" s="72" t="str">
        <f>IF(K4=".","-",IF(K4&gt;L4,"g",IF(K4=L4,"d","v")))</f>
        <v>v</v>
      </c>
      <c r="N4" s="180">
        <v>1</v>
      </c>
      <c r="O4" s="53">
        <f>(N18)</f>
        <v>12</v>
      </c>
      <c r="P4" s="53">
        <f>(P18)</f>
        <v>4</v>
      </c>
      <c r="Q4" s="72" t="str">
        <f>IF(O4=".","-",IF(O4&gt;P4,"g",IF(O4=P4,"d","v")))</f>
        <v>g</v>
      </c>
      <c r="R4" s="133">
        <v>9</v>
      </c>
      <c r="S4" s="53">
        <f>(N57)</f>
        <v>13</v>
      </c>
      <c r="T4" s="53">
        <f>(P57)</f>
        <v>3</v>
      </c>
      <c r="U4" s="72" t="str">
        <f>IF(S4=".","-",IF(S4&gt;T4,"g",IF(S4=T4,"d","v")))</f>
        <v>g</v>
      </c>
      <c r="V4" s="133">
        <v>11</v>
      </c>
      <c r="W4" s="53">
        <f>(N66)</f>
        <v>11</v>
      </c>
      <c r="X4" s="53">
        <f>(P66)</f>
        <v>5</v>
      </c>
      <c r="Y4" s="72" t="str">
        <f>IF(W4=".","-",IF(W4&gt;X4,"g",IF(W4=X4,"d","v")))</f>
        <v>g</v>
      </c>
      <c r="Z4" s="180">
        <v>4</v>
      </c>
      <c r="AA4" s="53">
        <f>(N34)</f>
        <v>13</v>
      </c>
      <c r="AB4" s="53">
        <f>(P34)</f>
        <v>3</v>
      </c>
      <c r="AC4" s="72" t="str">
        <f t="shared" si="0"/>
        <v>g</v>
      </c>
      <c r="AD4" s="180">
        <v>3</v>
      </c>
      <c r="AE4" s="53">
        <f>(N28)</f>
        <v>6</v>
      </c>
      <c r="AF4" s="53">
        <f>(P28)</f>
        <v>10</v>
      </c>
      <c r="AG4" s="72" t="str">
        <f t="shared" si="1"/>
        <v>v</v>
      </c>
      <c r="AH4" s="180">
        <v>2</v>
      </c>
      <c r="AI4" s="53">
        <f>(N22)</f>
        <v>9</v>
      </c>
      <c r="AJ4" s="53">
        <f>(P22)</f>
        <v>7</v>
      </c>
      <c r="AK4" s="72" t="str">
        <f t="shared" si="2"/>
        <v>g</v>
      </c>
      <c r="AL4" s="133">
        <v>7</v>
      </c>
      <c r="AM4" s="53">
        <f>(N48)</f>
        <v>16</v>
      </c>
      <c r="AN4" s="53">
        <f>(P48)</f>
        <v>0</v>
      </c>
      <c r="AO4" s="72" t="str">
        <f t="shared" si="3"/>
        <v>g</v>
      </c>
      <c r="AP4" s="73"/>
      <c r="AQ4" s="57">
        <f t="shared" si="4"/>
        <v>9</v>
      </c>
      <c r="AR4" s="58">
        <f t="shared" si="5"/>
        <v>7</v>
      </c>
      <c r="AS4" s="58">
        <f t="shared" si="6"/>
        <v>0</v>
      </c>
      <c r="AT4" s="58">
        <f t="shared" si="7"/>
        <v>2</v>
      </c>
      <c r="AU4" s="59">
        <f>SUM(IF(O4&lt;&gt;".",O4)+IF(S4&lt;&gt;".",S4)+IF(W4&lt;&gt;".",W4)+IF(AA4&lt;&gt;".",AA4)+IF(AE4&lt;&gt;".",AE4)+IF(AI4&lt;&gt;".",AI4)+IF(AM4&lt;&gt;".",AM4)+IF(C4&lt;&gt;".",C4)+IF(K4&lt;&gt;".",K4))</f>
        <v>96</v>
      </c>
      <c r="AV4" s="59">
        <f>SUM(IF(P4&lt;&gt;".",P4)+IF(T4&lt;&gt;".",T4)+IF(X4&lt;&gt;".",X4)+IF(AB4&lt;&gt;".",AB4)+IF(AF4&lt;&gt;".",AF4)+IF(AJ4&lt;&gt;".",AJ4)+IF(AN4&lt;&gt;".",AN4)+IF(D4&lt;&gt;".",D4)+IF(L4&lt;&gt;".",L4))</f>
        <v>48</v>
      </c>
      <c r="AW4" s="74">
        <f t="shared" si="8"/>
        <v>21</v>
      </c>
      <c r="AX4" s="61"/>
      <c r="AY4" s="62">
        <f t="shared" ref="AY4:AY12" si="11">RANK(AW4,$AW$3:$AW$12,0)</f>
        <v>2</v>
      </c>
      <c r="AZ4" s="63"/>
      <c r="BA4" s="64">
        <f t="shared" si="9"/>
        <v>48</v>
      </c>
      <c r="BC4" s="75">
        <v>18</v>
      </c>
      <c r="BD4" s="76">
        <v>36</v>
      </c>
      <c r="BE4" s="77">
        <v>58</v>
      </c>
      <c r="BF4" s="68">
        <f t="shared" ref="BF4:BF12" si="12">BE4+AW4</f>
        <v>79</v>
      </c>
    </row>
    <row r="5" spans="1:59" ht="16.2" thickBot="1" x14ac:dyDescent="0.35">
      <c r="A5" s="33" t="s">
        <v>41</v>
      </c>
      <c r="B5" s="133">
        <v>9</v>
      </c>
      <c r="C5" s="53">
        <f>(P56)</f>
        <v>8</v>
      </c>
      <c r="D5" s="53">
        <f>(N56)</f>
        <v>8</v>
      </c>
      <c r="E5" s="69" t="str">
        <f t="shared" si="10"/>
        <v>d</v>
      </c>
      <c r="F5" s="133">
        <v>6</v>
      </c>
      <c r="G5" s="53">
        <f>(P42)</f>
        <v>10</v>
      </c>
      <c r="H5" s="53">
        <f>(N42)</f>
        <v>6</v>
      </c>
      <c r="I5" s="69" t="str">
        <f t="shared" ref="I5:I12" si="13">IF(G5=".","-",IF(G5&gt;H5,"g",IF(G5=H5,"d","v")))</f>
        <v>g</v>
      </c>
      <c r="J5" s="70"/>
      <c r="K5" s="71"/>
      <c r="L5" s="71"/>
      <c r="M5" s="71"/>
      <c r="N5" s="133">
        <v>11</v>
      </c>
      <c r="O5" s="53">
        <f>(N67)</f>
        <v>10</v>
      </c>
      <c r="P5" s="53">
        <f>(P67)</f>
        <v>6</v>
      </c>
      <c r="Q5" s="72" t="str">
        <f>IF(O5=".","-",IF(O5&gt;P5,"g",IF(O5=P5,"d","v")))</f>
        <v>g</v>
      </c>
      <c r="R5" s="133">
        <v>8</v>
      </c>
      <c r="S5" s="53">
        <f>(N52)</f>
        <v>10</v>
      </c>
      <c r="T5" s="53">
        <f>(P52)</f>
        <v>6</v>
      </c>
      <c r="U5" s="72" t="str">
        <f>IF(S5=".","-",IF(S5&gt;T5,"g",IF(S5=T5,"d","v")))</f>
        <v>g</v>
      </c>
      <c r="V5" s="180">
        <v>5</v>
      </c>
      <c r="W5" s="53">
        <f>(N36)</f>
        <v>8</v>
      </c>
      <c r="X5" s="53">
        <f>(P36)</f>
        <v>8</v>
      </c>
      <c r="Y5" s="72" t="str">
        <f>IF(W5=".","-",IF(W5&gt;X5,"g",IF(W5=X5,"d","v")))</f>
        <v>d</v>
      </c>
      <c r="Z5" s="180">
        <v>3</v>
      </c>
      <c r="AA5" s="53">
        <f>(N29)</f>
        <v>11</v>
      </c>
      <c r="AB5" s="53">
        <f>(P29)</f>
        <v>5</v>
      </c>
      <c r="AC5" s="72" t="str">
        <f t="shared" si="0"/>
        <v>g</v>
      </c>
      <c r="AD5" s="180">
        <v>2</v>
      </c>
      <c r="AE5" s="53">
        <f>(N23)</f>
        <v>7</v>
      </c>
      <c r="AF5" s="53">
        <f>(P23)</f>
        <v>9</v>
      </c>
      <c r="AG5" s="72" t="str">
        <f t="shared" si="1"/>
        <v>v</v>
      </c>
      <c r="AH5" s="180">
        <v>1</v>
      </c>
      <c r="AI5" s="53">
        <f>(N17)</f>
        <v>4</v>
      </c>
      <c r="AJ5" s="53">
        <f>(P17)</f>
        <v>12</v>
      </c>
      <c r="AK5" s="72" t="str">
        <f t="shared" si="2"/>
        <v>v</v>
      </c>
      <c r="AL5" s="180">
        <v>0</v>
      </c>
      <c r="AM5" s="53">
        <f>(N14)</f>
        <v>13</v>
      </c>
      <c r="AN5" s="53">
        <f>(P14)</f>
        <v>3</v>
      </c>
      <c r="AO5" s="72" t="str">
        <f t="shared" si="3"/>
        <v>g</v>
      </c>
      <c r="AP5" s="73"/>
      <c r="AQ5" s="57">
        <f t="shared" si="4"/>
        <v>9</v>
      </c>
      <c r="AR5" s="58">
        <f t="shared" si="5"/>
        <v>5</v>
      </c>
      <c r="AS5" s="58">
        <f t="shared" si="6"/>
        <v>2</v>
      </c>
      <c r="AT5" s="58">
        <f t="shared" si="7"/>
        <v>2</v>
      </c>
      <c r="AU5" s="59">
        <f>SUM(IF(O5&lt;&gt;".",O5)+IF(S5&lt;&gt;".",S5)+IF(W5&lt;&gt;".",W5)+IF(AA5&lt;&gt;".",AA5)+IF(AE5&lt;&gt;".",AE5)+IF(AI5&lt;&gt;".",AI5)+IF(AM5&lt;&gt;".",AM5)+IF(G5&lt;&gt;".",G5)+IF(C5&lt;&gt;".",C5))</f>
        <v>81</v>
      </c>
      <c r="AV5" s="59">
        <f>SUM(IF(P5&lt;&gt;".",P5)+IF(T5&lt;&gt;".",T5)+IF(X5&lt;&gt;".",X5)+IF(AB5&lt;&gt;".",AB5)+IF(AF5&lt;&gt;".",AF5)+IF(AJ5&lt;&gt;".",AJ5)+IF(AN5&lt;&gt;".",AN5)+IF(H5&lt;&gt;".",H5)+IF(D5&lt;&gt;".",D5))</f>
        <v>63</v>
      </c>
      <c r="AW5" s="74">
        <f t="shared" si="8"/>
        <v>17</v>
      </c>
      <c r="AX5" s="61"/>
      <c r="AY5" s="62">
        <f t="shared" si="11"/>
        <v>3</v>
      </c>
      <c r="AZ5" s="63"/>
      <c r="BA5" s="64">
        <f t="shared" si="9"/>
        <v>18</v>
      </c>
      <c r="BC5" s="75">
        <v>22</v>
      </c>
      <c r="BD5" s="76">
        <v>40</v>
      </c>
      <c r="BE5" s="77">
        <v>52</v>
      </c>
      <c r="BF5" s="68">
        <f t="shared" si="12"/>
        <v>69</v>
      </c>
    </row>
    <row r="6" spans="1:59" ht="16.2" thickBot="1" x14ac:dyDescent="0.35">
      <c r="A6" s="33" t="s">
        <v>74</v>
      </c>
      <c r="B6" s="133">
        <v>8</v>
      </c>
      <c r="C6" s="53">
        <f>(P51)</f>
        <v>5</v>
      </c>
      <c r="D6" s="53">
        <f>(N51)</f>
        <v>11</v>
      </c>
      <c r="E6" s="69" t="str">
        <f t="shared" si="10"/>
        <v>v</v>
      </c>
      <c r="F6" s="133">
        <v>1</v>
      </c>
      <c r="G6" s="53">
        <f>(P18)</f>
        <v>4</v>
      </c>
      <c r="H6" s="53">
        <f>(N18)</f>
        <v>12</v>
      </c>
      <c r="I6" s="69" t="str">
        <f t="shared" si="13"/>
        <v>v</v>
      </c>
      <c r="J6" s="133">
        <v>11</v>
      </c>
      <c r="K6" s="53">
        <f>(P67)</f>
        <v>6</v>
      </c>
      <c r="L6" s="53">
        <f>(N67)</f>
        <v>10</v>
      </c>
      <c r="M6" s="69" t="str">
        <f t="shared" ref="M6:M12" si="14">IF(K6=".","-",IF(K6&gt;L6,"g",IF(K6=L6,"d","v")))</f>
        <v>v</v>
      </c>
      <c r="N6" s="70"/>
      <c r="O6" s="71"/>
      <c r="P6" s="71"/>
      <c r="Q6" s="71"/>
      <c r="R6" s="133">
        <v>10</v>
      </c>
      <c r="S6" s="53">
        <f>(N62)</f>
        <v>2</v>
      </c>
      <c r="T6" s="53">
        <f>(P62)</f>
        <v>14</v>
      </c>
      <c r="U6" s="72" t="str">
        <f>IF(S6=".","-",IF(S6&gt;T6,"g",IF(S6=T6,"d","v")))</f>
        <v>v</v>
      </c>
      <c r="V6" s="180">
        <v>4</v>
      </c>
      <c r="W6" s="53">
        <f>(N31)</f>
        <v>9</v>
      </c>
      <c r="X6" s="53">
        <f>(P31)</f>
        <v>7</v>
      </c>
      <c r="Y6" s="72" t="str">
        <f>IF(W6=".","-",IF(W6&gt;X6,"g",IF(W6=X6,"d","v")))</f>
        <v>g</v>
      </c>
      <c r="Z6" s="180">
        <v>2</v>
      </c>
      <c r="AA6" s="53">
        <f>(N24)</f>
        <v>4</v>
      </c>
      <c r="AB6" s="53">
        <f>(P24)</f>
        <v>12</v>
      </c>
      <c r="AC6" s="72" t="str">
        <f t="shared" si="0"/>
        <v>v</v>
      </c>
      <c r="AD6" s="133">
        <v>7</v>
      </c>
      <c r="AE6" s="53">
        <f>(N47)</f>
        <v>11</v>
      </c>
      <c r="AF6" s="53">
        <f>(P47)</f>
        <v>5</v>
      </c>
      <c r="AG6" s="72" t="str">
        <f t="shared" si="1"/>
        <v>g</v>
      </c>
      <c r="AH6" s="180">
        <v>6</v>
      </c>
      <c r="AI6" s="53">
        <f>(N43)</f>
        <v>9</v>
      </c>
      <c r="AJ6" s="53">
        <f>(P43)</f>
        <v>7</v>
      </c>
      <c r="AK6" s="72" t="str">
        <f t="shared" si="2"/>
        <v>g</v>
      </c>
      <c r="AL6" s="180">
        <v>5</v>
      </c>
      <c r="AM6" s="53">
        <f>(N37)</f>
        <v>8</v>
      </c>
      <c r="AN6" s="53">
        <f>(P37)</f>
        <v>8</v>
      </c>
      <c r="AO6" s="72" t="str">
        <f t="shared" si="3"/>
        <v>d</v>
      </c>
      <c r="AP6" s="73"/>
      <c r="AQ6" s="57">
        <f t="shared" si="4"/>
        <v>9</v>
      </c>
      <c r="AR6" s="58">
        <f t="shared" si="5"/>
        <v>3</v>
      </c>
      <c r="AS6" s="58">
        <f t="shared" si="6"/>
        <v>1</v>
      </c>
      <c r="AT6" s="58">
        <f t="shared" si="7"/>
        <v>5</v>
      </c>
      <c r="AU6" s="59">
        <f>SUM(IF(C6&lt;&gt;".",C6)+IF(S6&lt;&gt;".",S6)+IF(W6&lt;&gt;".",W6)+IF(AA6&lt;&gt;".",AA6)+IF(AE6&lt;&gt;".",AE6)+IF(AI6&lt;&gt;".",AI6)+IF(AM6&lt;&gt;".",AM6)+IF(G6&lt;&gt;".",G6)+IF(K6&lt;&gt;".",K6))</f>
        <v>58</v>
      </c>
      <c r="AV6" s="59">
        <f>SUM(IF(D6&lt;&gt;".",D6)+IF(T6&lt;&gt;".",T6)+IF(X6&lt;&gt;".",X6)+IF(AB6&lt;&gt;".",AB6)+IF(AF6&lt;&gt;".",AF6)+IF(AJ6&lt;&gt;".",AJ6)+IF(AN6&lt;&gt;".",AN6)+IF(H6&lt;&gt;".",H6)+IF(L6&lt;&gt;".",L6))</f>
        <v>86</v>
      </c>
      <c r="AW6" s="74">
        <f t="shared" si="8"/>
        <v>10</v>
      </c>
      <c r="AX6" s="61"/>
      <c r="AY6" s="62">
        <f t="shared" si="11"/>
        <v>7</v>
      </c>
      <c r="AZ6" s="63"/>
      <c r="BA6" s="64">
        <f t="shared" si="9"/>
        <v>-28</v>
      </c>
      <c r="BC6" s="75">
        <v>17</v>
      </c>
      <c r="BD6" s="76">
        <v>37</v>
      </c>
      <c r="BE6" s="77">
        <v>47</v>
      </c>
      <c r="BF6" s="68">
        <f t="shared" si="12"/>
        <v>57</v>
      </c>
      <c r="BG6" s="78"/>
    </row>
    <row r="7" spans="1:59" ht="16.2" thickBot="1" x14ac:dyDescent="0.35">
      <c r="A7" s="33" t="s">
        <v>29</v>
      </c>
      <c r="B7" s="133">
        <v>7</v>
      </c>
      <c r="C7" s="53">
        <f>(P46)</f>
        <v>7</v>
      </c>
      <c r="D7" s="53">
        <f>(N46)</f>
        <v>9</v>
      </c>
      <c r="E7" s="69" t="str">
        <f t="shared" si="10"/>
        <v>v</v>
      </c>
      <c r="F7" s="133">
        <v>9</v>
      </c>
      <c r="G7" s="53">
        <f>(P57)</f>
        <v>3</v>
      </c>
      <c r="H7" s="53">
        <f>(N57)</f>
        <v>13</v>
      </c>
      <c r="I7" s="69" t="str">
        <f t="shared" si="13"/>
        <v>v</v>
      </c>
      <c r="J7" s="133">
        <v>8</v>
      </c>
      <c r="K7" s="53">
        <f>(P52)</f>
        <v>6</v>
      </c>
      <c r="L7" s="53">
        <f>(N52)</f>
        <v>10</v>
      </c>
      <c r="M7" s="69" t="str">
        <f t="shared" si="14"/>
        <v>v</v>
      </c>
      <c r="N7" s="133">
        <v>10</v>
      </c>
      <c r="O7" s="53">
        <f>(P62)</f>
        <v>14</v>
      </c>
      <c r="P7" s="53">
        <f>(N62)</f>
        <v>2</v>
      </c>
      <c r="Q7" s="69" t="str">
        <f t="shared" ref="Q7:Q12" si="15">IF(O7=".","-",IF(O7&gt;P7,"g",IF(O7=P7,"d","v")))</f>
        <v>g</v>
      </c>
      <c r="R7" s="70"/>
      <c r="S7" s="71"/>
      <c r="T7" s="71"/>
      <c r="U7" s="71"/>
      <c r="V7" s="180">
        <v>3</v>
      </c>
      <c r="W7" s="53">
        <f>(N26)</f>
        <v>9</v>
      </c>
      <c r="X7" s="53">
        <f>(P26)</f>
        <v>7</v>
      </c>
      <c r="Y7" s="72" t="str">
        <f>IF(W7=".","-",IF(W7&gt;X7,"g",IF(W7=X7,"d","v")))</f>
        <v>g</v>
      </c>
      <c r="Z7" s="180">
        <v>1</v>
      </c>
      <c r="AA7" s="53">
        <f>(N19)</f>
        <v>12</v>
      </c>
      <c r="AB7" s="53">
        <f>(P19)</f>
        <v>4</v>
      </c>
      <c r="AC7" s="72" t="str">
        <f t="shared" si="0"/>
        <v>g</v>
      </c>
      <c r="AD7" s="180">
        <v>6</v>
      </c>
      <c r="AE7" s="53">
        <f>(N44)</f>
        <v>7</v>
      </c>
      <c r="AF7" s="53">
        <f>(P44)</f>
        <v>9</v>
      </c>
      <c r="AG7" s="72" t="str">
        <f t="shared" si="1"/>
        <v>v</v>
      </c>
      <c r="AH7" s="180">
        <v>5</v>
      </c>
      <c r="AI7" s="53">
        <f>(N38)</f>
        <v>8</v>
      </c>
      <c r="AJ7" s="53">
        <f>(P38)</f>
        <v>8</v>
      </c>
      <c r="AK7" s="72" t="str">
        <f t="shared" si="2"/>
        <v>d</v>
      </c>
      <c r="AL7" s="180">
        <v>4</v>
      </c>
      <c r="AM7" s="53">
        <f>(N32)</f>
        <v>14</v>
      </c>
      <c r="AN7" s="53">
        <f>(P32)</f>
        <v>2</v>
      </c>
      <c r="AO7" s="72" t="str">
        <f t="shared" si="3"/>
        <v>g</v>
      </c>
      <c r="AP7" s="73"/>
      <c r="AQ7" s="57">
        <f t="shared" si="4"/>
        <v>9</v>
      </c>
      <c r="AR7" s="58">
        <f t="shared" si="5"/>
        <v>4</v>
      </c>
      <c r="AS7" s="58">
        <f t="shared" si="6"/>
        <v>1</v>
      </c>
      <c r="AT7" s="58">
        <f t="shared" si="7"/>
        <v>4</v>
      </c>
      <c r="AU7" s="59">
        <f>SUM(IF(O7&lt;&gt;".",O7)+IF(C7&lt;&gt;".",C7)+IF(W7&lt;&gt;".",W7)+IF(AA7&lt;&gt;".",AA7)+IF(AE7&lt;&gt;".",AE7)+IF(AI7&lt;&gt;".",AI7)+IF(AM7&lt;&gt;".",AM7)+IF(G7&lt;&gt;".",G7)+IF(K7&lt;&gt;".",K7))</f>
        <v>80</v>
      </c>
      <c r="AV7" s="59">
        <f>SUM(IF(P7&lt;&gt;".",P7)+IF(D7&lt;&gt;".",D7)+IF(X7&lt;&gt;".",X7)+IF(AB7&lt;&gt;".",AB7)+IF(AF7&lt;&gt;".",AF7)+IF(AJ7&lt;&gt;".",AJ7)+IF(AN7&lt;&gt;".",AN7)+IF(H7&lt;&gt;".",H7)+IF(L7&lt;&gt;".",L7))</f>
        <v>64</v>
      </c>
      <c r="AW7" s="74">
        <f t="shared" si="8"/>
        <v>13</v>
      </c>
      <c r="AX7" s="61"/>
      <c r="AY7" s="62">
        <f t="shared" si="11"/>
        <v>5</v>
      </c>
      <c r="AZ7" s="63"/>
      <c r="BA7" s="64">
        <f t="shared" si="9"/>
        <v>16</v>
      </c>
      <c r="BC7" s="75">
        <v>9</v>
      </c>
      <c r="BD7" s="76">
        <v>21</v>
      </c>
      <c r="BE7" s="77">
        <v>35</v>
      </c>
      <c r="BF7" s="68">
        <f t="shared" si="12"/>
        <v>48</v>
      </c>
    </row>
    <row r="8" spans="1:59" ht="16.2" thickBot="1" x14ac:dyDescent="0.35">
      <c r="A8" s="33" t="s">
        <v>56</v>
      </c>
      <c r="B8" s="134">
        <v>1</v>
      </c>
      <c r="C8" s="53">
        <f>(P16)</f>
        <v>6</v>
      </c>
      <c r="D8" s="53">
        <f>(N16)</f>
        <v>10</v>
      </c>
      <c r="E8" s="69" t="str">
        <f t="shared" si="10"/>
        <v>v</v>
      </c>
      <c r="F8" s="133">
        <v>11</v>
      </c>
      <c r="G8" s="53">
        <f>(P66)</f>
        <v>5</v>
      </c>
      <c r="H8" s="53">
        <f>(N66)</f>
        <v>11</v>
      </c>
      <c r="I8" s="69" t="str">
        <f t="shared" si="13"/>
        <v>v</v>
      </c>
      <c r="J8" s="133">
        <v>5</v>
      </c>
      <c r="K8" s="53">
        <f>(P36)</f>
        <v>8</v>
      </c>
      <c r="L8" s="53">
        <f>(N36)</f>
        <v>8</v>
      </c>
      <c r="M8" s="69" t="str">
        <f t="shared" si="14"/>
        <v>d</v>
      </c>
      <c r="N8" s="133">
        <v>4</v>
      </c>
      <c r="O8" s="53">
        <f>(P31)</f>
        <v>7</v>
      </c>
      <c r="P8" s="53">
        <f>(N31)</f>
        <v>9</v>
      </c>
      <c r="Q8" s="69" t="str">
        <f t="shared" si="15"/>
        <v>v</v>
      </c>
      <c r="R8" s="133">
        <v>3</v>
      </c>
      <c r="S8" s="53">
        <f>(P26)</f>
        <v>7</v>
      </c>
      <c r="T8" s="53">
        <f>(N26)</f>
        <v>9</v>
      </c>
      <c r="U8" s="69" t="str">
        <f>IF(S8=".","-",IF(S8&gt;T8,"g",IF(S8=T8,"d","v")))</f>
        <v>v</v>
      </c>
      <c r="V8" s="70"/>
      <c r="W8" s="71"/>
      <c r="X8" s="71"/>
      <c r="Y8" s="71"/>
      <c r="Z8" s="133">
        <v>10</v>
      </c>
      <c r="AA8" s="53">
        <f>(N63)</f>
        <v>9</v>
      </c>
      <c r="AB8" s="53">
        <f>(P63)</f>
        <v>7</v>
      </c>
      <c r="AC8" s="72" t="str">
        <f t="shared" si="0"/>
        <v>g</v>
      </c>
      <c r="AD8" s="133">
        <v>9</v>
      </c>
      <c r="AE8" s="53">
        <f>(N58)</f>
        <v>10</v>
      </c>
      <c r="AF8" s="53">
        <f>(P58)</f>
        <v>6</v>
      </c>
      <c r="AG8" s="72" t="str">
        <f t="shared" si="1"/>
        <v>g</v>
      </c>
      <c r="AH8" s="133">
        <v>8</v>
      </c>
      <c r="AI8" s="53">
        <f>(N53)</f>
        <v>5</v>
      </c>
      <c r="AJ8" s="53">
        <f>(P53)</f>
        <v>11</v>
      </c>
      <c r="AK8" s="72" t="str">
        <f t="shared" si="2"/>
        <v>v</v>
      </c>
      <c r="AL8" s="180">
        <v>6</v>
      </c>
      <c r="AM8" s="53">
        <f>(P41)</f>
        <v>12</v>
      </c>
      <c r="AN8" s="53">
        <f>(N41)</f>
        <v>4</v>
      </c>
      <c r="AO8" s="72" t="str">
        <f t="shared" si="3"/>
        <v>g</v>
      </c>
      <c r="AP8" s="73"/>
      <c r="AQ8" s="57">
        <f t="shared" si="4"/>
        <v>9</v>
      </c>
      <c r="AR8" s="58">
        <f t="shared" si="5"/>
        <v>3</v>
      </c>
      <c r="AS8" s="58">
        <f t="shared" si="6"/>
        <v>1</v>
      </c>
      <c r="AT8" s="58">
        <f t="shared" si="7"/>
        <v>5</v>
      </c>
      <c r="AU8" s="59">
        <f>SUM(IF(O8&lt;&gt;".",O8)+IF(S8&lt;&gt;".",S8)+IF(C8&lt;&gt;".",C8)+IF(AA8&lt;&gt;".",AA8)+IF(AE8&lt;&gt;".",AE8)+IF(AI8&lt;&gt;".",AI8)+IF(AM8&lt;&gt;".",AM8)+IF(G8&lt;&gt;".",G8)+IF(K8&lt;&gt;".",K8))</f>
        <v>69</v>
      </c>
      <c r="AV8" s="59">
        <f>SUM(IF(P8&lt;&gt;".",P8)+IF(T8&lt;&gt;".",T8)+IF(D8&lt;&gt;".",D8)+IF(AB8&lt;&gt;".",AB8)+IF(AF8&lt;&gt;".",AF8)+IF(AJ8&lt;&gt;".",AJ8)+IF(AN8&lt;&gt;".",AN8)+IF(H8&lt;&gt;".",H8)+IF(L8&lt;&gt;".",L8))</f>
        <v>75</v>
      </c>
      <c r="AW8" s="74">
        <f t="shared" si="8"/>
        <v>10</v>
      </c>
      <c r="AX8" s="61"/>
      <c r="AY8" s="62">
        <f t="shared" si="11"/>
        <v>7</v>
      </c>
      <c r="AZ8" s="63"/>
      <c r="BA8" s="64">
        <f t="shared" si="9"/>
        <v>-6</v>
      </c>
      <c r="BC8" s="75">
        <v>9</v>
      </c>
      <c r="BD8" s="76">
        <v>18</v>
      </c>
      <c r="BE8" s="77">
        <v>31</v>
      </c>
      <c r="BF8" s="68">
        <f>BE8+AW9</f>
        <v>36</v>
      </c>
    </row>
    <row r="9" spans="1:59" ht="16.2" thickBot="1" x14ac:dyDescent="0.35">
      <c r="A9" s="33" t="s">
        <v>64</v>
      </c>
      <c r="B9" s="133">
        <v>5</v>
      </c>
      <c r="C9" s="53">
        <f>(P39)</f>
        <v>3</v>
      </c>
      <c r="D9" s="53">
        <f>(N39)</f>
        <v>13</v>
      </c>
      <c r="E9" s="69" t="str">
        <f t="shared" si="10"/>
        <v>v</v>
      </c>
      <c r="F9" s="133">
        <v>4</v>
      </c>
      <c r="G9" s="53">
        <f>(P34)</f>
        <v>3</v>
      </c>
      <c r="H9" s="53">
        <f>(N34)</f>
        <v>13</v>
      </c>
      <c r="I9" s="69" t="str">
        <f t="shared" si="13"/>
        <v>v</v>
      </c>
      <c r="J9" s="133">
        <v>3</v>
      </c>
      <c r="K9" s="53">
        <f>(P29)</f>
        <v>5</v>
      </c>
      <c r="L9" s="53">
        <f>(N29)</f>
        <v>11</v>
      </c>
      <c r="M9" s="69" t="str">
        <f t="shared" si="14"/>
        <v>v</v>
      </c>
      <c r="N9" s="134">
        <v>2</v>
      </c>
      <c r="O9" s="53">
        <f>(P24)</f>
        <v>12</v>
      </c>
      <c r="P9" s="53">
        <f>(N24)</f>
        <v>4</v>
      </c>
      <c r="Q9" s="69" t="str">
        <f t="shared" si="15"/>
        <v>g</v>
      </c>
      <c r="R9" s="133">
        <v>1</v>
      </c>
      <c r="S9" s="53">
        <f>(P19)</f>
        <v>4</v>
      </c>
      <c r="T9" s="53">
        <f>(N19)</f>
        <v>12</v>
      </c>
      <c r="U9" s="69" t="str">
        <f>IF(S9=".","-",IF(S9&gt;T9,"g",IF(S9=T9,"d","v")))</f>
        <v>v</v>
      </c>
      <c r="V9" s="133">
        <v>10</v>
      </c>
      <c r="W9" s="53">
        <f>(P63)</f>
        <v>7</v>
      </c>
      <c r="X9" s="53">
        <f>(N63)</f>
        <v>9</v>
      </c>
      <c r="Y9" s="69" t="str">
        <f>IF(W9=".","-",IF(W9&gt;X9,"g",IF(W9=X9,"d","v")))</f>
        <v>v</v>
      </c>
      <c r="Z9" s="70"/>
      <c r="AA9" s="71"/>
      <c r="AB9" s="71"/>
      <c r="AC9" s="71"/>
      <c r="AD9" s="133">
        <v>8</v>
      </c>
      <c r="AE9" s="53">
        <f>(N54)</f>
        <v>8</v>
      </c>
      <c r="AF9" s="53">
        <f>(P54)</f>
        <v>8</v>
      </c>
      <c r="AG9" s="72" t="str">
        <f t="shared" si="1"/>
        <v>d</v>
      </c>
      <c r="AH9" s="133">
        <v>7</v>
      </c>
      <c r="AI9" s="53">
        <f>(N49)</f>
        <v>3</v>
      </c>
      <c r="AJ9" s="53">
        <f>(P49)</f>
        <v>13</v>
      </c>
      <c r="AK9" s="72" t="str">
        <f t="shared" si="2"/>
        <v>v</v>
      </c>
      <c r="AL9" s="133">
        <v>11</v>
      </c>
      <c r="AM9" s="53">
        <f>(N68)</f>
        <v>8</v>
      </c>
      <c r="AN9" s="53">
        <f>(P68)</f>
        <v>8</v>
      </c>
      <c r="AO9" s="72" t="str">
        <f t="shared" si="3"/>
        <v>d</v>
      </c>
      <c r="AP9" s="73"/>
      <c r="AQ9" s="57">
        <f t="shared" si="4"/>
        <v>9</v>
      </c>
      <c r="AR9" s="58">
        <f t="shared" si="5"/>
        <v>1</v>
      </c>
      <c r="AS9" s="58">
        <f t="shared" si="6"/>
        <v>2</v>
      </c>
      <c r="AT9" s="58">
        <f t="shared" si="7"/>
        <v>6</v>
      </c>
      <c r="AU9" s="59">
        <f>SUM(IF(O9&lt;&gt;".",O9)+IF(S9&lt;&gt;".",S9)+IF(W9&lt;&gt;".",W9)+IF(C9&lt;&gt;".",C9)+IF(AE9&lt;&gt;".",AE9)+IF(AI9&lt;&gt;".",AI9)+IF(AM9&lt;&gt;".",AM9)+IF(G9&lt;&gt;".",G9)+IF(K9&lt;&gt;".",K9))</f>
        <v>53</v>
      </c>
      <c r="AV9" s="59">
        <f>SUM(IF(P9&lt;&gt;".",P9)+IF(T9&lt;&gt;".",T9)+IF(X9&lt;&gt;".",X9)+IF(D9&lt;&gt;".",D9)+IF(AF9&lt;&gt;".",AF9)+IF(AJ9&lt;&gt;".",AJ9)+IF(AN9&lt;&gt;".",AN9)+IF(H9&lt;&gt;".",H9)+IF(L9&lt;&gt;".",L9))</f>
        <v>91</v>
      </c>
      <c r="AW9" s="74">
        <f t="shared" si="8"/>
        <v>5</v>
      </c>
      <c r="AX9" s="61"/>
      <c r="AY9" s="62">
        <f t="shared" si="11"/>
        <v>9</v>
      </c>
      <c r="AZ9" s="63"/>
      <c r="BA9" s="64">
        <f t="shared" si="9"/>
        <v>-38</v>
      </c>
      <c r="BC9" s="75">
        <v>7</v>
      </c>
      <c r="BD9" s="76">
        <v>16</v>
      </c>
      <c r="BE9" s="77">
        <v>29</v>
      </c>
      <c r="BF9" s="68">
        <f>BE9+AW8</f>
        <v>39</v>
      </c>
    </row>
    <row r="10" spans="1:59" s="82" customFormat="1" ht="16.2" thickBot="1" x14ac:dyDescent="0.35">
      <c r="A10" s="36" t="s">
        <v>23</v>
      </c>
      <c r="B10" s="133">
        <v>4</v>
      </c>
      <c r="C10" s="53">
        <f>(P33)</f>
        <v>5</v>
      </c>
      <c r="D10" s="53">
        <f>(N33)</f>
        <v>11</v>
      </c>
      <c r="E10" s="72" t="str">
        <f t="shared" si="10"/>
        <v>v</v>
      </c>
      <c r="F10" s="134">
        <v>3</v>
      </c>
      <c r="G10" s="53">
        <f>(P28)</f>
        <v>10</v>
      </c>
      <c r="H10" s="53">
        <f>(N28)</f>
        <v>6</v>
      </c>
      <c r="I10" s="72" t="str">
        <f t="shared" si="13"/>
        <v>g</v>
      </c>
      <c r="J10" s="133">
        <v>2</v>
      </c>
      <c r="K10" s="53">
        <f>(P23)</f>
        <v>9</v>
      </c>
      <c r="L10" s="53">
        <f>(N23)</f>
        <v>7</v>
      </c>
      <c r="M10" s="72" t="str">
        <f t="shared" si="14"/>
        <v>g</v>
      </c>
      <c r="N10" s="133">
        <v>7</v>
      </c>
      <c r="O10" s="53">
        <f>(P47)</f>
        <v>5</v>
      </c>
      <c r="P10" s="53">
        <f>(N47)</f>
        <v>11</v>
      </c>
      <c r="Q10" s="72" t="str">
        <f t="shared" si="15"/>
        <v>v</v>
      </c>
      <c r="R10" s="133">
        <v>6</v>
      </c>
      <c r="S10" s="53">
        <f>(P44)</f>
        <v>9</v>
      </c>
      <c r="T10" s="53">
        <f>(N44)</f>
        <v>7</v>
      </c>
      <c r="U10" s="72" t="str">
        <f>IF(S10=".","-",IF(S10&gt;T10,"g",IF(S10=T10,"d","v")))</f>
        <v>g</v>
      </c>
      <c r="V10" s="133">
        <v>9</v>
      </c>
      <c r="W10" s="53">
        <f>(P58)</f>
        <v>6</v>
      </c>
      <c r="X10" s="53">
        <f>(N58)</f>
        <v>10</v>
      </c>
      <c r="Y10" s="72" t="str">
        <f>IF(W10=".","-",IF(W10&gt;X10,"g",IF(W10=X10,"d","v")))</f>
        <v>v</v>
      </c>
      <c r="Z10" s="133">
        <v>8</v>
      </c>
      <c r="AA10" s="53">
        <f>(P54)</f>
        <v>8</v>
      </c>
      <c r="AB10" s="53">
        <f>(N54)</f>
        <v>8</v>
      </c>
      <c r="AC10" s="72" t="str">
        <f>IF(AA10=".","-",IF(AA10&gt;AB10,"g",IF(AA10=AB10,"d","v")))</f>
        <v>d</v>
      </c>
      <c r="AD10" s="70"/>
      <c r="AE10" s="71"/>
      <c r="AF10" s="71"/>
      <c r="AG10" s="71"/>
      <c r="AH10" s="133">
        <v>11</v>
      </c>
      <c r="AI10" s="53">
        <f>(N69)</f>
        <v>8</v>
      </c>
      <c r="AJ10" s="53">
        <f>(P69)</f>
        <v>8</v>
      </c>
      <c r="AK10" s="72" t="str">
        <f t="shared" si="2"/>
        <v>d</v>
      </c>
      <c r="AL10" s="133">
        <v>10</v>
      </c>
      <c r="AM10" s="53">
        <f>(N64)</f>
        <v>11</v>
      </c>
      <c r="AN10" s="53">
        <f>(P64)</f>
        <v>5</v>
      </c>
      <c r="AO10" s="79" t="str">
        <f t="shared" si="3"/>
        <v>g</v>
      </c>
      <c r="AP10" s="80"/>
      <c r="AQ10" s="57">
        <f t="shared" si="4"/>
        <v>9</v>
      </c>
      <c r="AR10" s="58">
        <f t="shared" si="5"/>
        <v>4</v>
      </c>
      <c r="AS10" s="58">
        <f t="shared" si="6"/>
        <v>2</v>
      </c>
      <c r="AT10" s="58">
        <f t="shared" si="7"/>
        <v>3</v>
      </c>
      <c r="AU10" s="59">
        <f>SUM(IF(O10&lt;&gt;".",O10)+IF(S10&lt;&gt;".",S10)+IF(W10&lt;&gt;".",W10)+IF(AA10&lt;&gt;".",AA10)+IF(C10&lt;&gt;".",C10)+IF(AI10&lt;&gt;".",AI10)+IF(AM10&lt;&gt;".",AM10)+IF(G10&lt;&gt;".",G10)+IF(K10&lt;&gt;".",K10))</f>
        <v>71</v>
      </c>
      <c r="AV10" s="59">
        <f>SUM(IF(P10&lt;&gt;".",P10)+IF(T10&lt;&gt;".",T10)+IF(X10&lt;&gt;".",X10)+IF(AB10&lt;&gt;".",AB10)+IF(D10&lt;&gt;".",D10)+IF(AJ10&lt;&gt;".",AJ10)+IF(AN10&lt;&gt;".",AN10)+IF(H10&lt;&gt;".",H10)+IF(L10&lt;&gt;".",L10))</f>
        <v>73</v>
      </c>
      <c r="AW10" s="81">
        <f t="shared" si="8"/>
        <v>14</v>
      </c>
      <c r="AX10" s="61"/>
      <c r="AY10" s="62">
        <f t="shared" si="11"/>
        <v>4</v>
      </c>
      <c r="AZ10" s="63"/>
      <c r="BA10" s="64">
        <f t="shared" si="9"/>
        <v>-2</v>
      </c>
      <c r="BC10" s="75">
        <v>5</v>
      </c>
      <c r="BD10" s="76">
        <v>14</v>
      </c>
      <c r="BE10" s="77">
        <v>22</v>
      </c>
      <c r="BF10" s="68">
        <f t="shared" si="12"/>
        <v>36</v>
      </c>
    </row>
    <row r="11" spans="1:59" ht="16.2" thickBot="1" x14ac:dyDescent="0.35">
      <c r="A11" s="33" t="s">
        <v>9</v>
      </c>
      <c r="B11" s="135">
        <v>3</v>
      </c>
      <c r="C11" s="83">
        <f>(P27)</f>
        <v>5</v>
      </c>
      <c r="D11" s="83">
        <f>(N27)</f>
        <v>11</v>
      </c>
      <c r="E11" s="69" t="str">
        <f t="shared" si="10"/>
        <v>v</v>
      </c>
      <c r="F11" s="135">
        <v>2</v>
      </c>
      <c r="G11" s="83">
        <f>(P22)</f>
        <v>7</v>
      </c>
      <c r="H11" s="83">
        <f>(N22)</f>
        <v>9</v>
      </c>
      <c r="I11" s="69" t="str">
        <f t="shared" si="13"/>
        <v>v</v>
      </c>
      <c r="J11" s="135">
        <v>1</v>
      </c>
      <c r="K11" s="83">
        <f>(P17)</f>
        <v>12</v>
      </c>
      <c r="L11" s="83">
        <f>(N17)</f>
        <v>4</v>
      </c>
      <c r="M11" s="69" t="str">
        <f t="shared" si="14"/>
        <v>g</v>
      </c>
      <c r="N11" s="135">
        <v>6</v>
      </c>
      <c r="O11" s="83">
        <f>(P43)</f>
        <v>7</v>
      </c>
      <c r="P11" s="83">
        <f>(N43)</f>
        <v>9</v>
      </c>
      <c r="Q11" s="69" t="str">
        <f t="shared" si="15"/>
        <v>v</v>
      </c>
      <c r="R11" s="135">
        <v>5</v>
      </c>
      <c r="S11" s="83">
        <f>(P38)</f>
        <v>8</v>
      </c>
      <c r="T11" s="83">
        <f>(N38)</f>
        <v>8</v>
      </c>
      <c r="U11" s="69" t="str">
        <f>IF(S11=".","-",IF(S11&gt;T11,"g",IF(S11=T11,"d","v")))</f>
        <v>d</v>
      </c>
      <c r="V11" s="135">
        <v>8</v>
      </c>
      <c r="W11" s="83">
        <f>(P53)</f>
        <v>11</v>
      </c>
      <c r="X11" s="83">
        <f>(N53)</f>
        <v>5</v>
      </c>
      <c r="Y11" s="69" t="str">
        <f>IF(W11=".","-",IF(W11&gt;X11,"g",IF(W11=X11,"d","v")))</f>
        <v>g</v>
      </c>
      <c r="Z11" s="135">
        <v>7</v>
      </c>
      <c r="AA11" s="83">
        <f>(P49)</f>
        <v>13</v>
      </c>
      <c r="AB11" s="83">
        <f>(N49)</f>
        <v>3</v>
      </c>
      <c r="AC11" s="69" t="str">
        <f>IF(AA11=".","-",IF(AA11&gt;AB11,"g",IF(AA11=AB11,"d","v")))</f>
        <v>g</v>
      </c>
      <c r="AD11" s="135">
        <v>11</v>
      </c>
      <c r="AE11" s="83">
        <f>(P69)</f>
        <v>8</v>
      </c>
      <c r="AF11" s="83">
        <f>(N69)</f>
        <v>8</v>
      </c>
      <c r="AG11" s="69" t="str">
        <f>IF(AE11=".","-",IF(AE11&gt;AF11,"g",IF(AE11=AF11,"d","v")))</f>
        <v>d</v>
      </c>
      <c r="AH11" s="84"/>
      <c r="AI11" s="85"/>
      <c r="AJ11" s="85"/>
      <c r="AK11" s="85"/>
      <c r="AL11" s="135">
        <v>9</v>
      </c>
      <c r="AM11" s="83">
        <f>(N59)</f>
        <v>7</v>
      </c>
      <c r="AN11" s="83">
        <f>(P59)</f>
        <v>9</v>
      </c>
      <c r="AO11" s="69" t="str">
        <f t="shared" si="3"/>
        <v>v</v>
      </c>
      <c r="AP11" s="56"/>
      <c r="AQ11" s="57">
        <f t="shared" si="4"/>
        <v>9</v>
      </c>
      <c r="AR11" s="58">
        <f t="shared" si="5"/>
        <v>3</v>
      </c>
      <c r="AS11" s="58">
        <f t="shared" si="6"/>
        <v>2</v>
      </c>
      <c r="AT11" s="58">
        <f t="shared" si="7"/>
        <v>4</v>
      </c>
      <c r="AU11" s="59">
        <f>SUM(IF(O11&lt;&gt;".",O11)+IF(S11&lt;&gt;".",S11)+IF(W11&lt;&gt;".",W11)+IF(AA11&lt;&gt;".",AA11)+IF(AE11&lt;&gt;".",AE11)+IF(C11&lt;&gt;".",C11)+IF(AM11&lt;&gt;".",AM11)+IF(G11&lt;&gt;".",G11)+IF(K11&lt;&gt;".",K11))</f>
        <v>78</v>
      </c>
      <c r="AV11" s="59">
        <f>SUM(IF(P11&lt;&gt;".",P11)+IF(T11&lt;&gt;".",T11)+IF(X11&lt;&gt;".",X11)+IF(AB11&lt;&gt;".",AB11)+IF(AF11&lt;&gt;".",AF11)+IF(D11&lt;&gt;".",D11)+IF(AN11&lt;&gt;".",AN11)+IF(H11&lt;&gt;".",H11)+IF(L11&lt;&gt;".",L11))</f>
        <v>66</v>
      </c>
      <c r="AW11" s="60">
        <f t="shared" si="8"/>
        <v>11</v>
      </c>
      <c r="AX11" s="61"/>
      <c r="AY11" s="62">
        <f t="shared" si="11"/>
        <v>6</v>
      </c>
      <c r="AZ11" s="63"/>
      <c r="BA11" s="64">
        <f t="shared" si="9"/>
        <v>12</v>
      </c>
      <c r="BC11" s="75">
        <v>8</v>
      </c>
      <c r="BD11" s="76">
        <v>17</v>
      </c>
      <c r="BE11" s="77">
        <v>20</v>
      </c>
      <c r="BF11" s="68">
        <f t="shared" si="12"/>
        <v>31</v>
      </c>
    </row>
    <row r="12" spans="1:59" s="82" customFormat="1" ht="16.2" thickBot="1" x14ac:dyDescent="0.35">
      <c r="A12" s="33" t="s">
        <v>42</v>
      </c>
      <c r="B12" s="136">
        <v>2</v>
      </c>
      <c r="C12" s="86">
        <f>(P21)</f>
        <v>5</v>
      </c>
      <c r="D12" s="86">
        <f>(N21)</f>
        <v>11</v>
      </c>
      <c r="E12" s="87" t="str">
        <f t="shared" si="10"/>
        <v>v</v>
      </c>
      <c r="F12" s="136">
        <v>7</v>
      </c>
      <c r="G12" s="86">
        <f>(P48)</f>
        <v>0</v>
      </c>
      <c r="H12" s="86">
        <f>(N48)</f>
        <v>16</v>
      </c>
      <c r="I12" s="87" t="str">
        <f t="shared" si="13"/>
        <v>v</v>
      </c>
      <c r="J12" s="137">
        <v>0</v>
      </c>
      <c r="K12" s="86">
        <f>(P14)</f>
        <v>3</v>
      </c>
      <c r="L12" s="86">
        <f>(N14)</f>
        <v>13</v>
      </c>
      <c r="M12" s="87" t="str">
        <f t="shared" si="14"/>
        <v>v</v>
      </c>
      <c r="N12" s="136">
        <v>5</v>
      </c>
      <c r="O12" s="86">
        <f>(P37)</f>
        <v>8</v>
      </c>
      <c r="P12" s="86">
        <f>(N37)</f>
        <v>8</v>
      </c>
      <c r="Q12" s="87" t="str">
        <f t="shared" si="15"/>
        <v>d</v>
      </c>
      <c r="R12" s="136">
        <v>4</v>
      </c>
      <c r="S12" s="86">
        <f>(P32)</f>
        <v>2</v>
      </c>
      <c r="T12" s="86">
        <f>(N32)</f>
        <v>14</v>
      </c>
      <c r="U12" s="87" t="str">
        <f>IF(S12=".","-",IF(S12&gt;T12,"g",IF(S12=T12,"d","v")))</f>
        <v>v</v>
      </c>
      <c r="V12" s="136">
        <v>6</v>
      </c>
      <c r="W12" s="86">
        <f>(N41)</f>
        <v>4</v>
      </c>
      <c r="X12" s="86">
        <f>(P41)</f>
        <v>12</v>
      </c>
      <c r="Y12" s="87" t="str">
        <f>IF(W12=".","-",IF(W12&gt;X12,"g",IF(W12=X12,"d","v")))</f>
        <v>v</v>
      </c>
      <c r="Z12" s="136">
        <v>11</v>
      </c>
      <c r="AA12" s="86">
        <f>(P68)</f>
        <v>8</v>
      </c>
      <c r="AB12" s="86">
        <f>(N68)</f>
        <v>8</v>
      </c>
      <c r="AC12" s="87" t="str">
        <f>IF(AA12=".","-",IF(AA12&gt;AB12,"g",IF(AA12=AB12,"d","v")))</f>
        <v>d</v>
      </c>
      <c r="AD12" s="136">
        <v>10</v>
      </c>
      <c r="AE12" s="86">
        <f>(P64)</f>
        <v>5</v>
      </c>
      <c r="AF12" s="86">
        <f>(N64)</f>
        <v>11</v>
      </c>
      <c r="AG12" s="87" t="str">
        <f>IF(AE12=".","-",IF(AE12&gt;AF12,"g",IF(AE12=AF12,"d","v")))</f>
        <v>v</v>
      </c>
      <c r="AH12" s="136">
        <v>9</v>
      </c>
      <c r="AI12" s="86">
        <f>(P59)</f>
        <v>9</v>
      </c>
      <c r="AJ12" s="86">
        <f>(N59)</f>
        <v>7</v>
      </c>
      <c r="AK12" s="87" t="str">
        <f>IF(AI12=".","-",IF(AI12&gt;AJ12,"g",IF(AI12=AJ12,"d","v")))</f>
        <v>g</v>
      </c>
      <c r="AL12" s="88"/>
      <c r="AM12" s="89"/>
      <c r="AN12" s="89"/>
      <c r="AO12" s="90"/>
      <c r="AP12" s="80"/>
      <c r="AQ12" s="91">
        <f t="shared" si="4"/>
        <v>9</v>
      </c>
      <c r="AR12" s="92">
        <f t="shared" si="5"/>
        <v>1</v>
      </c>
      <c r="AS12" s="92">
        <f t="shared" si="6"/>
        <v>2</v>
      </c>
      <c r="AT12" s="92">
        <f t="shared" si="7"/>
        <v>6</v>
      </c>
      <c r="AU12" s="93">
        <f>SUM(IF(O12&lt;&gt;".",O12)+IF(S12&lt;&gt;".",S12)+IF(W12&lt;&gt;".",W12)+IF(AA12&lt;&gt;".",AA12)+IF(AE12&lt;&gt;".",AE12)+IF(AI12&lt;&gt;".",AI12)+IF(C12&lt;&gt;".",C12)+IF(G12&lt;&gt;".",G12)+IF(K12&lt;&gt;".",K12))</f>
        <v>44</v>
      </c>
      <c r="AV12" s="93">
        <f>SUM(IF(P12&lt;&gt;".",P12)+IF(T12&lt;&gt;".",T12)+IF(X12&lt;&gt;".",X12)+IF(AB12&lt;&gt;".",AB12)+IF(AF12&lt;&gt;".",AF12)+IF(AJ12&lt;&gt;".",AJ12)+IF(D12&lt;&gt;".",D12)+IF(H12&lt;&gt;".",H12)+IF(L12&lt;&gt;".",L12))</f>
        <v>100</v>
      </c>
      <c r="AW12" s="94">
        <f t="shared" si="8"/>
        <v>5</v>
      </c>
      <c r="AX12" s="95"/>
      <c r="AY12" s="62">
        <f t="shared" si="11"/>
        <v>9</v>
      </c>
      <c r="AZ12" s="63"/>
      <c r="BA12" s="64">
        <f t="shared" si="9"/>
        <v>-56</v>
      </c>
      <c r="BC12" s="96">
        <v>12</v>
      </c>
      <c r="BD12" s="97">
        <v>12</v>
      </c>
      <c r="BE12" s="98">
        <v>19</v>
      </c>
      <c r="BF12" s="68">
        <f t="shared" si="12"/>
        <v>24</v>
      </c>
    </row>
    <row r="13" spans="1:59" s="82" customFormat="1" ht="3.75" customHeight="1" thickTop="1" x14ac:dyDescent="0.3">
      <c r="A13" s="99"/>
      <c r="B13" s="100"/>
      <c r="C13" s="101"/>
      <c r="D13" s="101"/>
      <c r="E13" s="102"/>
      <c r="F13" s="100"/>
      <c r="G13" s="101"/>
      <c r="H13" s="101"/>
      <c r="I13" s="102"/>
      <c r="J13" s="100"/>
      <c r="K13" s="101"/>
      <c r="L13" s="101"/>
      <c r="M13" s="102"/>
      <c r="N13" s="100"/>
      <c r="O13" s="101"/>
      <c r="P13" s="101" t="s">
        <v>97</v>
      </c>
      <c r="Q13" s="102"/>
      <c r="R13" s="100"/>
      <c r="S13" s="101"/>
      <c r="T13" s="101"/>
      <c r="U13" s="102"/>
      <c r="V13" s="100"/>
      <c r="W13" s="101"/>
      <c r="X13" s="101"/>
      <c r="Y13" s="102"/>
      <c r="Z13" s="100"/>
      <c r="AA13" s="101"/>
      <c r="AB13" s="101"/>
      <c r="AC13" s="102"/>
      <c r="AH13" s="100"/>
      <c r="AI13" s="101"/>
      <c r="AJ13" s="101"/>
      <c r="AK13" s="102"/>
      <c r="AQ13" s="103"/>
      <c r="AR13" s="104"/>
      <c r="AS13" s="104"/>
      <c r="AT13" s="104"/>
      <c r="AU13" s="105"/>
      <c r="AV13" s="105"/>
      <c r="AW13" s="106"/>
    </row>
    <row r="14" spans="1:59" s="82" customFormat="1" ht="24.6" x14ac:dyDescent="0.4">
      <c r="A14" s="107" t="s">
        <v>98</v>
      </c>
      <c r="B14" s="108"/>
      <c r="D14" s="109"/>
      <c r="K14" s="110"/>
      <c r="L14" s="111" t="str">
        <f>$A$5</f>
        <v>ESE I. </v>
      </c>
      <c r="M14" s="110"/>
      <c r="N14" s="112">
        <v>13</v>
      </c>
      <c r="O14" s="131" t="s">
        <v>5</v>
      </c>
      <c r="P14" s="112">
        <v>3</v>
      </c>
      <c r="R14" s="82" t="str">
        <f>$A$12</f>
        <v>ESE II. </v>
      </c>
      <c r="W14" s="110"/>
      <c r="Y14" s="109"/>
      <c r="AY14" s="114"/>
    </row>
    <row r="15" spans="1:59" ht="3.75" customHeight="1" x14ac:dyDescent="0.4">
      <c r="A15" s="115"/>
      <c r="B15" s="116"/>
      <c r="C15" s="117"/>
      <c r="D15" s="118"/>
      <c r="E15" s="116"/>
      <c r="F15" s="116"/>
      <c r="G15" s="116"/>
      <c r="H15" s="116"/>
      <c r="I15" s="116"/>
      <c r="J15" s="116"/>
      <c r="K15" s="119"/>
      <c r="L15" s="119"/>
      <c r="M15" s="119"/>
      <c r="N15" s="116"/>
      <c r="O15" s="120"/>
      <c r="P15" s="121"/>
      <c r="Q15" s="120"/>
      <c r="R15" s="116"/>
      <c r="S15" s="116"/>
      <c r="T15" s="119"/>
      <c r="U15" s="119"/>
      <c r="V15" s="116"/>
      <c r="W15" s="119"/>
      <c r="X15" s="119"/>
      <c r="Y15" s="119"/>
      <c r="Z15" s="116"/>
      <c r="AA15" s="120"/>
      <c r="AB15" s="121"/>
      <c r="AC15" s="120"/>
      <c r="AD15" s="119"/>
      <c r="AE15" s="116"/>
      <c r="AF15" s="116"/>
      <c r="AG15" s="116"/>
      <c r="AH15" s="116"/>
      <c r="AI15" s="120"/>
      <c r="AJ15" s="121"/>
      <c r="AK15" s="120"/>
      <c r="AL15" s="119"/>
      <c r="AM15" s="116"/>
      <c r="AN15" s="116"/>
      <c r="AO15" s="116"/>
      <c r="AP15" s="82"/>
      <c r="AQ15" s="82"/>
      <c r="AR15" s="82"/>
      <c r="AS15" s="82"/>
      <c r="AT15" s="82"/>
      <c r="AU15" s="82"/>
      <c r="AV15" s="82"/>
      <c r="AW15" s="82"/>
    </row>
    <row r="16" spans="1:59" ht="24.6" x14ac:dyDescent="0.4">
      <c r="A16" s="107" t="s">
        <v>99</v>
      </c>
      <c r="B16" s="122"/>
      <c r="E16" s="82"/>
      <c r="F16" s="82"/>
      <c r="G16" s="82"/>
      <c r="H16" s="82"/>
      <c r="I16" s="82"/>
      <c r="J16" s="82"/>
      <c r="L16" s="111" t="str">
        <f>$A$3</f>
        <v>Csokonyavisonta</v>
      </c>
      <c r="N16" s="112">
        <v>10</v>
      </c>
      <c r="O16" s="131" t="s">
        <v>5</v>
      </c>
      <c r="P16" s="112">
        <v>6</v>
      </c>
      <c r="R16" s="82" t="str">
        <f>$A$8</f>
        <v>Dunakanyar Forte</v>
      </c>
      <c r="S16" s="82"/>
      <c r="V16" s="82"/>
      <c r="Z16" s="82"/>
      <c r="AA16" s="123"/>
      <c r="AI16" s="123"/>
      <c r="AJ16" s="113"/>
      <c r="AK16" s="123"/>
      <c r="AM16" s="82"/>
      <c r="AN16" s="82"/>
      <c r="AO16" s="82"/>
      <c r="AP16" s="82"/>
      <c r="AQ16" s="82"/>
      <c r="AR16" s="82"/>
      <c r="AT16" s="82"/>
      <c r="AU16" s="82"/>
      <c r="AV16" s="82"/>
      <c r="AW16" s="82"/>
      <c r="AY16" s="114"/>
    </row>
    <row r="17" spans="1:52" ht="21" x14ac:dyDescent="0.4">
      <c r="A17" s="115"/>
      <c r="B17" s="122"/>
      <c r="D17" s="109"/>
      <c r="E17" s="82"/>
      <c r="F17" s="82"/>
      <c r="G17" s="82"/>
      <c r="H17" s="82"/>
      <c r="I17" s="82"/>
      <c r="J17" s="82"/>
      <c r="L17" s="111" t="str">
        <f>$A$5</f>
        <v>ESE I. </v>
      </c>
      <c r="N17" s="112">
        <v>4</v>
      </c>
      <c r="O17" s="131" t="s">
        <v>5</v>
      </c>
      <c r="P17" s="112">
        <v>12</v>
      </c>
      <c r="Q17" s="123" t="s">
        <v>96</v>
      </c>
      <c r="R17" s="82" t="str">
        <f>$A$11</f>
        <v>DÖKE Komló II</v>
      </c>
      <c r="S17" s="82"/>
      <c r="V17" s="82"/>
      <c r="Y17" s="109"/>
      <c r="Z17" s="82"/>
      <c r="AA17" s="110"/>
      <c r="AI17" s="110"/>
      <c r="AJ17" s="110"/>
      <c r="AK17" s="110"/>
      <c r="AM17" s="82"/>
      <c r="AN17" s="82"/>
      <c r="AO17" s="82"/>
      <c r="AP17" s="82"/>
      <c r="AQ17" s="82"/>
      <c r="AR17" s="82"/>
      <c r="AT17" s="82"/>
      <c r="AU17" s="82"/>
      <c r="AV17" s="82"/>
      <c r="AW17" s="82"/>
      <c r="AY17" s="114"/>
      <c r="AZ17" s="82"/>
    </row>
    <row r="18" spans="1:52" ht="21" x14ac:dyDescent="0.4">
      <c r="A18" s="115"/>
      <c r="B18" s="122"/>
      <c r="E18" s="82"/>
      <c r="F18" s="82"/>
      <c r="G18" s="82"/>
      <c r="H18" s="82"/>
      <c r="I18" s="82"/>
      <c r="J18" s="82"/>
      <c r="L18" s="111" t="str">
        <f>$A$4</f>
        <v>ALC KSE Szeged II.</v>
      </c>
      <c r="N18" s="112">
        <v>12</v>
      </c>
      <c r="O18" s="131" t="s">
        <v>5</v>
      </c>
      <c r="P18" s="112">
        <v>4</v>
      </c>
      <c r="R18" s="82" t="str">
        <f>$A$6</f>
        <v>ALC KSE Szeged III.</v>
      </c>
      <c r="S18" s="82"/>
      <c r="V18" s="82"/>
      <c r="Z18" s="82"/>
      <c r="AA18" s="123"/>
      <c r="AI18" s="123"/>
      <c r="AJ18" s="113"/>
      <c r="AK18" s="123"/>
      <c r="AM18" s="82"/>
      <c r="AN18" s="82"/>
      <c r="AO18" s="82"/>
      <c r="AP18" s="82"/>
      <c r="AQ18" s="82"/>
      <c r="AR18" s="82"/>
      <c r="AT18" s="82"/>
      <c r="AU18" s="82"/>
      <c r="AV18" s="82"/>
      <c r="AW18" s="82"/>
      <c r="AY18" s="114"/>
    </row>
    <row r="19" spans="1:52" ht="21" x14ac:dyDescent="0.4">
      <c r="A19" s="115"/>
      <c r="B19" s="122"/>
      <c r="D19" s="109"/>
      <c r="E19" s="82"/>
      <c r="F19" s="82"/>
      <c r="G19" s="82"/>
      <c r="H19" s="82"/>
      <c r="I19" s="82"/>
      <c r="J19" s="82"/>
      <c r="L19" s="111" t="str">
        <f>$A$7</f>
        <v>Hírös ALSE II</v>
      </c>
      <c r="N19" s="112">
        <v>12</v>
      </c>
      <c r="O19" s="131" t="s">
        <v>5</v>
      </c>
      <c r="P19" s="112">
        <v>4</v>
      </c>
      <c r="Q19" s="123" t="s">
        <v>96</v>
      </c>
      <c r="R19" s="82" t="str">
        <f>$A$9</f>
        <v>Vasi GE II</v>
      </c>
      <c r="S19" s="82"/>
      <c r="V19" s="82"/>
      <c r="Y19" s="109"/>
      <c r="Z19" s="82"/>
      <c r="AA19" s="110"/>
      <c r="AI19" s="110"/>
      <c r="AJ19" s="110"/>
      <c r="AK19" s="110"/>
      <c r="AM19" s="82"/>
      <c r="AN19" s="82"/>
      <c r="AO19" s="82"/>
      <c r="AP19" s="82"/>
      <c r="AQ19" s="82"/>
      <c r="AR19" s="82"/>
      <c r="AT19" s="82"/>
      <c r="AU19" s="82"/>
      <c r="AV19" s="82"/>
      <c r="AW19" s="82"/>
      <c r="AY19" s="114"/>
      <c r="AZ19" s="82"/>
    </row>
    <row r="20" spans="1:52" ht="3.75" customHeight="1" x14ac:dyDescent="0.4">
      <c r="A20" s="115"/>
      <c r="B20" s="122"/>
      <c r="C20" s="124"/>
      <c r="D20" s="125"/>
      <c r="E20" s="122"/>
      <c r="F20" s="122"/>
      <c r="G20" s="122"/>
      <c r="H20" s="122"/>
      <c r="I20" s="122"/>
      <c r="J20" s="122"/>
      <c r="K20" s="126"/>
      <c r="L20" s="126"/>
      <c r="M20" s="126"/>
      <c r="N20" s="122"/>
      <c r="O20" s="127"/>
      <c r="P20" s="128" t="s">
        <v>97</v>
      </c>
      <c r="Q20" s="127"/>
      <c r="R20" s="122"/>
      <c r="S20" s="122"/>
      <c r="T20" s="126"/>
      <c r="U20" s="126"/>
      <c r="V20" s="122"/>
      <c r="W20" s="126"/>
      <c r="X20" s="126"/>
      <c r="Y20" s="126"/>
      <c r="Z20" s="122"/>
      <c r="AA20" s="127"/>
      <c r="AB20" s="128"/>
      <c r="AC20" s="127"/>
      <c r="AD20" s="126"/>
      <c r="AE20" s="122"/>
      <c r="AF20" s="122"/>
      <c r="AG20" s="122"/>
      <c r="AH20" s="122"/>
      <c r="AI20" s="127"/>
      <c r="AJ20" s="128"/>
      <c r="AK20" s="127"/>
      <c r="AL20" s="126"/>
      <c r="AM20" s="122"/>
      <c r="AN20" s="122"/>
      <c r="AO20" s="122"/>
      <c r="AP20" s="82"/>
      <c r="AQ20" s="82"/>
      <c r="AR20" s="82"/>
      <c r="AS20" s="82"/>
      <c r="AT20" s="82"/>
      <c r="AU20" s="82"/>
      <c r="AV20" s="82"/>
      <c r="AW20" s="82"/>
    </row>
    <row r="21" spans="1:52" s="82" customFormat="1" ht="24.6" x14ac:dyDescent="0.4">
      <c r="A21" s="107" t="s">
        <v>100</v>
      </c>
      <c r="B21" s="129"/>
      <c r="D21" s="109"/>
      <c r="K21" s="110"/>
      <c r="L21" s="111" t="str">
        <f>$A$3</f>
        <v>Csokonyavisonta</v>
      </c>
      <c r="M21" s="110"/>
      <c r="N21" s="112">
        <v>11</v>
      </c>
      <c r="O21" s="131" t="s">
        <v>5</v>
      </c>
      <c r="P21" s="112">
        <v>5</v>
      </c>
      <c r="R21" s="82" t="str">
        <f>$A$12</f>
        <v>ESE II. </v>
      </c>
      <c r="W21" s="110"/>
      <c r="Y21" s="109"/>
      <c r="AY21" s="114"/>
    </row>
    <row r="22" spans="1:52" ht="21" x14ac:dyDescent="0.4">
      <c r="A22" s="115"/>
      <c r="B22" s="116"/>
      <c r="E22" s="82"/>
      <c r="F22" s="82"/>
      <c r="G22" s="82"/>
      <c r="H22" s="82"/>
      <c r="I22" s="82"/>
      <c r="J22" s="82"/>
      <c r="L22" s="111" t="str">
        <f>$A$4</f>
        <v>ALC KSE Szeged II.</v>
      </c>
      <c r="N22" s="112">
        <v>9</v>
      </c>
      <c r="O22" s="131" t="s">
        <v>5</v>
      </c>
      <c r="P22" s="112">
        <v>7</v>
      </c>
      <c r="Q22" s="123"/>
      <c r="R22" s="82" t="str">
        <f>$A$11</f>
        <v>DÖKE Komló II</v>
      </c>
      <c r="S22" s="82"/>
      <c r="V22" s="82"/>
      <c r="Z22" s="82"/>
      <c r="AA22" s="123"/>
      <c r="AI22" s="123"/>
      <c r="AJ22" s="113"/>
      <c r="AK22" s="123"/>
      <c r="AM22" s="82"/>
      <c r="AN22" s="82"/>
      <c r="AO22" s="82"/>
      <c r="AP22" s="82"/>
      <c r="AQ22" s="82"/>
      <c r="AR22" s="82"/>
      <c r="AT22" s="82"/>
      <c r="AU22" s="82"/>
      <c r="AV22" s="82"/>
      <c r="AW22" s="82"/>
      <c r="AY22" s="114"/>
    </row>
    <row r="23" spans="1:52" ht="21" x14ac:dyDescent="0.4">
      <c r="A23" s="115"/>
      <c r="B23" s="116"/>
      <c r="D23" s="109"/>
      <c r="E23" s="82"/>
      <c r="F23" s="82"/>
      <c r="G23" s="82"/>
      <c r="H23" s="82"/>
      <c r="I23" s="82"/>
      <c r="J23" s="82"/>
      <c r="L23" s="111" t="str">
        <f>$A$5</f>
        <v>ESE I. </v>
      </c>
      <c r="N23" s="112">
        <v>7</v>
      </c>
      <c r="O23" s="131" t="s">
        <v>5</v>
      </c>
      <c r="P23" s="112">
        <v>9</v>
      </c>
      <c r="Q23" s="123" t="s">
        <v>96</v>
      </c>
      <c r="R23" s="82" t="str">
        <f>$A$10</f>
        <v>Marosvásárhely</v>
      </c>
      <c r="V23" s="82"/>
      <c r="Y23" s="109"/>
      <c r="Z23" s="82"/>
      <c r="AA23" s="110"/>
      <c r="AI23" s="110"/>
      <c r="AJ23" s="110"/>
      <c r="AK23" s="110"/>
      <c r="AM23" s="82"/>
      <c r="AN23" s="82"/>
      <c r="AO23" s="82"/>
      <c r="AP23" s="82"/>
      <c r="AQ23" s="82"/>
      <c r="AR23" s="82"/>
      <c r="AT23" s="82"/>
      <c r="AU23" s="82"/>
      <c r="AV23" s="82"/>
      <c r="AW23" s="82"/>
      <c r="AY23" s="114"/>
      <c r="AZ23" s="82"/>
    </row>
    <row r="24" spans="1:52" ht="21" x14ac:dyDescent="0.4">
      <c r="A24" s="115"/>
      <c r="B24" s="116"/>
      <c r="E24" s="82"/>
      <c r="F24" s="82"/>
      <c r="G24" s="82"/>
      <c r="H24" s="82"/>
      <c r="I24" s="82"/>
      <c r="J24" s="82"/>
      <c r="L24" s="111" t="str">
        <f>$A$6</f>
        <v>ALC KSE Szeged III.</v>
      </c>
      <c r="N24" s="112">
        <v>4</v>
      </c>
      <c r="O24" s="131" t="s">
        <v>5</v>
      </c>
      <c r="P24" s="112">
        <v>12</v>
      </c>
      <c r="Q24" s="123" t="s">
        <v>96</v>
      </c>
      <c r="R24" s="82" t="str">
        <f>$A$9</f>
        <v>Vasi GE II</v>
      </c>
      <c r="S24" s="82"/>
      <c r="V24" s="82"/>
      <c r="Z24" s="82"/>
      <c r="AA24" s="123"/>
      <c r="AI24" s="123"/>
      <c r="AJ24" s="113"/>
      <c r="AK24" s="123"/>
      <c r="AM24" s="82"/>
      <c r="AN24" s="82"/>
      <c r="AO24" s="82"/>
      <c r="AP24" s="82"/>
      <c r="AQ24" s="82"/>
      <c r="AR24" s="82"/>
      <c r="AT24" s="82"/>
      <c r="AU24" s="82"/>
      <c r="AV24" s="82"/>
      <c r="AW24" s="82"/>
      <c r="AY24" s="114"/>
    </row>
    <row r="25" spans="1:52" ht="3.75" customHeight="1" x14ac:dyDescent="0.4">
      <c r="A25" s="115"/>
      <c r="B25" s="116"/>
      <c r="C25" s="117"/>
      <c r="D25" s="118"/>
      <c r="E25" s="116"/>
      <c r="F25" s="116"/>
      <c r="G25" s="116"/>
      <c r="H25" s="116"/>
      <c r="I25" s="116"/>
      <c r="J25" s="116"/>
      <c r="K25" s="119"/>
      <c r="L25" s="119"/>
      <c r="M25" s="119"/>
      <c r="N25" s="116" t="s">
        <v>97</v>
      </c>
      <c r="O25" s="120"/>
      <c r="P25" s="121" t="s">
        <v>97</v>
      </c>
      <c r="Q25" s="120"/>
      <c r="R25" s="116"/>
      <c r="S25" s="116"/>
      <c r="T25" s="119"/>
      <c r="U25" s="119"/>
      <c r="V25" s="116"/>
      <c r="W25" s="119"/>
      <c r="X25" s="119"/>
      <c r="Y25" s="119"/>
      <c r="Z25" s="116"/>
      <c r="AA25" s="120"/>
      <c r="AB25" s="121"/>
      <c r="AC25" s="120"/>
      <c r="AD25" s="119"/>
      <c r="AE25" s="116"/>
      <c r="AF25" s="116"/>
      <c r="AG25" s="116"/>
      <c r="AH25" s="116"/>
      <c r="AI25" s="120"/>
      <c r="AJ25" s="121"/>
      <c r="AK25" s="120"/>
      <c r="AL25" s="119"/>
      <c r="AM25" s="116"/>
      <c r="AN25" s="116"/>
      <c r="AO25" s="116"/>
      <c r="AP25" s="82"/>
      <c r="AQ25" s="82"/>
      <c r="AR25" s="82"/>
      <c r="AS25" s="82"/>
      <c r="AT25" s="82"/>
      <c r="AU25" s="82"/>
      <c r="AV25" s="82"/>
      <c r="AW25" s="82"/>
    </row>
    <row r="26" spans="1:52" ht="24.6" x14ac:dyDescent="0.4">
      <c r="A26" s="107" t="s">
        <v>101</v>
      </c>
      <c r="B26" s="116"/>
      <c r="D26" s="109"/>
      <c r="E26" s="82"/>
      <c r="F26" s="82"/>
      <c r="G26" s="82"/>
      <c r="H26" s="82"/>
      <c r="I26" s="82"/>
      <c r="J26" s="82"/>
      <c r="L26" s="111" t="str">
        <f>$A$7</f>
        <v>Hírös ALSE II</v>
      </c>
      <c r="N26" s="112">
        <v>9</v>
      </c>
      <c r="O26" s="131" t="s">
        <v>5</v>
      </c>
      <c r="P26" s="112">
        <v>7</v>
      </c>
      <c r="Q26" s="123" t="s">
        <v>96</v>
      </c>
      <c r="R26" s="82" t="str">
        <f>$A$8</f>
        <v>Dunakanyar Forte</v>
      </c>
      <c r="S26" s="82"/>
      <c r="V26" s="82"/>
      <c r="Y26" s="109"/>
      <c r="Z26" s="82"/>
      <c r="AA26" s="110"/>
      <c r="AI26" s="110"/>
      <c r="AJ26" s="110"/>
      <c r="AK26" s="110"/>
      <c r="AM26" s="82"/>
      <c r="AN26" s="82"/>
      <c r="AO26" s="82"/>
      <c r="AP26" s="82"/>
      <c r="AQ26" s="82"/>
      <c r="AR26" s="82"/>
      <c r="AT26" s="82"/>
      <c r="AU26" s="82"/>
      <c r="AV26" s="82"/>
      <c r="AW26" s="82"/>
      <c r="AY26" s="114"/>
      <c r="AZ26" s="82"/>
    </row>
    <row r="27" spans="1:52" s="82" customFormat="1" ht="21" x14ac:dyDescent="0.4">
      <c r="B27" s="108"/>
      <c r="D27" s="109"/>
      <c r="K27" s="110"/>
      <c r="L27" s="111" t="str">
        <f>$A$3</f>
        <v>Csokonyavisonta</v>
      </c>
      <c r="M27" s="110"/>
      <c r="N27" s="112">
        <v>11</v>
      </c>
      <c r="O27" s="131" t="s">
        <v>5</v>
      </c>
      <c r="P27" s="112">
        <v>5</v>
      </c>
      <c r="R27" s="82" t="str">
        <f>$A$11</f>
        <v>DÖKE Komló II</v>
      </c>
      <c r="W27" s="110"/>
      <c r="Y27" s="109"/>
      <c r="AY27" s="114"/>
    </row>
    <row r="28" spans="1:52" ht="21" x14ac:dyDescent="0.4">
      <c r="B28" s="122"/>
      <c r="E28" s="82"/>
      <c r="F28" s="82"/>
      <c r="G28" s="82"/>
      <c r="H28" s="82"/>
      <c r="I28" s="82"/>
      <c r="J28" s="82"/>
      <c r="L28" s="111" t="str">
        <f>$A$4</f>
        <v>ALC KSE Szeged II.</v>
      </c>
      <c r="N28" s="112">
        <v>6</v>
      </c>
      <c r="O28" s="131" t="s">
        <v>5</v>
      </c>
      <c r="P28" s="112">
        <v>10</v>
      </c>
      <c r="R28" s="82" t="str">
        <f>$A$10</f>
        <v>Marosvásárhely</v>
      </c>
      <c r="S28" s="82"/>
      <c r="V28" s="82"/>
      <c r="Z28" s="82"/>
      <c r="AA28" s="123"/>
      <c r="AI28" s="123"/>
      <c r="AJ28" s="113"/>
      <c r="AK28" s="123"/>
      <c r="AM28" s="82"/>
      <c r="AN28" s="82"/>
      <c r="AO28" s="82"/>
      <c r="AP28" s="82"/>
      <c r="AQ28" s="82"/>
      <c r="AR28" s="82"/>
      <c r="AT28" s="82"/>
      <c r="AU28" s="82"/>
      <c r="AV28" s="82"/>
      <c r="AW28" s="82"/>
      <c r="AY28" s="114"/>
    </row>
    <row r="29" spans="1:52" ht="21" x14ac:dyDescent="0.4">
      <c r="A29" s="115"/>
      <c r="B29" s="122"/>
      <c r="D29" s="109"/>
      <c r="E29" s="82"/>
      <c r="F29" s="82"/>
      <c r="G29" s="82"/>
      <c r="H29" s="82"/>
      <c r="I29" s="82"/>
      <c r="J29" s="82"/>
      <c r="L29" s="111" t="str">
        <f>$A$5</f>
        <v>ESE I. </v>
      </c>
      <c r="N29" s="112">
        <v>11</v>
      </c>
      <c r="O29" s="131" t="s">
        <v>5</v>
      </c>
      <c r="P29" s="112">
        <v>5</v>
      </c>
      <c r="Q29" s="123"/>
      <c r="R29" s="82" t="str">
        <f>$A$9</f>
        <v>Vasi GE II</v>
      </c>
      <c r="S29" s="82"/>
      <c r="V29" s="82"/>
      <c r="Y29" s="109"/>
      <c r="Z29" s="82"/>
      <c r="AA29" s="110"/>
      <c r="AI29" s="110"/>
      <c r="AJ29" s="110"/>
      <c r="AK29" s="110"/>
      <c r="AM29" s="82"/>
      <c r="AN29" s="82"/>
      <c r="AO29" s="82"/>
      <c r="AP29" s="82"/>
      <c r="AQ29" s="82"/>
      <c r="AR29" s="82"/>
      <c r="AT29" s="82"/>
      <c r="AU29" s="82"/>
      <c r="AV29" s="82"/>
      <c r="AW29" s="82"/>
      <c r="AY29" s="114"/>
      <c r="AZ29" s="82"/>
    </row>
    <row r="30" spans="1:52" ht="3.75" customHeight="1" x14ac:dyDescent="0.4">
      <c r="A30" s="115"/>
      <c r="B30" s="122"/>
      <c r="C30" s="124"/>
      <c r="D30" s="125"/>
      <c r="E30" s="122"/>
      <c r="F30" s="122"/>
      <c r="G30" s="122"/>
      <c r="H30" s="122"/>
      <c r="I30" s="122"/>
      <c r="J30" s="122"/>
      <c r="K30" s="126"/>
      <c r="L30" s="126"/>
      <c r="M30" s="126"/>
      <c r="N30" s="122" t="s">
        <v>97</v>
      </c>
      <c r="O30" s="127"/>
      <c r="P30" s="128" t="s">
        <v>97</v>
      </c>
      <c r="Q30" s="127"/>
      <c r="R30" s="122"/>
      <c r="S30" s="122"/>
      <c r="T30" s="126"/>
      <c r="U30" s="126"/>
      <c r="V30" s="122"/>
      <c r="W30" s="126"/>
      <c r="X30" s="126"/>
      <c r="Y30" s="126"/>
      <c r="Z30" s="122"/>
      <c r="AA30" s="127"/>
      <c r="AB30" s="128"/>
      <c r="AC30" s="127"/>
      <c r="AD30" s="126"/>
      <c r="AE30" s="122"/>
      <c r="AF30" s="122"/>
      <c r="AG30" s="122"/>
      <c r="AH30" s="122"/>
      <c r="AI30" s="127"/>
      <c r="AJ30" s="128"/>
      <c r="AK30" s="127"/>
      <c r="AL30" s="126"/>
      <c r="AM30" s="122"/>
      <c r="AN30" s="122"/>
      <c r="AO30" s="122"/>
      <c r="AP30" s="82"/>
      <c r="AQ30" s="82"/>
      <c r="AR30" s="82"/>
      <c r="AS30" s="82"/>
      <c r="AT30" s="82"/>
      <c r="AU30" s="82"/>
      <c r="AV30" s="82"/>
      <c r="AW30" s="82"/>
    </row>
    <row r="31" spans="1:52" ht="24.6" x14ac:dyDescent="0.4">
      <c r="A31" s="107" t="s">
        <v>102</v>
      </c>
      <c r="B31" s="122"/>
      <c r="E31" s="82"/>
      <c r="F31" s="82"/>
      <c r="G31" s="82"/>
      <c r="H31" s="82"/>
      <c r="I31" s="82"/>
      <c r="J31" s="82"/>
      <c r="L31" s="111" t="str">
        <f>$A$6</f>
        <v>ALC KSE Szeged III.</v>
      </c>
      <c r="N31" s="112">
        <v>9</v>
      </c>
      <c r="O31" s="131" t="s">
        <v>5</v>
      </c>
      <c r="P31" s="112">
        <v>7</v>
      </c>
      <c r="R31" s="82" t="str">
        <f>$A$8</f>
        <v>Dunakanyar Forte</v>
      </c>
      <c r="S31" s="82"/>
      <c r="V31" s="82"/>
      <c r="Z31" s="82"/>
      <c r="AA31" s="123"/>
      <c r="AI31" s="123"/>
      <c r="AJ31" s="113"/>
      <c r="AK31" s="123"/>
      <c r="AM31" s="82"/>
      <c r="AN31" s="82"/>
      <c r="AO31" s="82"/>
      <c r="AP31" s="82"/>
      <c r="AQ31" s="82"/>
      <c r="AR31" s="82"/>
      <c r="AT31" s="82"/>
      <c r="AU31" s="82"/>
      <c r="AV31" s="82"/>
      <c r="AW31" s="82"/>
      <c r="AY31" s="114"/>
    </row>
    <row r="32" spans="1:52" ht="21" x14ac:dyDescent="0.4">
      <c r="A32" s="115"/>
      <c r="B32" s="122"/>
      <c r="D32" s="109"/>
      <c r="E32" s="82"/>
      <c r="F32" s="82"/>
      <c r="G32" s="82"/>
      <c r="H32" s="82"/>
      <c r="I32" s="82"/>
      <c r="J32" s="82"/>
      <c r="L32" s="111" t="str">
        <f>$A$7</f>
        <v>Hírös ALSE II</v>
      </c>
      <c r="N32" s="112">
        <v>14</v>
      </c>
      <c r="O32" s="131" t="s">
        <v>5</v>
      </c>
      <c r="P32" s="112">
        <v>2</v>
      </c>
      <c r="Q32" s="123" t="s">
        <v>96</v>
      </c>
      <c r="R32" s="82" t="str">
        <f>$A$12</f>
        <v>ESE II. </v>
      </c>
      <c r="S32" s="82"/>
      <c r="V32" s="82"/>
      <c r="Y32" s="109"/>
      <c r="Z32" s="82"/>
      <c r="AA32" s="110"/>
      <c r="AI32" s="110"/>
      <c r="AJ32" s="110"/>
      <c r="AK32" s="110"/>
      <c r="AM32" s="82"/>
      <c r="AN32" s="82"/>
      <c r="AO32" s="82"/>
      <c r="AP32" s="82"/>
      <c r="AQ32" s="82"/>
      <c r="AR32" s="82"/>
      <c r="AT32" s="82"/>
      <c r="AU32" s="82"/>
      <c r="AV32" s="82"/>
      <c r="AW32" s="82"/>
      <c r="AY32" s="114"/>
      <c r="AZ32" s="82"/>
    </row>
    <row r="33" spans="1:52" s="82" customFormat="1" ht="21" x14ac:dyDescent="0.4">
      <c r="B33" s="129"/>
      <c r="D33" s="109"/>
      <c r="K33" s="110"/>
      <c r="L33" s="111" t="str">
        <f>$A$3</f>
        <v>Csokonyavisonta</v>
      </c>
      <c r="M33" s="110"/>
      <c r="N33" s="112">
        <v>11</v>
      </c>
      <c r="O33" s="131" t="s">
        <v>5</v>
      </c>
      <c r="P33" s="112">
        <v>5</v>
      </c>
      <c r="R33" s="82" t="str">
        <f>$A$10</f>
        <v>Marosvásárhely</v>
      </c>
      <c r="W33" s="110"/>
      <c r="Y33" s="109"/>
      <c r="AY33" s="114"/>
    </row>
    <row r="34" spans="1:52" ht="21" x14ac:dyDescent="0.4">
      <c r="A34" s="115"/>
      <c r="B34" s="116"/>
      <c r="E34" s="82"/>
      <c r="F34" s="82"/>
      <c r="G34" s="82"/>
      <c r="H34" s="82"/>
      <c r="I34" s="82"/>
      <c r="J34" s="82"/>
      <c r="L34" s="111" t="str">
        <f>$A$4</f>
        <v>ALC KSE Szeged II.</v>
      </c>
      <c r="N34" s="112">
        <v>13</v>
      </c>
      <c r="O34" s="131" t="s">
        <v>5</v>
      </c>
      <c r="P34" s="112">
        <v>3</v>
      </c>
      <c r="R34" s="82" t="str">
        <f>$A$9</f>
        <v>Vasi GE II</v>
      </c>
      <c r="S34" s="82"/>
      <c r="V34" s="82"/>
      <c r="Z34" s="82"/>
      <c r="AA34" s="123"/>
      <c r="AI34" s="123"/>
      <c r="AJ34" s="113"/>
      <c r="AK34" s="123"/>
      <c r="AM34" s="82"/>
      <c r="AN34" s="82"/>
      <c r="AO34" s="82"/>
      <c r="AP34" s="82"/>
      <c r="AQ34" s="82"/>
      <c r="AR34" s="82"/>
      <c r="AT34" s="82"/>
      <c r="AU34" s="82"/>
      <c r="AV34" s="82"/>
      <c r="AW34" s="82"/>
      <c r="AY34" s="114"/>
    </row>
    <row r="35" spans="1:52" ht="3.75" customHeight="1" x14ac:dyDescent="0.4">
      <c r="A35" s="115"/>
      <c r="B35" s="116"/>
      <c r="C35" s="117"/>
      <c r="D35" s="118"/>
      <c r="E35" s="116"/>
      <c r="F35" s="116"/>
      <c r="G35" s="116"/>
      <c r="H35" s="116"/>
      <c r="I35" s="116"/>
      <c r="J35" s="116"/>
      <c r="K35" s="119"/>
      <c r="L35" s="119"/>
      <c r="M35" s="119"/>
      <c r="N35" s="116" t="s">
        <v>97</v>
      </c>
      <c r="O35" s="120"/>
      <c r="P35" s="121" t="s">
        <v>97</v>
      </c>
      <c r="Q35" s="120"/>
      <c r="R35" s="116"/>
      <c r="S35" s="116"/>
      <c r="T35" s="119"/>
      <c r="U35" s="119"/>
      <c r="V35" s="116"/>
      <c r="W35" s="119"/>
      <c r="X35" s="119"/>
      <c r="Y35" s="119"/>
      <c r="Z35" s="116"/>
      <c r="AA35" s="120"/>
      <c r="AB35" s="121"/>
      <c r="AC35" s="120"/>
      <c r="AD35" s="119"/>
      <c r="AE35" s="116"/>
      <c r="AF35" s="116"/>
      <c r="AG35" s="116"/>
      <c r="AH35" s="116"/>
      <c r="AI35" s="120"/>
      <c r="AJ35" s="121"/>
      <c r="AK35" s="120"/>
      <c r="AL35" s="119"/>
      <c r="AM35" s="116"/>
      <c r="AN35" s="116"/>
      <c r="AO35" s="116"/>
      <c r="AP35" s="82"/>
      <c r="AQ35" s="82"/>
      <c r="AR35" s="82"/>
      <c r="AS35" s="82"/>
      <c r="AT35" s="82"/>
      <c r="AU35" s="82"/>
      <c r="AV35" s="82"/>
      <c r="AW35" s="82"/>
    </row>
    <row r="36" spans="1:52" ht="24.6" x14ac:dyDescent="0.4">
      <c r="A36" s="107" t="s">
        <v>103</v>
      </c>
      <c r="B36" s="116"/>
      <c r="D36" s="109"/>
      <c r="E36" s="82"/>
      <c r="F36" s="82"/>
      <c r="G36" s="82"/>
      <c r="H36" s="82"/>
      <c r="I36" s="82"/>
      <c r="J36" s="82"/>
      <c r="L36" s="111" t="str">
        <f>$A$5</f>
        <v>ESE I. </v>
      </c>
      <c r="N36" s="112">
        <v>8</v>
      </c>
      <c r="O36" s="131" t="s">
        <v>5</v>
      </c>
      <c r="P36" s="112">
        <v>8</v>
      </c>
      <c r="Q36" s="123"/>
      <c r="R36" s="82" t="str">
        <f>$A$8</f>
        <v>Dunakanyar Forte</v>
      </c>
      <c r="S36" s="82"/>
      <c r="V36" s="82"/>
      <c r="Y36" s="109"/>
      <c r="Z36" s="82"/>
      <c r="AA36" s="110"/>
      <c r="AI36" s="110"/>
      <c r="AJ36" s="110"/>
      <c r="AK36" s="110"/>
      <c r="AM36" s="82"/>
      <c r="AN36" s="82"/>
      <c r="AO36" s="82"/>
      <c r="AP36" s="82"/>
      <c r="AQ36" s="82"/>
      <c r="AR36" s="82"/>
      <c r="AT36" s="82"/>
      <c r="AU36" s="82"/>
      <c r="AV36" s="82"/>
      <c r="AW36" s="82"/>
      <c r="AY36" s="114"/>
      <c r="AZ36" s="82"/>
    </row>
    <row r="37" spans="1:52" ht="21" x14ac:dyDescent="0.4">
      <c r="A37" s="115"/>
      <c r="B37" s="116"/>
      <c r="E37" s="82"/>
      <c r="F37" s="82"/>
      <c r="G37" s="82"/>
      <c r="H37" s="82"/>
      <c r="I37" s="82"/>
      <c r="J37" s="82"/>
      <c r="L37" s="111" t="str">
        <f>$A$6</f>
        <v>ALC KSE Szeged III.</v>
      </c>
      <c r="N37" s="112">
        <v>8</v>
      </c>
      <c r="O37" s="131" t="s">
        <v>5</v>
      </c>
      <c r="P37" s="112">
        <v>8</v>
      </c>
      <c r="R37" s="82" t="str">
        <f>$A$12</f>
        <v>ESE II. </v>
      </c>
      <c r="S37" s="82"/>
      <c r="V37" s="82"/>
      <c r="Z37" s="82"/>
      <c r="AA37" s="123"/>
      <c r="AI37" s="123"/>
      <c r="AJ37" s="113"/>
      <c r="AK37" s="123"/>
      <c r="AM37" s="82"/>
      <c r="AN37" s="82"/>
      <c r="AO37" s="82"/>
      <c r="AP37" s="82"/>
      <c r="AQ37" s="82"/>
      <c r="AR37" s="82"/>
      <c r="AT37" s="82"/>
      <c r="AU37" s="82"/>
      <c r="AV37" s="82"/>
      <c r="AW37" s="82"/>
      <c r="AY37" s="114"/>
    </row>
    <row r="38" spans="1:52" ht="21" x14ac:dyDescent="0.4">
      <c r="A38" s="115"/>
      <c r="B38" s="116"/>
      <c r="D38" s="109"/>
      <c r="E38" s="82"/>
      <c r="F38" s="82"/>
      <c r="G38" s="82"/>
      <c r="H38" s="82"/>
      <c r="I38" s="82"/>
      <c r="J38" s="82"/>
      <c r="L38" s="111" t="str">
        <f>$A$7</f>
        <v>Hírös ALSE II</v>
      </c>
      <c r="N38" s="112">
        <v>8</v>
      </c>
      <c r="O38" s="131" t="s">
        <v>5</v>
      </c>
      <c r="P38" s="112">
        <v>8</v>
      </c>
      <c r="Q38" s="123" t="s">
        <v>96</v>
      </c>
      <c r="R38" s="82" t="str">
        <f>$A$11</f>
        <v>DÖKE Komló II</v>
      </c>
      <c r="S38" s="82"/>
      <c r="V38" s="82"/>
      <c r="Y38" s="109"/>
      <c r="Z38" s="82"/>
      <c r="AA38" s="110"/>
      <c r="AI38" s="110"/>
      <c r="AJ38" s="110"/>
      <c r="AK38" s="110"/>
      <c r="AM38" s="82"/>
      <c r="AN38" s="82"/>
      <c r="AO38" s="82"/>
      <c r="AP38" s="82"/>
      <c r="AQ38" s="82"/>
      <c r="AR38" s="82"/>
      <c r="AT38" s="82"/>
      <c r="AU38" s="82"/>
      <c r="AV38" s="82"/>
      <c r="AW38" s="82"/>
      <c r="AY38" s="114"/>
      <c r="AZ38" s="82"/>
    </row>
    <row r="39" spans="1:52" s="82" customFormat="1" ht="21" x14ac:dyDescent="0.4">
      <c r="B39" s="108"/>
      <c r="D39" s="109"/>
      <c r="K39" s="110"/>
      <c r="L39" s="111" t="str">
        <f>$A$3</f>
        <v>Csokonyavisonta</v>
      </c>
      <c r="M39" s="110"/>
      <c r="N39" s="112">
        <v>13</v>
      </c>
      <c r="O39" s="131" t="s">
        <v>5</v>
      </c>
      <c r="P39" s="112">
        <v>3</v>
      </c>
      <c r="R39" s="82" t="str">
        <f>$A$9</f>
        <v>Vasi GE II</v>
      </c>
      <c r="W39" s="110"/>
      <c r="Y39" s="109"/>
      <c r="AY39" s="114"/>
    </row>
    <row r="40" spans="1:52" ht="3.75" customHeight="1" x14ac:dyDescent="0.4">
      <c r="A40" s="115"/>
      <c r="B40" s="122"/>
      <c r="C40" s="124"/>
      <c r="D40" s="125"/>
      <c r="E40" s="122"/>
      <c r="F40" s="122"/>
      <c r="G40" s="122"/>
      <c r="H40" s="122"/>
      <c r="I40" s="122"/>
      <c r="J40" s="122"/>
      <c r="K40" s="126"/>
      <c r="L40" s="126"/>
      <c r="M40" s="126"/>
      <c r="N40" s="122" t="s">
        <v>97</v>
      </c>
      <c r="O40" s="127"/>
      <c r="P40" s="128" t="s">
        <v>97</v>
      </c>
      <c r="Q40" s="127"/>
      <c r="R40" s="122"/>
      <c r="S40" s="122"/>
      <c r="T40" s="126"/>
      <c r="U40" s="126"/>
      <c r="V40" s="122"/>
      <c r="W40" s="126"/>
      <c r="X40" s="126"/>
      <c r="Y40" s="126"/>
      <c r="Z40" s="122"/>
      <c r="AA40" s="127"/>
      <c r="AB40" s="128"/>
      <c r="AC40" s="127"/>
      <c r="AD40" s="126"/>
      <c r="AE40" s="122"/>
      <c r="AF40" s="122"/>
      <c r="AG40" s="122"/>
      <c r="AH40" s="122"/>
      <c r="AI40" s="127"/>
      <c r="AJ40" s="128"/>
      <c r="AK40" s="127"/>
      <c r="AL40" s="126"/>
      <c r="AM40" s="122"/>
      <c r="AN40" s="122"/>
      <c r="AO40" s="122"/>
      <c r="AP40" s="82"/>
      <c r="AQ40" s="82"/>
      <c r="AR40" s="82"/>
      <c r="AS40" s="82"/>
      <c r="AT40" s="82"/>
      <c r="AU40" s="82"/>
      <c r="AV40" s="82"/>
      <c r="AW40" s="82"/>
    </row>
    <row r="41" spans="1:52" ht="24.6" x14ac:dyDescent="0.4">
      <c r="A41" s="107" t="s">
        <v>104</v>
      </c>
      <c r="B41" s="122"/>
      <c r="E41" s="82"/>
      <c r="F41" s="82"/>
      <c r="G41" s="82"/>
      <c r="H41" s="82"/>
      <c r="I41" s="82"/>
      <c r="J41" s="82"/>
      <c r="L41" s="111" t="str">
        <f>$A$12</f>
        <v>ESE II. </v>
      </c>
      <c r="N41" s="112">
        <v>4</v>
      </c>
      <c r="O41" s="131" t="s">
        <v>5</v>
      </c>
      <c r="P41" s="112">
        <v>12</v>
      </c>
      <c r="R41" s="82" t="str">
        <f>$A$8</f>
        <v>Dunakanyar Forte</v>
      </c>
      <c r="S41" s="82"/>
      <c r="V41" s="82"/>
      <c r="Z41" s="82"/>
      <c r="AA41" s="123"/>
      <c r="AB41" s="113"/>
      <c r="AC41" s="123"/>
      <c r="AE41" s="82"/>
      <c r="AF41" s="82"/>
      <c r="AG41" s="82"/>
      <c r="AH41" s="82"/>
      <c r="AI41" s="123"/>
      <c r="AJ41" s="113"/>
      <c r="AK41" s="123"/>
      <c r="AM41" s="82"/>
      <c r="AN41" s="82"/>
      <c r="AO41" s="82"/>
      <c r="AP41" s="82"/>
      <c r="AQ41" s="82"/>
      <c r="AR41" s="82"/>
      <c r="AT41" s="82"/>
      <c r="AU41" s="82"/>
      <c r="AV41" s="82"/>
      <c r="AW41" s="82"/>
      <c r="AY41" s="114"/>
    </row>
    <row r="42" spans="1:52" ht="21" x14ac:dyDescent="0.4">
      <c r="A42" s="115"/>
      <c r="B42" s="122"/>
      <c r="D42" s="109"/>
      <c r="E42" s="82"/>
      <c r="F42" s="82"/>
      <c r="G42" s="82"/>
      <c r="H42" s="82"/>
      <c r="I42" s="82"/>
      <c r="J42" s="82"/>
      <c r="L42" s="111" t="str">
        <f>$A$4</f>
        <v>ALC KSE Szeged II.</v>
      </c>
      <c r="N42" s="112">
        <v>6</v>
      </c>
      <c r="O42" s="131" t="s">
        <v>5</v>
      </c>
      <c r="P42" s="112">
        <v>10</v>
      </c>
      <c r="Q42" s="123"/>
      <c r="R42" s="82" t="str">
        <f>$A$5</f>
        <v>ESE I. </v>
      </c>
      <c r="S42" s="82"/>
      <c r="V42" s="82"/>
      <c r="Y42" s="109"/>
      <c r="Z42" s="82"/>
      <c r="AA42" s="110"/>
      <c r="AB42" s="110"/>
      <c r="AC42" s="110"/>
      <c r="AE42" s="82"/>
      <c r="AF42" s="82"/>
      <c r="AG42" s="82"/>
      <c r="AH42" s="82"/>
      <c r="AI42" s="110"/>
      <c r="AJ42" s="110"/>
      <c r="AK42" s="110"/>
      <c r="AM42" s="82"/>
      <c r="AN42" s="82"/>
      <c r="AO42" s="82"/>
      <c r="AP42" s="82"/>
      <c r="AQ42" s="82"/>
      <c r="AR42" s="82"/>
      <c r="AT42" s="82"/>
      <c r="AU42" s="82"/>
      <c r="AV42" s="82"/>
      <c r="AW42" s="82"/>
      <c r="AY42" s="114"/>
      <c r="AZ42" s="82"/>
    </row>
    <row r="43" spans="1:52" ht="21" x14ac:dyDescent="0.4">
      <c r="A43" s="115"/>
      <c r="B43" s="122"/>
      <c r="E43" s="82"/>
      <c r="F43" s="82"/>
      <c r="G43" s="82"/>
      <c r="H43" s="82"/>
      <c r="I43" s="82"/>
      <c r="J43" s="82"/>
      <c r="L43" s="111" t="str">
        <f>$A$6</f>
        <v>ALC KSE Szeged III.</v>
      </c>
      <c r="N43" s="112">
        <v>9</v>
      </c>
      <c r="O43" s="131" t="s">
        <v>5</v>
      </c>
      <c r="P43" s="112">
        <v>7</v>
      </c>
      <c r="R43" s="82" t="str">
        <f>$A$11</f>
        <v>DÖKE Komló II</v>
      </c>
      <c r="S43" s="82"/>
      <c r="V43" s="82"/>
      <c r="Z43" s="82"/>
      <c r="AA43" s="123"/>
      <c r="AB43" s="113"/>
      <c r="AC43" s="123"/>
      <c r="AE43" s="82"/>
      <c r="AF43" s="82"/>
      <c r="AG43" s="82"/>
      <c r="AH43" s="82"/>
      <c r="AI43" s="123"/>
      <c r="AJ43" s="113"/>
      <c r="AK43" s="123"/>
      <c r="AM43" s="82"/>
      <c r="AN43" s="82"/>
      <c r="AO43" s="82"/>
      <c r="AP43" s="82"/>
      <c r="AQ43" s="82"/>
      <c r="AR43" s="82"/>
      <c r="AT43" s="82"/>
      <c r="AU43" s="82"/>
      <c r="AV43" s="82"/>
      <c r="AW43" s="82"/>
      <c r="AY43" s="114"/>
    </row>
    <row r="44" spans="1:52" ht="21" x14ac:dyDescent="0.4">
      <c r="A44" s="115"/>
      <c r="B44" s="122"/>
      <c r="D44" s="109"/>
      <c r="E44" s="82"/>
      <c r="F44" s="82"/>
      <c r="G44" s="82"/>
      <c r="H44" s="82"/>
      <c r="I44" s="82"/>
      <c r="J44" s="82"/>
      <c r="L44" s="111" t="str">
        <f>$A$7</f>
        <v>Hírös ALSE II</v>
      </c>
      <c r="N44" s="112">
        <v>7</v>
      </c>
      <c r="O44" s="131" t="s">
        <v>5</v>
      </c>
      <c r="P44" s="112">
        <v>9</v>
      </c>
      <c r="Q44" s="123" t="s">
        <v>96</v>
      </c>
      <c r="R44" s="82" t="str">
        <f>$A$10</f>
        <v>Marosvásárhely</v>
      </c>
      <c r="S44" s="82"/>
      <c r="V44" s="82"/>
      <c r="Y44" s="109"/>
      <c r="Z44" s="82"/>
      <c r="AA44" s="110"/>
      <c r="AB44" s="110"/>
      <c r="AC44" s="110"/>
      <c r="AE44" s="82"/>
      <c r="AF44" s="82"/>
      <c r="AG44" s="82"/>
      <c r="AH44" s="82"/>
      <c r="AI44" s="110"/>
      <c r="AJ44" s="110"/>
      <c r="AK44" s="110"/>
      <c r="AM44" s="82"/>
      <c r="AN44" s="82"/>
      <c r="AO44" s="82"/>
      <c r="AP44" s="82"/>
      <c r="AQ44" s="82"/>
      <c r="AR44" s="82"/>
      <c r="AT44" s="82"/>
      <c r="AU44" s="82"/>
      <c r="AV44" s="82"/>
      <c r="AW44" s="82"/>
      <c r="AY44" s="114"/>
      <c r="AZ44" s="82"/>
    </row>
    <row r="45" spans="1:52" ht="3.75" customHeight="1" x14ac:dyDescent="0.4">
      <c r="A45" s="115"/>
      <c r="B45" s="116"/>
      <c r="C45" s="117"/>
      <c r="D45" s="118"/>
      <c r="E45" s="116"/>
      <c r="F45" s="116"/>
      <c r="G45" s="116"/>
      <c r="H45" s="116"/>
      <c r="I45" s="116"/>
      <c r="J45" s="116"/>
      <c r="K45" s="119"/>
      <c r="L45" s="119"/>
      <c r="M45" s="119"/>
      <c r="N45" s="116" t="s">
        <v>97</v>
      </c>
      <c r="O45" s="120"/>
      <c r="P45" s="121" t="s">
        <v>97</v>
      </c>
      <c r="Q45" s="120"/>
      <c r="R45" s="116"/>
      <c r="S45" s="116"/>
      <c r="T45" s="119"/>
      <c r="U45" s="119"/>
      <c r="V45" s="116"/>
      <c r="W45" s="119"/>
      <c r="X45" s="119"/>
      <c r="Y45" s="119"/>
      <c r="Z45" s="116"/>
      <c r="AA45" s="120"/>
      <c r="AB45" s="121"/>
      <c r="AC45" s="120"/>
      <c r="AD45" s="119"/>
      <c r="AE45" s="116"/>
      <c r="AF45" s="116"/>
      <c r="AG45" s="116"/>
      <c r="AH45" s="116"/>
      <c r="AI45" s="120"/>
      <c r="AJ45" s="121"/>
      <c r="AK45" s="120"/>
      <c r="AL45" s="119"/>
      <c r="AM45" s="116"/>
      <c r="AN45" s="116"/>
      <c r="AO45" s="116"/>
      <c r="AP45" s="82"/>
      <c r="AQ45" s="82"/>
      <c r="AR45" s="82"/>
      <c r="AS45" s="82"/>
      <c r="AT45" s="82"/>
      <c r="AU45" s="82"/>
      <c r="AV45" s="82"/>
      <c r="AW45" s="82"/>
    </row>
    <row r="46" spans="1:52" s="82" customFormat="1" ht="24.6" x14ac:dyDescent="0.4">
      <c r="A46" s="107" t="s">
        <v>105</v>
      </c>
      <c r="B46" s="129"/>
      <c r="D46" s="109"/>
      <c r="K46" s="110"/>
      <c r="L46" s="111" t="str">
        <f>$A$3</f>
        <v>Csokonyavisonta</v>
      </c>
      <c r="M46" s="110"/>
      <c r="N46" s="112">
        <v>9</v>
      </c>
      <c r="O46" s="131" t="s">
        <v>5</v>
      </c>
      <c r="P46" s="112">
        <v>7</v>
      </c>
      <c r="R46" s="82" t="str">
        <f>$A$7</f>
        <v>Hírös ALSE II</v>
      </c>
      <c r="W46" s="110"/>
      <c r="Y46" s="109"/>
      <c r="AY46" s="114"/>
    </row>
    <row r="47" spans="1:52" ht="21" x14ac:dyDescent="0.4">
      <c r="A47" s="115"/>
      <c r="B47" s="116"/>
      <c r="E47" s="82"/>
      <c r="F47" s="82"/>
      <c r="G47" s="82"/>
      <c r="H47" s="82"/>
      <c r="I47" s="82"/>
      <c r="J47" s="82"/>
      <c r="L47" s="111" t="str">
        <f>$A$6</f>
        <v>ALC KSE Szeged III.</v>
      </c>
      <c r="N47" s="112">
        <v>11</v>
      </c>
      <c r="O47" s="131" t="s">
        <v>5</v>
      </c>
      <c r="P47" s="112">
        <v>5</v>
      </c>
      <c r="R47" s="82" t="str">
        <f>$A$10</f>
        <v>Marosvásárhely</v>
      </c>
      <c r="S47" s="82"/>
      <c r="V47" s="82"/>
      <c r="Z47" s="82"/>
      <c r="AA47" s="123"/>
      <c r="AB47" s="113"/>
      <c r="AC47" s="123"/>
      <c r="AE47" s="82"/>
      <c r="AF47" s="82"/>
      <c r="AG47" s="82"/>
      <c r="AH47" s="82"/>
      <c r="AI47" s="123"/>
      <c r="AJ47" s="113"/>
      <c r="AK47" s="123"/>
      <c r="AM47" s="82"/>
      <c r="AN47" s="82"/>
      <c r="AO47" s="82"/>
      <c r="AP47" s="82"/>
      <c r="AQ47" s="82"/>
      <c r="AR47" s="82"/>
      <c r="AT47" s="82"/>
      <c r="AU47" s="82"/>
      <c r="AV47" s="82"/>
      <c r="AW47" s="82"/>
      <c r="AY47" s="114"/>
    </row>
    <row r="48" spans="1:52" ht="21" x14ac:dyDescent="0.4">
      <c r="A48" s="115"/>
      <c r="B48" s="116"/>
      <c r="D48" s="109"/>
      <c r="E48" s="82"/>
      <c r="F48" s="82"/>
      <c r="G48" s="82"/>
      <c r="H48" s="82"/>
      <c r="I48" s="82"/>
      <c r="J48" s="82"/>
      <c r="L48" s="111" t="str">
        <f>$A$4</f>
        <v>ALC KSE Szeged II.</v>
      </c>
      <c r="N48" s="112">
        <v>16</v>
      </c>
      <c r="O48" s="131" t="s">
        <v>97</v>
      </c>
      <c r="P48" s="112">
        <v>0</v>
      </c>
      <c r="Q48" s="123"/>
      <c r="R48" s="82" t="str">
        <f>$A$12</f>
        <v>ESE II. </v>
      </c>
      <c r="S48" s="82"/>
      <c r="V48" s="82"/>
      <c r="Y48" s="109"/>
      <c r="Z48" s="82"/>
      <c r="AA48" s="110"/>
      <c r="AB48" s="110"/>
      <c r="AC48" s="110"/>
      <c r="AE48" s="82"/>
      <c r="AF48" s="82"/>
      <c r="AG48" s="82"/>
      <c r="AH48" s="82"/>
      <c r="AI48" s="110"/>
      <c r="AJ48" s="110"/>
      <c r="AK48" s="110"/>
      <c r="AM48" s="82"/>
      <c r="AN48" s="82"/>
      <c r="AO48" s="82"/>
      <c r="AP48" s="82"/>
      <c r="AQ48" s="82"/>
      <c r="AR48" s="82"/>
      <c r="AT48" s="82"/>
      <c r="AU48" s="82"/>
      <c r="AV48" s="82"/>
      <c r="AW48" s="82"/>
      <c r="AY48" s="114"/>
      <c r="AZ48" s="82"/>
    </row>
    <row r="49" spans="1:52" ht="21" x14ac:dyDescent="0.4">
      <c r="A49" s="115"/>
      <c r="B49" s="116"/>
      <c r="E49" s="82"/>
      <c r="F49" s="82"/>
      <c r="G49" s="82"/>
      <c r="H49" s="82"/>
      <c r="I49" s="82"/>
      <c r="J49" s="82"/>
      <c r="L49" s="111" t="str">
        <f>$A$9</f>
        <v>Vasi GE II</v>
      </c>
      <c r="N49" s="112">
        <v>3</v>
      </c>
      <c r="O49" s="131" t="s">
        <v>5</v>
      </c>
      <c r="P49" s="112">
        <v>13</v>
      </c>
      <c r="R49" s="82" t="str">
        <f>$A$11</f>
        <v>DÖKE Komló II</v>
      </c>
      <c r="S49" s="82"/>
      <c r="V49" s="82"/>
      <c r="Z49" s="82"/>
      <c r="AA49" s="123"/>
      <c r="AB49" s="113"/>
      <c r="AC49" s="123"/>
      <c r="AE49" s="82"/>
      <c r="AF49" s="82"/>
      <c r="AG49" s="82"/>
      <c r="AH49" s="82"/>
      <c r="AI49" s="123"/>
      <c r="AJ49" s="113"/>
      <c r="AK49" s="123"/>
      <c r="AM49" s="82"/>
      <c r="AN49" s="82"/>
      <c r="AO49" s="82"/>
      <c r="AP49" s="82"/>
      <c r="AQ49" s="82"/>
      <c r="AR49" s="82"/>
      <c r="AT49" s="82"/>
      <c r="AU49" s="82"/>
      <c r="AV49" s="82"/>
      <c r="AW49" s="82"/>
      <c r="AY49" s="114"/>
    </row>
    <row r="50" spans="1:52" ht="3.75" customHeight="1" x14ac:dyDescent="0.4">
      <c r="A50" s="115"/>
      <c r="B50" s="122"/>
      <c r="C50" s="124"/>
      <c r="D50" s="125"/>
      <c r="E50" s="122"/>
      <c r="F50" s="122"/>
      <c r="G50" s="122"/>
      <c r="H50" s="122"/>
      <c r="I50" s="122"/>
      <c r="J50" s="122"/>
      <c r="K50" s="126"/>
      <c r="L50" s="126"/>
      <c r="M50" s="126"/>
      <c r="N50" s="122" t="s">
        <v>97</v>
      </c>
      <c r="O50" s="127"/>
      <c r="P50" s="128" t="s">
        <v>97</v>
      </c>
      <c r="Q50" s="127"/>
      <c r="R50" s="122"/>
      <c r="S50" s="122"/>
      <c r="T50" s="126"/>
      <c r="U50" s="126"/>
      <c r="V50" s="122"/>
      <c r="W50" s="126"/>
      <c r="X50" s="126"/>
      <c r="Y50" s="126"/>
      <c r="Z50" s="122"/>
      <c r="AA50" s="127"/>
      <c r="AB50" s="128"/>
      <c r="AC50" s="127"/>
      <c r="AD50" s="126"/>
      <c r="AE50" s="122"/>
      <c r="AF50" s="122"/>
      <c r="AG50" s="122"/>
      <c r="AH50" s="122"/>
      <c r="AI50" s="127"/>
      <c r="AJ50" s="128"/>
      <c r="AK50" s="127"/>
      <c r="AL50" s="126"/>
      <c r="AM50" s="122"/>
      <c r="AN50" s="122"/>
      <c r="AO50" s="122"/>
      <c r="AP50" s="82"/>
      <c r="AQ50" s="82"/>
      <c r="AR50" s="82"/>
      <c r="AS50" s="82"/>
      <c r="AT50" s="82"/>
      <c r="AU50" s="82"/>
      <c r="AV50" s="82"/>
      <c r="AW50" s="82"/>
    </row>
    <row r="51" spans="1:52" ht="24.6" x14ac:dyDescent="0.4">
      <c r="A51" s="107" t="s">
        <v>106</v>
      </c>
      <c r="B51" s="116"/>
      <c r="D51" s="109"/>
      <c r="E51" s="82"/>
      <c r="F51" s="82"/>
      <c r="G51" s="82"/>
      <c r="H51" s="82"/>
      <c r="I51" s="82"/>
      <c r="J51" s="82"/>
      <c r="L51" s="111" t="str">
        <f>$A$3</f>
        <v>Csokonyavisonta</v>
      </c>
      <c r="N51" s="112">
        <v>11</v>
      </c>
      <c r="O51" s="131" t="s">
        <v>5</v>
      </c>
      <c r="P51" s="112">
        <v>5</v>
      </c>
      <c r="Q51" s="123" t="s">
        <v>96</v>
      </c>
      <c r="R51" s="82" t="str">
        <f>$A$6</f>
        <v>ALC KSE Szeged III.</v>
      </c>
      <c r="S51" s="82"/>
      <c r="V51" s="82"/>
      <c r="Y51" s="109"/>
      <c r="Z51" s="82"/>
      <c r="AA51" s="110"/>
      <c r="AB51" s="110"/>
      <c r="AC51" s="110"/>
      <c r="AE51" s="82"/>
      <c r="AF51" s="82"/>
      <c r="AG51" s="82"/>
      <c r="AH51" s="82"/>
      <c r="AI51" s="110"/>
      <c r="AJ51" s="110"/>
      <c r="AK51" s="110"/>
      <c r="AM51" s="82"/>
      <c r="AN51" s="82"/>
      <c r="AO51" s="82"/>
      <c r="AP51" s="82"/>
      <c r="AQ51" s="82"/>
      <c r="AR51" s="82"/>
      <c r="AT51" s="82"/>
      <c r="AU51" s="82"/>
      <c r="AV51" s="82"/>
      <c r="AW51" s="82"/>
      <c r="AY51" s="114"/>
      <c r="AZ51" s="82"/>
    </row>
    <row r="52" spans="1:52" s="82" customFormat="1" ht="21" x14ac:dyDescent="0.4">
      <c r="B52" s="108"/>
      <c r="D52" s="109"/>
      <c r="K52" s="110"/>
      <c r="L52" s="111" t="str">
        <f>$A$5</f>
        <v>ESE I. </v>
      </c>
      <c r="M52" s="110"/>
      <c r="N52" s="112">
        <v>10</v>
      </c>
      <c r="O52" s="131" t="s">
        <v>5</v>
      </c>
      <c r="P52" s="112">
        <v>6</v>
      </c>
      <c r="R52" s="82" t="str">
        <f>$A$7</f>
        <v>Hírös ALSE II</v>
      </c>
      <c r="W52" s="110"/>
      <c r="Y52" s="109"/>
      <c r="AY52" s="114"/>
    </row>
    <row r="53" spans="1:52" ht="21" x14ac:dyDescent="0.4">
      <c r="A53" s="115"/>
      <c r="B53" s="122"/>
      <c r="E53" s="82"/>
      <c r="F53" s="82"/>
      <c r="G53" s="82"/>
      <c r="H53" s="82"/>
      <c r="I53" s="82"/>
      <c r="J53" s="82"/>
      <c r="L53" s="111" t="str">
        <f>$A$8</f>
        <v>Dunakanyar Forte</v>
      </c>
      <c r="N53" s="112">
        <v>5</v>
      </c>
      <c r="O53" s="131" t="s">
        <v>5</v>
      </c>
      <c r="P53" s="112">
        <v>11</v>
      </c>
      <c r="R53" s="82" t="str">
        <f>$A$11</f>
        <v>DÖKE Komló II</v>
      </c>
      <c r="S53" s="82"/>
      <c r="V53" s="82"/>
      <c r="Z53" s="82"/>
      <c r="AA53" s="123"/>
      <c r="AB53" s="113"/>
      <c r="AC53" s="123"/>
      <c r="AE53" s="82"/>
      <c r="AF53" s="82"/>
      <c r="AG53" s="82"/>
      <c r="AH53" s="82"/>
      <c r="AI53" s="123"/>
      <c r="AJ53" s="113"/>
      <c r="AK53" s="123"/>
      <c r="AM53" s="82"/>
      <c r="AN53" s="82"/>
      <c r="AO53" s="82"/>
      <c r="AP53" s="82"/>
      <c r="AQ53" s="82"/>
      <c r="AR53" s="82"/>
      <c r="AT53" s="82"/>
      <c r="AU53" s="82"/>
      <c r="AV53" s="82"/>
      <c r="AW53" s="82"/>
      <c r="AY53" s="114"/>
    </row>
    <row r="54" spans="1:52" ht="21" x14ac:dyDescent="0.4">
      <c r="A54" s="115"/>
      <c r="B54" s="122"/>
      <c r="D54" s="109"/>
      <c r="E54" s="82"/>
      <c r="F54" s="82"/>
      <c r="G54" s="82"/>
      <c r="H54" s="82"/>
      <c r="I54" s="82"/>
      <c r="J54" s="82"/>
      <c r="L54" s="111" t="str">
        <f>$A$9</f>
        <v>Vasi GE II</v>
      </c>
      <c r="N54" s="112">
        <v>8</v>
      </c>
      <c r="O54" s="131" t="s">
        <v>5</v>
      </c>
      <c r="P54" s="112">
        <v>8</v>
      </c>
      <c r="Q54" s="123"/>
      <c r="R54" s="82" t="str">
        <f>$A$10</f>
        <v>Marosvásárhely</v>
      </c>
      <c r="S54" s="82"/>
      <c r="V54" s="82"/>
      <c r="Y54" s="109"/>
      <c r="Z54" s="82"/>
      <c r="AA54" s="110"/>
      <c r="AB54" s="110"/>
      <c r="AC54" s="110"/>
      <c r="AE54" s="82"/>
      <c r="AF54" s="82"/>
      <c r="AG54" s="82"/>
      <c r="AH54" s="82"/>
      <c r="AI54" s="110"/>
      <c r="AJ54" s="110"/>
      <c r="AK54" s="110"/>
      <c r="AM54" s="82"/>
      <c r="AN54" s="82"/>
      <c r="AO54" s="82"/>
      <c r="AP54" s="82"/>
      <c r="AQ54" s="82"/>
      <c r="AR54" s="82"/>
      <c r="AT54" s="82"/>
      <c r="AU54" s="82"/>
      <c r="AV54" s="82"/>
      <c r="AW54" s="82"/>
      <c r="AY54" s="114"/>
      <c r="AZ54" s="82"/>
    </row>
    <row r="55" spans="1:52" ht="3.75" customHeight="1" x14ac:dyDescent="0.4">
      <c r="A55" s="115"/>
      <c r="B55" s="116"/>
      <c r="C55" s="117"/>
      <c r="D55" s="118"/>
      <c r="E55" s="116"/>
      <c r="F55" s="116"/>
      <c r="G55" s="116"/>
      <c r="H55" s="116"/>
      <c r="I55" s="116"/>
      <c r="J55" s="116"/>
      <c r="K55" s="119"/>
      <c r="L55" s="119"/>
      <c r="M55" s="119"/>
      <c r="N55" s="116" t="s">
        <v>97</v>
      </c>
      <c r="O55" s="120"/>
      <c r="P55" s="121" t="s">
        <v>97</v>
      </c>
      <c r="Q55" s="120"/>
      <c r="R55" s="116"/>
      <c r="S55" s="116"/>
      <c r="T55" s="119"/>
      <c r="U55" s="119"/>
      <c r="V55" s="116"/>
      <c r="W55" s="119"/>
      <c r="X55" s="119"/>
      <c r="Y55" s="119"/>
      <c r="Z55" s="116"/>
      <c r="AA55" s="120"/>
      <c r="AB55" s="121"/>
      <c r="AC55" s="120"/>
      <c r="AD55" s="119"/>
      <c r="AE55" s="116"/>
      <c r="AF55" s="116"/>
      <c r="AG55" s="116"/>
      <c r="AH55" s="116"/>
      <c r="AI55" s="120"/>
      <c r="AJ55" s="121"/>
      <c r="AK55" s="120"/>
      <c r="AL55" s="119"/>
      <c r="AM55" s="116"/>
      <c r="AN55" s="116"/>
      <c r="AO55" s="116"/>
      <c r="AP55" s="82"/>
      <c r="AQ55" s="82"/>
      <c r="AR55" s="82"/>
      <c r="AS55" s="82"/>
      <c r="AT55" s="82"/>
      <c r="AU55" s="82"/>
      <c r="AV55" s="82"/>
      <c r="AW55" s="82"/>
    </row>
    <row r="56" spans="1:52" ht="24.6" x14ac:dyDescent="0.4">
      <c r="A56" s="107" t="s">
        <v>107</v>
      </c>
      <c r="B56" s="122"/>
      <c r="E56" s="82"/>
      <c r="F56" s="82"/>
      <c r="G56" s="82"/>
      <c r="H56" s="82"/>
      <c r="I56" s="82"/>
      <c r="J56" s="82"/>
      <c r="L56" s="111" t="str">
        <f>$A$3</f>
        <v>Csokonyavisonta</v>
      </c>
      <c r="N56" s="112">
        <v>8</v>
      </c>
      <c r="O56" s="131" t="s">
        <v>5</v>
      </c>
      <c r="P56" s="112">
        <v>8</v>
      </c>
      <c r="R56" s="82" t="str">
        <f>$A$5</f>
        <v>ESE I. </v>
      </c>
      <c r="S56" s="82"/>
      <c r="V56" s="82"/>
      <c r="Z56" s="82"/>
      <c r="AA56" s="123"/>
      <c r="AB56" s="113"/>
      <c r="AC56" s="123"/>
      <c r="AE56" s="82"/>
      <c r="AF56" s="82"/>
      <c r="AG56" s="82"/>
      <c r="AH56" s="82"/>
      <c r="AI56" s="123"/>
      <c r="AJ56" s="113"/>
      <c r="AK56" s="123"/>
      <c r="AM56" s="82"/>
      <c r="AN56" s="82"/>
      <c r="AO56" s="82"/>
      <c r="AP56" s="82"/>
      <c r="AQ56" s="82"/>
      <c r="AR56" s="82"/>
      <c r="AT56" s="82"/>
      <c r="AU56" s="82"/>
      <c r="AV56" s="82"/>
      <c r="AW56" s="82"/>
      <c r="AY56" s="114"/>
    </row>
    <row r="57" spans="1:52" ht="21" x14ac:dyDescent="0.4">
      <c r="A57" s="115"/>
      <c r="B57" s="122"/>
      <c r="D57" s="109"/>
      <c r="E57" s="82"/>
      <c r="F57" s="82"/>
      <c r="G57" s="82"/>
      <c r="H57" s="82"/>
      <c r="I57" s="82"/>
      <c r="J57" s="82"/>
      <c r="L57" s="111" t="str">
        <f>$A$4</f>
        <v>ALC KSE Szeged II.</v>
      </c>
      <c r="N57" s="112">
        <v>13</v>
      </c>
      <c r="O57" s="131" t="s">
        <v>5</v>
      </c>
      <c r="P57" s="112">
        <v>3</v>
      </c>
      <c r="Q57" s="123" t="s">
        <v>96</v>
      </c>
      <c r="R57" s="82" t="str">
        <f>$A$7</f>
        <v>Hírös ALSE II</v>
      </c>
      <c r="S57" s="82"/>
      <c r="V57" s="82"/>
      <c r="Y57" s="109"/>
      <c r="Z57" s="82"/>
      <c r="AA57" s="110"/>
      <c r="AB57" s="110"/>
      <c r="AC57" s="110"/>
      <c r="AE57" s="82"/>
      <c r="AF57" s="82"/>
      <c r="AG57" s="82"/>
      <c r="AH57" s="82"/>
      <c r="AI57" s="110"/>
      <c r="AJ57" s="110"/>
      <c r="AK57" s="110"/>
      <c r="AM57" s="82"/>
      <c r="AN57" s="82"/>
      <c r="AO57" s="82"/>
      <c r="AP57" s="82"/>
      <c r="AQ57" s="82"/>
      <c r="AR57" s="82"/>
      <c r="AT57" s="82"/>
      <c r="AU57" s="82"/>
      <c r="AV57" s="82"/>
      <c r="AW57" s="82"/>
      <c r="AY57" s="114"/>
      <c r="AZ57" s="82"/>
    </row>
    <row r="58" spans="1:52" s="82" customFormat="1" ht="21" x14ac:dyDescent="0.4">
      <c r="B58" s="129"/>
      <c r="D58" s="109"/>
      <c r="K58" s="110"/>
      <c r="L58" s="111" t="str">
        <f>$A$8</f>
        <v>Dunakanyar Forte</v>
      </c>
      <c r="M58" s="110"/>
      <c r="N58" s="112">
        <v>10</v>
      </c>
      <c r="O58" s="131" t="s">
        <v>5</v>
      </c>
      <c r="P58" s="112">
        <v>6</v>
      </c>
      <c r="R58" s="82" t="str">
        <f>$A$10</f>
        <v>Marosvásárhely</v>
      </c>
      <c r="W58" s="110"/>
      <c r="Y58" s="109"/>
      <c r="AY58" s="114"/>
    </row>
    <row r="59" spans="1:52" ht="21" x14ac:dyDescent="0.4">
      <c r="A59" s="115"/>
      <c r="B59" s="116"/>
      <c r="D59" s="109"/>
      <c r="E59" s="82"/>
      <c r="F59" s="82"/>
      <c r="G59" s="82"/>
      <c r="H59" s="82"/>
      <c r="I59" s="82"/>
      <c r="J59" s="82"/>
      <c r="L59" s="111" t="str">
        <f>$A$11</f>
        <v>DÖKE Komló II</v>
      </c>
      <c r="N59" s="112">
        <v>7</v>
      </c>
      <c r="O59" s="131" t="s">
        <v>5</v>
      </c>
      <c r="P59" s="112">
        <v>9</v>
      </c>
      <c r="R59" s="82" t="str">
        <f>$A$12</f>
        <v>ESE II. </v>
      </c>
      <c r="S59" s="82"/>
      <c r="V59" s="82"/>
      <c r="Y59" s="109"/>
      <c r="Z59" s="82"/>
      <c r="AA59" s="110"/>
      <c r="AB59" s="110"/>
      <c r="AC59" s="110"/>
      <c r="AE59" s="82"/>
      <c r="AF59" s="82"/>
      <c r="AG59" s="82"/>
      <c r="AH59" s="82"/>
      <c r="AI59" s="110"/>
      <c r="AJ59" s="110"/>
      <c r="AK59" s="110"/>
      <c r="AM59" s="82"/>
      <c r="AN59" s="82"/>
      <c r="AO59" s="82"/>
      <c r="AP59" s="82"/>
      <c r="AQ59" s="82"/>
      <c r="AR59" s="82"/>
      <c r="AT59" s="82"/>
      <c r="AU59" s="82"/>
      <c r="AV59" s="82"/>
      <c r="AW59" s="82"/>
      <c r="AY59" s="114"/>
      <c r="AZ59" s="82"/>
    </row>
    <row r="60" spans="1:52" ht="3.75" customHeight="1" x14ac:dyDescent="0.4">
      <c r="A60" s="115"/>
      <c r="B60" s="122"/>
      <c r="C60" s="124"/>
      <c r="D60" s="125"/>
      <c r="E60" s="122"/>
      <c r="F60" s="122"/>
      <c r="G60" s="122"/>
      <c r="H60" s="122"/>
      <c r="I60" s="122"/>
      <c r="J60" s="122"/>
      <c r="K60" s="126"/>
      <c r="L60" s="126"/>
      <c r="M60" s="126"/>
      <c r="N60" s="122" t="s">
        <v>97</v>
      </c>
      <c r="O60" s="127"/>
      <c r="P60" s="128" t="s">
        <v>97</v>
      </c>
      <c r="Q60" s="127"/>
      <c r="R60" s="122"/>
      <c r="S60" s="122"/>
      <c r="T60" s="126"/>
      <c r="U60" s="126"/>
      <c r="V60" s="122"/>
      <c r="W60" s="126"/>
      <c r="X60" s="126"/>
      <c r="Y60" s="126"/>
      <c r="Z60" s="122"/>
      <c r="AA60" s="127"/>
      <c r="AB60" s="128"/>
      <c r="AC60" s="127"/>
      <c r="AD60" s="126"/>
      <c r="AE60" s="122"/>
      <c r="AF60" s="122"/>
      <c r="AG60" s="122"/>
      <c r="AH60" s="122"/>
      <c r="AI60" s="127"/>
      <c r="AJ60" s="128"/>
      <c r="AK60" s="127"/>
      <c r="AL60" s="126"/>
      <c r="AM60" s="122"/>
      <c r="AN60" s="122"/>
      <c r="AO60" s="122"/>
      <c r="AP60" s="82"/>
      <c r="AQ60" s="82"/>
      <c r="AR60" s="82"/>
      <c r="AS60" s="82"/>
      <c r="AT60" s="82"/>
      <c r="AU60" s="82"/>
      <c r="AV60" s="82"/>
      <c r="AW60" s="82"/>
    </row>
    <row r="61" spans="1:52" ht="24.6" x14ac:dyDescent="0.4">
      <c r="A61" s="107" t="s">
        <v>108</v>
      </c>
      <c r="B61" s="116"/>
      <c r="D61" s="109"/>
      <c r="E61" s="82"/>
      <c r="F61" s="82"/>
      <c r="G61" s="82"/>
      <c r="H61" s="82"/>
      <c r="I61" s="82"/>
      <c r="J61" s="82"/>
      <c r="L61" s="111" t="str">
        <f>$A$3</f>
        <v>Csokonyavisonta</v>
      </c>
      <c r="N61" s="112">
        <v>6</v>
      </c>
      <c r="O61" s="131" t="s">
        <v>5</v>
      </c>
      <c r="P61" s="112">
        <v>10</v>
      </c>
      <c r="Q61" s="123"/>
      <c r="R61" s="82" t="str">
        <f>$A$4</f>
        <v>ALC KSE Szeged II.</v>
      </c>
      <c r="S61" s="82"/>
      <c r="V61" s="82"/>
      <c r="Y61" s="109"/>
      <c r="Z61" s="82"/>
      <c r="AA61" s="110"/>
      <c r="AB61" s="110"/>
      <c r="AC61" s="110"/>
      <c r="AE61" s="82"/>
      <c r="AF61" s="82"/>
      <c r="AG61" s="82"/>
      <c r="AH61" s="82"/>
      <c r="AI61" s="110"/>
      <c r="AJ61" s="110"/>
      <c r="AK61" s="110"/>
      <c r="AM61" s="82"/>
      <c r="AN61" s="82"/>
      <c r="AO61" s="82"/>
      <c r="AP61" s="82"/>
      <c r="AQ61" s="82"/>
      <c r="AR61" s="82"/>
      <c r="AT61" s="82"/>
      <c r="AU61" s="82"/>
      <c r="AV61" s="82"/>
      <c r="AW61" s="82"/>
      <c r="AY61" s="114"/>
      <c r="AZ61" s="82"/>
    </row>
    <row r="62" spans="1:52" ht="21" x14ac:dyDescent="0.4">
      <c r="A62" s="115"/>
      <c r="B62" s="116"/>
      <c r="D62" s="109"/>
      <c r="E62" s="82"/>
      <c r="F62" s="82"/>
      <c r="G62" s="82"/>
      <c r="H62" s="82"/>
      <c r="I62" s="82"/>
      <c r="J62" s="82"/>
      <c r="L62" s="111" t="str">
        <f>$A$6</f>
        <v>ALC KSE Szeged III.</v>
      </c>
      <c r="N62" s="112">
        <v>2</v>
      </c>
      <c r="O62" s="131" t="s">
        <v>5</v>
      </c>
      <c r="P62" s="112">
        <v>14</v>
      </c>
      <c r="R62" s="82" t="str">
        <f>$A$7</f>
        <v>Hírös ALSE II</v>
      </c>
      <c r="S62" s="82"/>
      <c r="V62" s="82"/>
      <c r="Y62" s="109"/>
      <c r="Z62" s="82"/>
      <c r="AA62" s="110"/>
      <c r="AB62" s="110"/>
      <c r="AC62" s="110"/>
      <c r="AE62" s="82"/>
      <c r="AF62" s="82"/>
      <c r="AG62" s="82"/>
      <c r="AH62" s="82"/>
      <c r="AI62" s="110"/>
      <c r="AJ62" s="110"/>
      <c r="AK62" s="110"/>
      <c r="AM62" s="82"/>
      <c r="AN62" s="82"/>
      <c r="AO62" s="82"/>
      <c r="AP62" s="82"/>
      <c r="AQ62" s="82"/>
      <c r="AR62" s="82"/>
      <c r="AT62" s="82"/>
      <c r="AU62" s="82"/>
      <c r="AV62" s="82"/>
      <c r="AW62" s="82"/>
      <c r="AY62" s="114"/>
      <c r="AZ62" s="82"/>
    </row>
    <row r="63" spans="1:52" ht="21" x14ac:dyDescent="0.4">
      <c r="A63" s="115"/>
      <c r="B63" s="116"/>
      <c r="D63" s="109"/>
      <c r="E63" s="82"/>
      <c r="F63" s="82"/>
      <c r="G63" s="82"/>
      <c r="H63" s="82"/>
      <c r="I63" s="82"/>
      <c r="J63" s="82"/>
      <c r="L63" s="111" t="str">
        <f>$A$8</f>
        <v>Dunakanyar Forte</v>
      </c>
      <c r="N63" s="112">
        <v>9</v>
      </c>
      <c r="O63" s="131" t="s">
        <v>5</v>
      </c>
      <c r="P63" s="112">
        <v>7</v>
      </c>
      <c r="Q63" s="123" t="s">
        <v>96</v>
      </c>
      <c r="R63" s="82" t="str">
        <f>$A$9</f>
        <v>Vasi GE II</v>
      </c>
      <c r="S63" s="82"/>
      <c r="V63" s="82"/>
      <c r="Y63" s="109"/>
      <c r="Z63" s="82"/>
      <c r="AA63" s="110"/>
      <c r="AB63" s="110"/>
      <c r="AC63" s="110"/>
      <c r="AE63" s="82"/>
      <c r="AF63" s="82"/>
      <c r="AG63" s="82"/>
      <c r="AH63" s="82"/>
      <c r="AI63" s="110"/>
      <c r="AJ63" s="110"/>
      <c r="AK63" s="110"/>
      <c r="AM63" s="82"/>
      <c r="AN63" s="82"/>
      <c r="AO63" s="82"/>
      <c r="AP63" s="82"/>
      <c r="AQ63" s="82"/>
      <c r="AR63" s="82"/>
      <c r="AT63" s="82"/>
      <c r="AU63" s="82"/>
      <c r="AV63" s="82"/>
      <c r="AW63" s="82"/>
      <c r="AY63" s="114"/>
      <c r="AZ63" s="82"/>
    </row>
    <row r="64" spans="1:52" s="82" customFormat="1" ht="24.6" x14ac:dyDescent="0.4">
      <c r="A64" s="107"/>
      <c r="B64" s="108"/>
      <c r="D64" s="109"/>
      <c r="K64" s="110"/>
      <c r="L64" s="111" t="str">
        <f>$A$10</f>
        <v>Marosvásárhely</v>
      </c>
      <c r="M64" s="110"/>
      <c r="N64" s="112">
        <v>11</v>
      </c>
      <c r="O64" s="131" t="s">
        <v>5</v>
      </c>
      <c r="P64" s="112">
        <v>5</v>
      </c>
      <c r="R64" s="82" t="str">
        <f>$A$12</f>
        <v>ESE II. </v>
      </c>
      <c r="W64" s="110"/>
      <c r="Y64" s="109"/>
      <c r="AY64" s="114"/>
    </row>
    <row r="65" spans="1:52" ht="3.75" customHeight="1" x14ac:dyDescent="0.4">
      <c r="A65" s="115"/>
      <c r="B65" s="116"/>
      <c r="C65" s="117"/>
      <c r="D65" s="118"/>
      <c r="E65" s="116"/>
      <c r="F65" s="116"/>
      <c r="G65" s="116"/>
      <c r="H65" s="116"/>
      <c r="I65" s="116"/>
      <c r="J65" s="116"/>
      <c r="K65" s="119"/>
      <c r="L65" s="119"/>
      <c r="M65" s="119"/>
      <c r="N65" s="116" t="s">
        <v>97</v>
      </c>
      <c r="O65" s="120"/>
      <c r="P65" s="121" t="s">
        <v>97</v>
      </c>
      <c r="Q65" s="120"/>
      <c r="R65" s="116"/>
      <c r="S65" s="116"/>
      <c r="T65" s="119"/>
      <c r="U65" s="119"/>
      <c r="V65" s="116"/>
      <c r="W65" s="119"/>
      <c r="X65" s="119"/>
      <c r="Y65" s="119"/>
      <c r="Z65" s="116"/>
      <c r="AA65" s="120"/>
      <c r="AB65" s="121"/>
      <c r="AC65" s="120"/>
      <c r="AD65" s="119"/>
      <c r="AE65" s="116"/>
      <c r="AF65" s="116"/>
      <c r="AG65" s="116"/>
      <c r="AH65" s="116"/>
      <c r="AI65" s="120"/>
      <c r="AJ65" s="121"/>
      <c r="AK65" s="120"/>
      <c r="AL65" s="119"/>
      <c r="AM65" s="116"/>
      <c r="AN65" s="116"/>
      <c r="AO65" s="116"/>
      <c r="AP65" s="82"/>
      <c r="AQ65" s="82"/>
      <c r="AR65" s="82"/>
      <c r="AS65" s="82"/>
      <c r="AT65" s="82"/>
      <c r="AU65" s="82"/>
      <c r="AV65" s="82"/>
      <c r="AW65" s="82"/>
    </row>
    <row r="66" spans="1:52" ht="24.6" x14ac:dyDescent="0.4">
      <c r="A66" s="107" t="s">
        <v>109</v>
      </c>
      <c r="B66" s="122"/>
      <c r="E66" s="82"/>
      <c r="F66" s="82"/>
      <c r="G66" s="82"/>
      <c r="H66" s="82"/>
      <c r="I66" s="82"/>
      <c r="J66" s="82"/>
      <c r="L66" s="111" t="str">
        <f>$A$4</f>
        <v>ALC KSE Szeged II.</v>
      </c>
      <c r="N66" s="112">
        <v>11</v>
      </c>
      <c r="O66" s="131" t="s">
        <v>5</v>
      </c>
      <c r="P66" s="112">
        <v>5</v>
      </c>
      <c r="R66" s="82" t="str">
        <f>$A$8</f>
        <v>Dunakanyar Forte</v>
      </c>
      <c r="S66" s="82"/>
      <c r="V66" s="82"/>
      <c r="Z66" s="82"/>
      <c r="AA66" s="123"/>
      <c r="AB66" s="113"/>
      <c r="AC66" s="123"/>
      <c r="AE66" s="82"/>
      <c r="AF66" s="82"/>
      <c r="AG66" s="82"/>
      <c r="AH66" s="82"/>
      <c r="AI66" s="123"/>
      <c r="AJ66" s="113"/>
      <c r="AK66" s="123"/>
      <c r="AM66" s="82"/>
      <c r="AN66" s="82"/>
      <c r="AO66" s="82"/>
      <c r="AP66" s="82"/>
      <c r="AQ66" s="82"/>
      <c r="AR66" s="82"/>
      <c r="AT66" s="82"/>
      <c r="AU66" s="82"/>
      <c r="AV66" s="82"/>
      <c r="AW66" s="82"/>
      <c r="AY66" s="114"/>
    </row>
    <row r="67" spans="1:52" ht="21" x14ac:dyDescent="0.4">
      <c r="A67" s="115"/>
      <c r="B67" s="122"/>
      <c r="E67" s="82"/>
      <c r="F67" s="82"/>
      <c r="G67" s="82"/>
      <c r="H67" s="82"/>
      <c r="I67" s="82"/>
      <c r="J67" s="82"/>
      <c r="L67" s="111" t="str">
        <f>$A$5</f>
        <v>ESE I. </v>
      </c>
      <c r="N67" s="112">
        <v>10</v>
      </c>
      <c r="O67" s="131" t="s">
        <v>5</v>
      </c>
      <c r="P67" s="112">
        <v>6</v>
      </c>
      <c r="Q67" s="123"/>
      <c r="R67" s="82" t="str">
        <f>$A$6</f>
        <v>ALC KSE Szeged III.</v>
      </c>
      <c r="S67" s="82"/>
      <c r="V67" s="82"/>
      <c r="Y67" s="109"/>
      <c r="Z67" s="82"/>
      <c r="AA67" s="110"/>
      <c r="AB67" s="110"/>
      <c r="AC67" s="110"/>
      <c r="AE67" s="82"/>
      <c r="AF67" s="82"/>
      <c r="AG67" s="82"/>
      <c r="AH67" s="82"/>
      <c r="AI67" s="110"/>
      <c r="AJ67" s="110"/>
      <c r="AK67" s="110"/>
      <c r="AM67" s="82"/>
      <c r="AN67" s="82"/>
      <c r="AO67" s="82"/>
      <c r="AP67" s="82"/>
      <c r="AQ67" s="82"/>
      <c r="AR67" s="82"/>
      <c r="AT67" s="82"/>
      <c r="AU67" s="82"/>
      <c r="AV67" s="82"/>
      <c r="AW67" s="82"/>
      <c r="AY67" s="114"/>
      <c r="AZ67" s="82"/>
    </row>
    <row r="68" spans="1:52" ht="21" x14ac:dyDescent="0.4">
      <c r="A68" s="115"/>
      <c r="B68" s="122"/>
      <c r="E68" s="82"/>
      <c r="F68" s="82"/>
      <c r="G68" s="82"/>
      <c r="H68" s="82"/>
      <c r="I68" s="82"/>
      <c r="J68" s="82"/>
      <c r="L68" s="111" t="str">
        <f>$A$9</f>
        <v>Vasi GE II</v>
      </c>
      <c r="N68" s="112">
        <v>8</v>
      </c>
      <c r="O68" s="131" t="s">
        <v>5</v>
      </c>
      <c r="P68" s="112">
        <v>8</v>
      </c>
      <c r="R68" s="82" t="str">
        <f>$A$12</f>
        <v>ESE II. </v>
      </c>
      <c r="S68" s="82"/>
      <c r="V68" s="82"/>
      <c r="Z68" s="82"/>
      <c r="AA68" s="123"/>
      <c r="AB68" s="113"/>
      <c r="AC68" s="123"/>
      <c r="AE68" s="82"/>
      <c r="AF68" s="82"/>
      <c r="AG68" s="82"/>
      <c r="AH68" s="82"/>
      <c r="AI68" s="123"/>
      <c r="AJ68" s="113"/>
      <c r="AK68" s="123"/>
      <c r="AM68" s="82"/>
      <c r="AN68" s="82"/>
      <c r="AO68" s="82"/>
      <c r="AP68" s="82"/>
      <c r="AQ68" s="82"/>
      <c r="AR68" s="82"/>
      <c r="AT68" s="82"/>
      <c r="AU68" s="82"/>
      <c r="AV68" s="82"/>
      <c r="AW68" s="82"/>
      <c r="AY68" s="114"/>
    </row>
    <row r="69" spans="1:52" ht="21" x14ac:dyDescent="0.4">
      <c r="A69" s="115"/>
      <c r="B69" s="122"/>
      <c r="D69" s="109"/>
      <c r="E69" s="82"/>
      <c r="F69" s="82"/>
      <c r="G69" s="82"/>
      <c r="H69" s="82"/>
      <c r="I69" s="82"/>
      <c r="J69" s="82"/>
      <c r="L69" s="111" t="str">
        <f>$A$10</f>
        <v>Marosvásárhely</v>
      </c>
      <c r="N69" s="112">
        <v>8</v>
      </c>
      <c r="O69" s="131" t="s">
        <v>5</v>
      </c>
      <c r="P69" s="112">
        <v>8</v>
      </c>
      <c r="Q69" s="123" t="s">
        <v>96</v>
      </c>
      <c r="R69" s="82" t="str">
        <f>$A$11</f>
        <v>DÖKE Komló II</v>
      </c>
      <c r="S69" s="82"/>
      <c r="V69" s="82"/>
      <c r="Y69" s="109"/>
      <c r="Z69" s="82"/>
      <c r="AA69" s="110"/>
      <c r="AB69" s="110"/>
      <c r="AC69" s="110"/>
      <c r="AE69" s="82"/>
      <c r="AF69" s="82"/>
      <c r="AG69" s="82"/>
      <c r="AH69" s="82"/>
      <c r="AI69" s="110"/>
      <c r="AJ69" s="110"/>
      <c r="AK69" s="110"/>
      <c r="AM69" s="82"/>
      <c r="AN69" s="82"/>
      <c r="AO69" s="82"/>
      <c r="AP69" s="82"/>
      <c r="AQ69" s="82"/>
      <c r="AR69" s="82"/>
      <c r="AT69" s="82"/>
      <c r="AU69" s="82"/>
      <c r="AV69" s="82"/>
      <c r="AW69" s="82"/>
      <c r="AY69" s="114"/>
      <c r="AZ69" s="82"/>
    </row>
    <row r="70" spans="1:52" ht="3.75" customHeight="1" x14ac:dyDescent="0.4">
      <c r="A70" s="115"/>
      <c r="B70" s="122"/>
      <c r="C70" s="124"/>
      <c r="D70" s="125"/>
      <c r="E70" s="122"/>
      <c r="F70" s="122"/>
      <c r="G70" s="122"/>
      <c r="H70" s="122"/>
      <c r="I70" s="122"/>
      <c r="J70" s="122"/>
      <c r="K70" s="126"/>
      <c r="L70" s="126"/>
      <c r="M70" s="126"/>
      <c r="N70" s="122"/>
      <c r="O70" s="127"/>
      <c r="P70" s="128"/>
      <c r="Q70" s="127"/>
      <c r="R70" s="122"/>
      <c r="S70" s="122"/>
      <c r="T70" s="126"/>
      <c r="U70" s="126"/>
      <c r="V70" s="122"/>
      <c r="W70" s="126"/>
      <c r="X70" s="126"/>
      <c r="Y70" s="126"/>
      <c r="Z70" s="122"/>
      <c r="AA70" s="127"/>
      <c r="AB70" s="128"/>
      <c r="AC70" s="127"/>
      <c r="AD70" s="126"/>
      <c r="AE70" s="122"/>
      <c r="AF70" s="122"/>
      <c r="AG70" s="122"/>
      <c r="AH70" s="122"/>
      <c r="AI70" s="127"/>
      <c r="AJ70" s="128"/>
      <c r="AK70" s="127"/>
      <c r="AL70" s="126"/>
      <c r="AM70" s="122"/>
      <c r="AN70" s="122"/>
      <c r="AO70" s="122"/>
      <c r="AP70" s="82"/>
      <c r="AQ70" s="82"/>
      <c r="AR70" s="82"/>
      <c r="AS70" s="82"/>
      <c r="AT70" s="82"/>
      <c r="AU70" s="82"/>
      <c r="AV70" s="82"/>
      <c r="AW70" s="82"/>
    </row>
    <row r="71" spans="1:52" x14ac:dyDescent="0.3">
      <c r="N71" s="38" t="s">
        <v>97</v>
      </c>
    </row>
  </sheetData>
  <mergeCells count="11">
    <mergeCell ref="AL2:AO2"/>
    <mergeCell ref="AQ1:AW1"/>
    <mergeCell ref="B2:E2"/>
    <mergeCell ref="F2:I2"/>
    <mergeCell ref="J2:M2"/>
    <mergeCell ref="N2:Q2"/>
    <mergeCell ref="R2:U2"/>
    <mergeCell ref="V2:Y2"/>
    <mergeCell ref="Z2:AC2"/>
    <mergeCell ref="AD2:AG2"/>
    <mergeCell ref="AH2:AK2"/>
  </mergeCells>
  <conditionalFormatting sqref="E4:E12 I3 I5:I12 M3:M4 M6:M12 Q3:Q5 Q7:Q12 U3:U6 U8:U12 Y3:Y7 Y9:Y12 AC3:AC8 AC10:AC12 AG3:AG9 AG11:AG12 AK3:AK10 AK12 AO3:AO11">
    <cfRule type="cellIs" dxfId="8" priority="1" stopIfTrue="1" operator="equal">
      <formula>"g"</formula>
    </cfRule>
    <cfRule type="cellIs" dxfId="7" priority="2" stopIfTrue="1" operator="equal">
      <formula>"d"</formula>
    </cfRule>
    <cfRule type="cellIs" dxfId="6" priority="3" stopIfTrue="1" operator="equal">
      <formula>"v"</formula>
    </cfRule>
    <cfRule type="cellIs" dxfId="5" priority="4" stopIfTrue="1" operator="equal">
      <formula>"g"</formula>
    </cfRule>
    <cfRule type="cellIs" dxfId="4" priority="5" stopIfTrue="1" operator="equal">
      <formula>"d"</formula>
    </cfRule>
    <cfRule type="cellIs" dxfId="3" priority="6" stopIfTrue="1" operator="equal">
      <formula>"v"</formula>
    </cfRule>
    <cfRule type="cellIs" dxfId="2" priority="7" stopIfTrue="1" operator="equal">
      <formula>"g"</formula>
    </cfRule>
    <cfRule type="cellIs" dxfId="1" priority="8" stopIfTrue="1" operator="equal">
      <formula>"d"</formula>
    </cfRule>
    <cfRule type="cellIs" dxfId="0" priority="9" stopIfTrue="1" operator="equal">
      <formula>"v"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33"/>
  <sheetViews>
    <sheetView topLeftCell="A394" workbookViewId="0">
      <selection activeCell="A326" sqref="A326"/>
    </sheetView>
  </sheetViews>
  <sheetFormatPr defaultColWidth="9.109375" defaultRowHeight="24.9" customHeight="1" x14ac:dyDescent="0.3"/>
  <cols>
    <col min="1" max="1" width="34" style="147" customWidth="1"/>
    <col min="2" max="7" width="15.88671875" style="147" customWidth="1"/>
    <col min="8" max="16384" width="9.109375" style="147"/>
  </cols>
  <sheetData>
    <row r="1" spans="1:12" ht="24.9" customHeight="1" thickBot="1" x14ac:dyDescent="0.35">
      <c r="A1" s="142" t="s">
        <v>110</v>
      </c>
      <c r="B1" s="143" t="s">
        <v>111</v>
      </c>
      <c r="C1" s="143" t="s">
        <v>112</v>
      </c>
      <c r="D1" s="143" t="s">
        <v>113</v>
      </c>
      <c r="E1" s="144" t="s">
        <v>119</v>
      </c>
      <c r="F1" s="143" t="s">
        <v>114</v>
      </c>
      <c r="G1" s="145" t="s">
        <v>120</v>
      </c>
      <c r="H1" s="146" t="s">
        <v>133</v>
      </c>
      <c r="I1" s="146"/>
    </row>
    <row r="2" spans="1:12" ht="24.9" customHeight="1" x14ac:dyDescent="0.3">
      <c r="A2" s="148" t="s">
        <v>137</v>
      </c>
      <c r="B2" s="149"/>
      <c r="C2" s="150"/>
      <c r="D2" s="150"/>
      <c r="E2" s="150" t="s">
        <v>128</v>
      </c>
      <c r="F2" s="150"/>
      <c r="G2" s="151" t="s">
        <v>131</v>
      </c>
      <c r="H2" s="147" t="s">
        <v>101</v>
      </c>
    </row>
    <row r="3" spans="1:12" ht="24.9" customHeight="1" x14ac:dyDescent="0.3">
      <c r="A3" s="148" t="s">
        <v>138</v>
      </c>
      <c r="B3" s="152"/>
      <c r="C3" s="153"/>
      <c r="D3" s="153"/>
      <c r="E3" s="153" t="s">
        <v>129</v>
      </c>
      <c r="F3" s="153"/>
      <c r="G3" s="154" t="s">
        <v>129</v>
      </c>
      <c r="H3" s="147" t="s">
        <v>100</v>
      </c>
    </row>
    <row r="4" spans="1:12" ht="24.9" customHeight="1" x14ac:dyDescent="0.3">
      <c r="A4" s="148" t="s">
        <v>139</v>
      </c>
      <c r="B4" s="152" t="s">
        <v>132</v>
      </c>
      <c r="C4" s="153" t="s">
        <v>130</v>
      </c>
      <c r="D4" s="153"/>
      <c r="E4" s="153"/>
      <c r="F4" s="153"/>
      <c r="G4" s="154"/>
      <c r="H4" s="147" t="s">
        <v>102</v>
      </c>
    </row>
    <row r="5" spans="1:12" ht="24.9" customHeight="1" x14ac:dyDescent="0.3">
      <c r="A5" s="148" t="s">
        <v>140</v>
      </c>
      <c r="B5" s="152"/>
      <c r="C5" s="153"/>
      <c r="D5" s="153"/>
      <c r="E5" s="153"/>
      <c r="F5" s="153"/>
      <c r="G5" s="154"/>
    </row>
    <row r="6" spans="1:12" ht="24.9" customHeight="1" x14ac:dyDescent="0.3">
      <c r="A6" s="148" t="s">
        <v>141</v>
      </c>
      <c r="B6" s="152" t="s">
        <v>131</v>
      </c>
      <c r="C6" s="153" t="s">
        <v>131</v>
      </c>
      <c r="D6" s="153"/>
      <c r="E6" s="153"/>
      <c r="F6" s="153"/>
      <c r="G6" s="154"/>
      <c r="H6" s="147" t="s">
        <v>102</v>
      </c>
    </row>
    <row r="7" spans="1:12" ht="24.9" customHeight="1" thickBot="1" x14ac:dyDescent="0.35">
      <c r="A7" s="155"/>
      <c r="B7" s="156"/>
      <c r="C7" s="157"/>
      <c r="D7" s="157"/>
      <c r="E7" s="157"/>
      <c r="F7" s="157"/>
      <c r="G7" s="158"/>
    </row>
    <row r="8" spans="1:12" ht="24.9" customHeight="1" x14ac:dyDescent="0.3">
      <c r="B8" s="147" t="s">
        <v>98</v>
      </c>
      <c r="C8" s="147" t="s">
        <v>98</v>
      </c>
      <c r="E8" s="147" t="s">
        <v>100</v>
      </c>
      <c r="G8" s="147" t="s">
        <v>99</v>
      </c>
    </row>
    <row r="9" spans="1:12" ht="24.9" customHeight="1" thickBot="1" x14ac:dyDescent="0.35"/>
    <row r="10" spans="1:12" ht="24.9" customHeight="1" thickBot="1" x14ac:dyDescent="0.35">
      <c r="A10" s="142" t="s">
        <v>115</v>
      </c>
      <c r="B10" s="143" t="s">
        <v>57</v>
      </c>
      <c r="C10" s="143" t="s">
        <v>58</v>
      </c>
      <c r="D10" s="143" t="s">
        <v>59</v>
      </c>
      <c r="E10" s="143" t="s">
        <v>60</v>
      </c>
      <c r="F10" s="159" t="s">
        <v>127</v>
      </c>
      <c r="G10" s="145" t="s">
        <v>63</v>
      </c>
      <c r="H10" s="146" t="s">
        <v>168</v>
      </c>
      <c r="I10" s="146"/>
    </row>
    <row r="11" spans="1:12" ht="24.9" customHeight="1" x14ac:dyDescent="0.3">
      <c r="A11" s="160" t="s">
        <v>35</v>
      </c>
      <c r="B11" s="149"/>
      <c r="C11" s="161"/>
      <c r="D11" s="161"/>
      <c r="E11" s="161"/>
      <c r="F11" s="161"/>
      <c r="G11" s="162"/>
    </row>
    <row r="12" spans="1:12" ht="24.9" customHeight="1" x14ac:dyDescent="0.3">
      <c r="A12" s="160" t="s">
        <v>36</v>
      </c>
      <c r="B12" s="152"/>
      <c r="C12" s="163"/>
      <c r="D12" s="163" t="s">
        <v>167</v>
      </c>
      <c r="E12" s="163"/>
      <c r="F12" s="163" t="s">
        <v>162</v>
      </c>
      <c r="G12" s="164"/>
      <c r="H12" s="147" t="s">
        <v>102</v>
      </c>
    </row>
    <row r="13" spans="1:12" ht="24.9" customHeight="1" x14ac:dyDescent="0.3">
      <c r="A13" s="160" t="s">
        <v>37</v>
      </c>
      <c r="B13" s="152"/>
      <c r="C13" s="163" t="s">
        <v>131</v>
      </c>
      <c r="D13" s="163"/>
      <c r="E13" s="163"/>
      <c r="F13" s="163"/>
      <c r="G13" s="164" t="s">
        <v>128</v>
      </c>
      <c r="H13" s="147" t="s">
        <v>101</v>
      </c>
    </row>
    <row r="14" spans="1:12" ht="24.9" customHeight="1" x14ac:dyDescent="0.3">
      <c r="A14" s="160" t="s">
        <v>38</v>
      </c>
      <c r="B14" s="152"/>
      <c r="C14" s="163" t="s">
        <v>164</v>
      </c>
      <c r="D14" s="163"/>
      <c r="E14" s="163"/>
      <c r="G14" s="164" t="s">
        <v>129</v>
      </c>
      <c r="H14" s="147" t="s">
        <v>99</v>
      </c>
    </row>
    <row r="15" spans="1:12" ht="24.9" customHeight="1" x14ac:dyDescent="0.3">
      <c r="A15" s="160" t="s">
        <v>39</v>
      </c>
      <c r="B15" s="152"/>
      <c r="C15" s="163"/>
      <c r="D15" s="163"/>
      <c r="E15" s="163"/>
      <c r="F15" s="163"/>
      <c r="G15" s="164"/>
      <c r="L15" s="165"/>
    </row>
    <row r="16" spans="1:12" ht="24.9" customHeight="1" thickBot="1" x14ac:dyDescent="0.35">
      <c r="A16" s="166" t="s">
        <v>40</v>
      </c>
      <c r="B16" s="156"/>
      <c r="C16" s="157"/>
      <c r="D16" s="157" t="s">
        <v>130</v>
      </c>
      <c r="E16" s="157"/>
      <c r="F16" s="157" t="s">
        <v>164</v>
      </c>
      <c r="G16" s="158"/>
      <c r="H16" s="147" t="s">
        <v>100</v>
      </c>
    </row>
    <row r="17" spans="1:9" ht="24.9" customHeight="1" x14ac:dyDescent="0.3">
      <c r="C17" s="147" t="s">
        <v>100</v>
      </c>
      <c r="D17" s="147" t="s">
        <v>98</v>
      </c>
      <c r="F17" s="147" t="s">
        <v>100</v>
      </c>
      <c r="G17" s="147" t="s">
        <v>100</v>
      </c>
    </row>
    <row r="18" spans="1:9" ht="24.9" customHeight="1" thickBot="1" x14ac:dyDescent="0.35"/>
    <row r="19" spans="1:9" ht="24.9" customHeight="1" x14ac:dyDescent="0.3">
      <c r="A19" s="142" t="s">
        <v>116</v>
      </c>
      <c r="B19" s="150" t="s">
        <v>80</v>
      </c>
      <c r="C19" s="150" t="s">
        <v>81</v>
      </c>
      <c r="D19" s="150" t="s">
        <v>82</v>
      </c>
      <c r="E19" s="150" t="s">
        <v>83</v>
      </c>
      <c r="F19" s="150" t="s">
        <v>84</v>
      </c>
      <c r="G19" s="162"/>
      <c r="H19" s="146" t="s">
        <v>166</v>
      </c>
      <c r="I19" s="146"/>
    </row>
    <row r="20" spans="1:9" ht="24.9" customHeight="1" x14ac:dyDescent="0.3">
      <c r="A20" s="167" t="s">
        <v>43</v>
      </c>
      <c r="B20" s="163"/>
      <c r="C20" s="163"/>
      <c r="D20" s="163" t="s">
        <v>161</v>
      </c>
      <c r="E20" s="163" t="s">
        <v>162</v>
      </c>
      <c r="F20" s="163"/>
      <c r="G20" s="164"/>
      <c r="H20" s="147" t="s">
        <v>100</v>
      </c>
    </row>
    <row r="21" spans="1:9" ht="24.9" customHeight="1" x14ac:dyDescent="0.3">
      <c r="A21" s="167" t="s">
        <v>44</v>
      </c>
      <c r="B21" s="163"/>
      <c r="C21" s="163"/>
      <c r="D21" s="163"/>
      <c r="E21" s="163"/>
      <c r="F21" s="163"/>
      <c r="G21" s="164"/>
    </row>
    <row r="22" spans="1:9" ht="24.9" customHeight="1" x14ac:dyDescent="0.3">
      <c r="A22" s="167" t="s">
        <v>45</v>
      </c>
      <c r="B22" s="163" t="s">
        <v>163</v>
      </c>
      <c r="C22" s="163" t="s">
        <v>165</v>
      </c>
      <c r="D22" s="163"/>
      <c r="E22" s="163"/>
      <c r="F22" s="163"/>
      <c r="G22" s="164"/>
      <c r="H22" s="147" t="s">
        <v>98</v>
      </c>
    </row>
    <row r="23" spans="1:9" ht="24.9" customHeight="1" x14ac:dyDescent="0.3">
      <c r="A23" s="167" t="s">
        <v>46</v>
      </c>
      <c r="B23" s="163" t="s">
        <v>164</v>
      </c>
      <c r="C23" s="163" t="s">
        <v>164</v>
      </c>
      <c r="D23" s="163"/>
      <c r="E23" s="163"/>
      <c r="F23" s="163"/>
      <c r="G23" s="164"/>
      <c r="H23" s="147" t="s">
        <v>98</v>
      </c>
    </row>
    <row r="24" spans="1:9" ht="24.9" customHeight="1" x14ac:dyDescent="0.3">
      <c r="A24" s="167" t="s">
        <v>47</v>
      </c>
      <c r="B24" s="163"/>
      <c r="C24" s="163"/>
      <c r="D24" s="163" t="s">
        <v>161</v>
      </c>
      <c r="E24" s="163"/>
      <c r="F24" s="163" t="s">
        <v>130</v>
      </c>
      <c r="G24" s="164"/>
      <c r="H24" s="147" t="s">
        <v>100</v>
      </c>
    </row>
    <row r="25" spans="1:9" ht="24.9" customHeight="1" thickBot="1" x14ac:dyDescent="0.35">
      <c r="A25" s="168"/>
      <c r="B25" s="157"/>
      <c r="C25" s="157"/>
      <c r="D25" s="157"/>
      <c r="E25" s="157"/>
      <c r="F25" s="157"/>
      <c r="G25" s="158"/>
    </row>
    <row r="26" spans="1:9" ht="24.9" customHeight="1" x14ac:dyDescent="0.3">
      <c r="B26" s="147" t="s">
        <v>102</v>
      </c>
      <c r="C26" s="147" t="s">
        <v>102</v>
      </c>
      <c r="D26" s="147" t="s">
        <v>102</v>
      </c>
      <c r="E26" s="147" t="s">
        <v>98</v>
      </c>
      <c r="F26" s="147" t="s">
        <v>98</v>
      </c>
    </row>
    <row r="27" spans="1:9" ht="24.9" customHeight="1" thickBot="1" x14ac:dyDescent="0.35"/>
    <row r="28" spans="1:9" ht="24.9" customHeight="1" thickBot="1" x14ac:dyDescent="0.35">
      <c r="A28" s="142" t="s">
        <v>117</v>
      </c>
      <c r="B28" s="143" t="s">
        <v>122</v>
      </c>
      <c r="C28" s="143" t="s">
        <v>123</v>
      </c>
      <c r="D28" s="143" t="s">
        <v>124</v>
      </c>
      <c r="E28" s="143" t="s">
        <v>125</v>
      </c>
      <c r="F28" s="143" t="s">
        <v>126</v>
      </c>
      <c r="G28" s="169" t="s">
        <v>121</v>
      </c>
      <c r="H28" s="146" t="s">
        <v>157</v>
      </c>
      <c r="I28" s="146"/>
    </row>
    <row r="29" spans="1:9" ht="24.9" customHeight="1" x14ac:dyDescent="0.3">
      <c r="A29" s="148" t="s">
        <v>75</v>
      </c>
      <c r="B29" s="149"/>
      <c r="C29" s="161"/>
      <c r="D29" s="161" t="s">
        <v>158</v>
      </c>
      <c r="E29" s="161"/>
      <c r="F29" s="161" t="s">
        <v>131</v>
      </c>
      <c r="G29" s="162"/>
      <c r="H29" s="147" t="s">
        <v>102</v>
      </c>
    </row>
    <row r="30" spans="1:9" ht="24.9" customHeight="1" x14ac:dyDescent="0.3">
      <c r="A30" s="148" t="s">
        <v>76</v>
      </c>
      <c r="B30" s="152"/>
      <c r="C30" s="163"/>
      <c r="D30" s="163" t="s">
        <v>158</v>
      </c>
      <c r="E30" s="163"/>
      <c r="F30" s="163" t="s">
        <v>160</v>
      </c>
      <c r="G30" s="164"/>
      <c r="H30" s="147" t="s">
        <v>102</v>
      </c>
    </row>
    <row r="31" spans="1:9" ht="24.9" customHeight="1" x14ac:dyDescent="0.3">
      <c r="A31" s="148" t="s">
        <v>77</v>
      </c>
      <c r="B31" s="152" t="s">
        <v>161</v>
      </c>
      <c r="C31" s="163" t="s">
        <v>158</v>
      </c>
      <c r="D31" s="163"/>
      <c r="E31" s="163"/>
      <c r="F31" s="163"/>
      <c r="G31" s="164"/>
      <c r="H31" s="147" t="s">
        <v>100</v>
      </c>
    </row>
    <row r="32" spans="1:9" ht="24.9" customHeight="1" x14ac:dyDescent="0.3">
      <c r="A32" s="148" t="s">
        <v>78</v>
      </c>
      <c r="B32" s="152" t="s">
        <v>159</v>
      </c>
      <c r="C32" s="163" t="s">
        <v>158</v>
      </c>
      <c r="D32" s="163"/>
      <c r="E32" s="163"/>
      <c r="F32" s="163"/>
      <c r="G32" s="164"/>
      <c r="H32" s="147" t="s">
        <v>100</v>
      </c>
    </row>
    <row r="33" spans="1:12" ht="24.9" customHeight="1" x14ac:dyDescent="0.3">
      <c r="A33" s="148" t="s">
        <v>79</v>
      </c>
      <c r="B33" s="152"/>
      <c r="C33" s="163"/>
      <c r="D33" s="163"/>
      <c r="E33" s="163"/>
      <c r="F33" s="163"/>
      <c r="G33" s="164"/>
    </row>
    <row r="34" spans="1:12" ht="24.9" customHeight="1" thickBot="1" x14ac:dyDescent="0.35">
      <c r="A34" s="170"/>
      <c r="B34" s="156"/>
      <c r="C34" s="157"/>
      <c r="D34" s="157"/>
      <c r="E34" s="157"/>
      <c r="F34" s="157"/>
      <c r="G34" s="158"/>
      <c r="K34" s="165"/>
    </row>
    <row r="35" spans="1:12" ht="24.9" customHeight="1" x14ac:dyDescent="0.3">
      <c r="B35" s="147" t="s">
        <v>102</v>
      </c>
      <c r="F35" s="147" t="s">
        <v>98</v>
      </c>
    </row>
    <row r="36" spans="1:12" ht="24.9" customHeight="1" thickBot="1" x14ac:dyDescent="0.35"/>
    <row r="37" spans="1:12" ht="33" customHeight="1" thickBot="1" x14ac:dyDescent="0.35">
      <c r="A37" s="142" t="s">
        <v>118</v>
      </c>
      <c r="B37" s="171" t="s">
        <v>66</v>
      </c>
      <c r="C37" s="143" t="s">
        <v>68</v>
      </c>
      <c r="D37" s="143" t="s">
        <v>67</v>
      </c>
      <c r="E37" s="143" t="s">
        <v>69</v>
      </c>
      <c r="F37" s="143" t="s">
        <v>72</v>
      </c>
      <c r="G37" s="172" t="s">
        <v>65</v>
      </c>
      <c r="H37" s="146" t="s">
        <v>157</v>
      </c>
      <c r="I37" s="146"/>
    </row>
    <row r="38" spans="1:12" ht="24.9" customHeight="1" x14ac:dyDescent="0.3">
      <c r="A38" s="148" t="s">
        <v>30</v>
      </c>
      <c r="B38" s="149"/>
      <c r="C38" s="161"/>
      <c r="D38" s="161"/>
      <c r="E38" s="161" t="s">
        <v>132</v>
      </c>
      <c r="F38" s="161" t="s">
        <v>162</v>
      </c>
      <c r="G38" s="162"/>
      <c r="H38" s="147" t="s">
        <v>102</v>
      </c>
    </row>
    <row r="39" spans="1:12" ht="24.9" customHeight="1" x14ac:dyDescent="0.3">
      <c r="A39" s="148" t="s">
        <v>32</v>
      </c>
      <c r="B39" s="152"/>
      <c r="C39" s="163"/>
      <c r="D39" s="163"/>
      <c r="E39" s="163" t="s">
        <v>128</v>
      </c>
      <c r="F39" s="163" t="s">
        <v>160</v>
      </c>
      <c r="G39" s="164"/>
      <c r="H39" s="147" t="s">
        <v>101</v>
      </c>
    </row>
    <row r="40" spans="1:12" ht="24.9" customHeight="1" x14ac:dyDescent="0.3">
      <c r="A40" s="148" t="s">
        <v>31</v>
      </c>
      <c r="B40" s="152" t="s">
        <v>129</v>
      </c>
      <c r="C40" s="163" t="s">
        <v>131</v>
      </c>
      <c r="D40" s="163"/>
      <c r="E40" s="163"/>
      <c r="F40" s="163"/>
      <c r="G40" s="164"/>
      <c r="H40" s="147" t="s">
        <v>101</v>
      </c>
    </row>
    <row r="41" spans="1:12" ht="24.9" customHeight="1" x14ac:dyDescent="0.3">
      <c r="A41" s="173" t="s">
        <v>33</v>
      </c>
      <c r="B41" s="152" t="s">
        <v>129</v>
      </c>
      <c r="C41" s="163" t="s">
        <v>129</v>
      </c>
      <c r="D41" s="163"/>
      <c r="E41" s="163"/>
      <c r="F41" s="163"/>
      <c r="G41" s="164"/>
      <c r="H41" s="147" t="s">
        <v>100</v>
      </c>
    </row>
    <row r="42" spans="1:12" ht="24.9" customHeight="1" x14ac:dyDescent="0.3">
      <c r="A42" s="173"/>
      <c r="B42" s="152"/>
      <c r="C42" s="163"/>
      <c r="D42" s="163"/>
      <c r="E42" s="163"/>
      <c r="F42" s="163"/>
      <c r="G42" s="164"/>
      <c r="L42" s="165"/>
    </row>
    <row r="43" spans="1:12" ht="24.9" customHeight="1" thickBot="1" x14ac:dyDescent="0.35">
      <c r="A43" s="170"/>
      <c r="B43" s="156"/>
      <c r="C43" s="157"/>
      <c r="D43" s="157"/>
      <c r="E43" s="157"/>
      <c r="F43" s="157"/>
      <c r="G43" s="158"/>
      <c r="L43" s="165"/>
    </row>
    <row r="44" spans="1:12" ht="24.9" customHeight="1" x14ac:dyDescent="0.3">
      <c r="B44" s="147" t="s">
        <v>100</v>
      </c>
      <c r="C44" s="147" t="s">
        <v>99</v>
      </c>
      <c r="E44" s="147" t="s">
        <v>99</v>
      </c>
      <c r="F44" s="147" t="s">
        <v>98</v>
      </c>
    </row>
    <row r="45" spans="1:12" ht="24.9" customHeight="1" thickBot="1" x14ac:dyDescent="0.35"/>
    <row r="46" spans="1:12" ht="24.9" customHeight="1" thickBot="1" x14ac:dyDescent="0.35">
      <c r="A46" s="142" t="s">
        <v>134</v>
      </c>
      <c r="B46" s="150" t="s">
        <v>80</v>
      </c>
      <c r="C46" s="150" t="s">
        <v>81</v>
      </c>
      <c r="D46" s="150" t="s">
        <v>82</v>
      </c>
      <c r="E46" s="150" t="s">
        <v>83</v>
      </c>
      <c r="F46" s="150" t="s">
        <v>84</v>
      </c>
      <c r="G46" s="169"/>
      <c r="H46" s="146" t="s">
        <v>170</v>
      </c>
      <c r="I46" s="146"/>
    </row>
    <row r="47" spans="1:12" ht="24.9" customHeight="1" x14ac:dyDescent="0.3">
      <c r="A47" s="148" t="s">
        <v>75</v>
      </c>
      <c r="B47" s="149"/>
      <c r="C47" s="161"/>
      <c r="D47" s="161"/>
      <c r="E47" s="161" t="s">
        <v>160</v>
      </c>
      <c r="F47" s="161" t="s">
        <v>162</v>
      </c>
      <c r="G47" s="162"/>
      <c r="H47" s="147" t="s">
        <v>102</v>
      </c>
    </row>
    <row r="48" spans="1:12" ht="24.9" customHeight="1" x14ac:dyDescent="0.3">
      <c r="A48" s="148" t="s">
        <v>76</v>
      </c>
      <c r="B48" s="152"/>
      <c r="C48" s="163"/>
      <c r="D48" s="163" t="s">
        <v>129</v>
      </c>
      <c r="E48" s="163"/>
      <c r="F48" s="163"/>
      <c r="G48" s="164"/>
      <c r="H48" s="147" t="s">
        <v>99</v>
      </c>
    </row>
    <row r="49" spans="1:9" ht="24.9" customHeight="1" x14ac:dyDescent="0.3">
      <c r="A49" s="148" t="s">
        <v>77</v>
      </c>
      <c r="B49" s="152" t="s">
        <v>169</v>
      </c>
      <c r="C49" s="163" t="s">
        <v>128</v>
      </c>
      <c r="D49" s="163"/>
      <c r="E49" s="163"/>
      <c r="F49" s="163"/>
      <c r="G49" s="164"/>
      <c r="H49" s="147" t="s">
        <v>99</v>
      </c>
    </row>
    <row r="50" spans="1:9" ht="24.9" customHeight="1" x14ac:dyDescent="0.3">
      <c r="A50" s="148" t="s">
        <v>78</v>
      </c>
      <c r="B50" s="152" t="s">
        <v>130</v>
      </c>
      <c r="C50" s="163" t="s">
        <v>164</v>
      </c>
      <c r="D50" s="163"/>
      <c r="E50" s="163"/>
      <c r="F50" s="163"/>
      <c r="G50" s="164"/>
      <c r="H50" s="147" t="s">
        <v>100</v>
      </c>
    </row>
    <row r="51" spans="1:9" ht="24.9" customHeight="1" x14ac:dyDescent="0.3">
      <c r="A51" s="148" t="s">
        <v>79</v>
      </c>
      <c r="B51" s="152"/>
      <c r="C51" s="163"/>
      <c r="D51" s="163" t="s">
        <v>129</v>
      </c>
      <c r="E51" s="163"/>
      <c r="F51" s="163"/>
      <c r="G51" s="164"/>
      <c r="H51" s="147" t="s">
        <v>99</v>
      </c>
    </row>
    <row r="52" spans="1:9" ht="24.9" customHeight="1" thickBot="1" x14ac:dyDescent="0.35">
      <c r="A52" s="170"/>
      <c r="B52" s="156"/>
      <c r="C52" s="157"/>
      <c r="D52" s="157"/>
      <c r="E52" s="157"/>
      <c r="F52" s="157"/>
      <c r="G52" s="158"/>
    </row>
    <row r="53" spans="1:9" ht="24.9" customHeight="1" x14ac:dyDescent="0.3">
      <c r="B53" s="147" t="s">
        <v>100</v>
      </c>
      <c r="C53" s="147" t="s">
        <v>101</v>
      </c>
      <c r="D53" s="147" t="s">
        <v>100</v>
      </c>
      <c r="E53" s="147" t="s">
        <v>98</v>
      </c>
      <c r="F53" s="147" t="s">
        <v>98</v>
      </c>
    </row>
    <row r="54" spans="1:9" ht="24.9" customHeight="1" thickBot="1" x14ac:dyDescent="0.35"/>
    <row r="55" spans="1:9" ht="24.9" customHeight="1" thickBot="1" x14ac:dyDescent="0.35">
      <c r="A55" s="142" t="s">
        <v>135</v>
      </c>
      <c r="B55" s="143" t="s">
        <v>111</v>
      </c>
      <c r="C55" s="143" t="s">
        <v>112</v>
      </c>
      <c r="D55" s="143" t="s">
        <v>113</v>
      </c>
      <c r="E55" s="144" t="s">
        <v>119</v>
      </c>
      <c r="F55" s="143" t="s">
        <v>114</v>
      </c>
      <c r="G55" s="145" t="s">
        <v>120</v>
      </c>
      <c r="H55" s="146" t="s">
        <v>172</v>
      </c>
      <c r="I55" s="146"/>
    </row>
    <row r="56" spans="1:9" ht="24.9" customHeight="1" x14ac:dyDescent="0.3">
      <c r="A56" s="160" t="s">
        <v>35</v>
      </c>
      <c r="B56" s="149"/>
      <c r="C56" s="161"/>
      <c r="D56" s="161"/>
      <c r="E56" s="161"/>
      <c r="F56" s="161"/>
      <c r="G56" s="162"/>
    </row>
    <row r="57" spans="1:9" ht="24.9" customHeight="1" x14ac:dyDescent="0.3">
      <c r="A57" s="160" t="s">
        <v>36</v>
      </c>
      <c r="B57" s="152"/>
      <c r="C57" s="163"/>
      <c r="D57" s="163"/>
      <c r="E57" s="163" t="s">
        <v>160</v>
      </c>
      <c r="F57" s="163"/>
      <c r="G57" s="164" t="s">
        <v>171</v>
      </c>
      <c r="H57" s="147" t="s">
        <v>102</v>
      </c>
    </row>
    <row r="58" spans="1:9" ht="24.9" customHeight="1" x14ac:dyDescent="0.3">
      <c r="A58" s="160" t="s">
        <v>37</v>
      </c>
      <c r="B58" s="152" t="s">
        <v>162</v>
      </c>
      <c r="C58" s="163" t="s">
        <v>128</v>
      </c>
      <c r="D58" s="163"/>
      <c r="E58" s="163"/>
      <c r="F58" s="163"/>
      <c r="G58" s="164"/>
      <c r="H58" s="147" t="s">
        <v>101</v>
      </c>
    </row>
    <row r="59" spans="1:9" ht="24.9" customHeight="1" x14ac:dyDescent="0.3">
      <c r="A59" s="160" t="s">
        <v>38</v>
      </c>
      <c r="B59" s="152" t="s">
        <v>129</v>
      </c>
      <c r="C59" s="163" t="s">
        <v>161</v>
      </c>
      <c r="D59" s="163"/>
      <c r="E59" s="163"/>
      <c r="F59" s="163"/>
      <c r="G59" s="164"/>
      <c r="H59" s="147" t="s">
        <v>99</v>
      </c>
    </row>
    <row r="60" spans="1:9" ht="24.9" customHeight="1" x14ac:dyDescent="0.3">
      <c r="A60" s="160" t="s">
        <v>39</v>
      </c>
      <c r="B60" s="152"/>
      <c r="C60" s="163"/>
      <c r="D60" s="163"/>
      <c r="E60" s="163"/>
      <c r="F60" s="163"/>
      <c r="G60" s="164"/>
    </row>
    <row r="61" spans="1:9" ht="24.9" customHeight="1" thickBot="1" x14ac:dyDescent="0.35">
      <c r="A61" s="166" t="s">
        <v>40</v>
      </c>
      <c r="B61" s="156"/>
      <c r="C61" s="157"/>
      <c r="D61" s="157"/>
      <c r="E61" s="157" t="s">
        <v>129</v>
      </c>
      <c r="F61" s="157"/>
      <c r="G61" s="158" t="s">
        <v>131</v>
      </c>
      <c r="H61" s="147" t="s">
        <v>101</v>
      </c>
    </row>
    <row r="62" spans="1:9" ht="24.9" customHeight="1" x14ac:dyDescent="0.3">
      <c r="B62" s="147" t="s">
        <v>99</v>
      </c>
      <c r="C62" s="147" t="s">
        <v>101</v>
      </c>
      <c r="E62" s="147" t="s">
        <v>99</v>
      </c>
      <c r="G62" s="147" t="s">
        <v>98</v>
      </c>
    </row>
    <row r="63" spans="1:9" ht="24.9" customHeight="1" thickBot="1" x14ac:dyDescent="0.35"/>
    <row r="64" spans="1:9" ht="24.9" customHeight="1" thickBot="1" x14ac:dyDescent="0.35">
      <c r="A64" s="142" t="s">
        <v>136</v>
      </c>
      <c r="B64" s="138" t="s">
        <v>25</v>
      </c>
      <c r="C64" s="138" t="s">
        <v>24</v>
      </c>
      <c r="D64" s="138" t="s">
        <v>26</v>
      </c>
      <c r="E64" s="138" t="s">
        <v>28</v>
      </c>
      <c r="F64" s="138" t="s">
        <v>27</v>
      </c>
      <c r="G64" s="169"/>
      <c r="H64" s="146" t="s">
        <v>173</v>
      </c>
      <c r="I64" s="146"/>
    </row>
    <row r="65" spans="1:9" ht="24.9" customHeight="1" x14ac:dyDescent="0.3">
      <c r="A65" s="148" t="s">
        <v>137</v>
      </c>
      <c r="B65" s="149"/>
      <c r="C65" s="161"/>
      <c r="D65" s="161" t="s">
        <v>169</v>
      </c>
      <c r="E65" s="161" t="s">
        <v>128</v>
      </c>
      <c r="F65" s="161"/>
      <c r="G65" s="162"/>
      <c r="H65" s="147" t="s">
        <v>99</v>
      </c>
    </row>
    <row r="66" spans="1:9" ht="24.9" customHeight="1" x14ac:dyDescent="0.3">
      <c r="A66" s="148" t="s">
        <v>138</v>
      </c>
      <c r="B66" s="152"/>
      <c r="C66" s="163"/>
      <c r="D66" s="163" t="s">
        <v>128</v>
      </c>
      <c r="E66" s="163" t="s">
        <v>129</v>
      </c>
      <c r="F66" s="163"/>
      <c r="G66" s="164"/>
      <c r="H66" s="147" t="s">
        <v>100</v>
      </c>
    </row>
    <row r="67" spans="1:9" ht="24.9" customHeight="1" x14ac:dyDescent="0.3">
      <c r="A67" s="148" t="s">
        <v>139</v>
      </c>
      <c r="B67" s="152"/>
      <c r="C67" s="163" t="s">
        <v>169</v>
      </c>
      <c r="D67" s="163"/>
      <c r="E67" s="163"/>
      <c r="F67" s="163" t="s">
        <v>132</v>
      </c>
      <c r="G67" s="164"/>
      <c r="H67" s="147" t="s">
        <v>100</v>
      </c>
    </row>
    <row r="68" spans="1:9" ht="24.9" customHeight="1" x14ac:dyDescent="0.3">
      <c r="A68" s="148" t="s">
        <v>140</v>
      </c>
      <c r="B68" s="152"/>
      <c r="C68" s="163"/>
      <c r="D68" s="163"/>
      <c r="E68" s="163"/>
      <c r="F68" s="163"/>
      <c r="G68" s="164"/>
    </row>
    <row r="69" spans="1:9" ht="24.9" customHeight="1" x14ac:dyDescent="0.3">
      <c r="A69" s="148" t="s">
        <v>141</v>
      </c>
      <c r="B69" s="152"/>
      <c r="C69" s="163" t="s">
        <v>128</v>
      </c>
      <c r="D69" s="163"/>
      <c r="E69" s="163"/>
      <c r="F69" s="163" t="s">
        <v>128</v>
      </c>
      <c r="G69" s="164"/>
      <c r="H69" s="147" t="s">
        <v>100</v>
      </c>
    </row>
    <row r="70" spans="1:9" ht="24.9" customHeight="1" thickBot="1" x14ac:dyDescent="0.35">
      <c r="A70" s="170"/>
      <c r="B70" s="156"/>
      <c r="C70" s="157"/>
      <c r="D70" s="157"/>
      <c r="E70" s="157"/>
      <c r="F70" s="157"/>
      <c r="G70" s="158"/>
    </row>
    <row r="71" spans="1:9" ht="24.9" customHeight="1" x14ac:dyDescent="0.3">
      <c r="C71" s="147" t="s">
        <v>101</v>
      </c>
      <c r="D71" s="147" t="s">
        <v>101</v>
      </c>
      <c r="E71" s="147" t="s">
        <v>100</v>
      </c>
      <c r="F71" s="147" t="s">
        <v>99</v>
      </c>
    </row>
    <row r="72" spans="1:9" ht="24.9" customHeight="1" thickBot="1" x14ac:dyDescent="0.35"/>
    <row r="73" spans="1:9" ht="24.9" customHeight="1" thickBot="1" x14ac:dyDescent="0.35">
      <c r="A73" s="142" t="s">
        <v>142</v>
      </c>
      <c r="B73" s="171" t="s">
        <v>66</v>
      </c>
      <c r="C73" s="143" t="s">
        <v>68</v>
      </c>
      <c r="D73" s="143" t="s">
        <v>67</v>
      </c>
      <c r="E73" s="143" t="s">
        <v>69</v>
      </c>
      <c r="F73" s="143" t="s">
        <v>72</v>
      </c>
      <c r="G73" s="172" t="s">
        <v>65</v>
      </c>
      <c r="H73" s="146" t="s">
        <v>166</v>
      </c>
      <c r="I73" s="146"/>
    </row>
    <row r="74" spans="1:9" ht="24.9" customHeight="1" x14ac:dyDescent="0.3">
      <c r="A74" s="148" t="s">
        <v>122</v>
      </c>
      <c r="B74" s="149"/>
      <c r="C74" s="161"/>
      <c r="D74" s="161"/>
      <c r="E74" s="161" t="s">
        <v>162</v>
      </c>
      <c r="F74" s="161" t="s">
        <v>169</v>
      </c>
      <c r="G74" s="162"/>
      <c r="H74" s="147" t="s">
        <v>100</v>
      </c>
    </row>
    <row r="75" spans="1:9" ht="24.9" customHeight="1" x14ac:dyDescent="0.3">
      <c r="A75" s="148" t="s">
        <v>123</v>
      </c>
      <c r="B75" s="152"/>
      <c r="C75" s="163"/>
      <c r="D75" s="163"/>
      <c r="E75" s="163" t="s">
        <v>158</v>
      </c>
      <c r="F75" s="163"/>
      <c r="G75" s="164"/>
    </row>
    <row r="76" spans="1:9" ht="24.9" customHeight="1" x14ac:dyDescent="0.3">
      <c r="A76" s="148" t="s">
        <v>124</v>
      </c>
      <c r="B76" s="152" t="s">
        <v>169</v>
      </c>
      <c r="C76" s="163" t="s">
        <v>158</v>
      </c>
      <c r="D76" s="163"/>
      <c r="E76" s="163"/>
      <c r="F76" s="163"/>
      <c r="G76" s="164"/>
      <c r="H76" s="147" t="s">
        <v>98</v>
      </c>
    </row>
    <row r="77" spans="1:9" ht="24.9" customHeight="1" x14ac:dyDescent="0.3">
      <c r="A77" s="148" t="s">
        <v>125</v>
      </c>
      <c r="B77" s="152"/>
      <c r="C77" s="163"/>
      <c r="D77" s="163"/>
      <c r="E77" s="163"/>
      <c r="F77" s="163"/>
      <c r="G77" s="164"/>
    </row>
    <row r="78" spans="1:9" ht="24.9" customHeight="1" x14ac:dyDescent="0.3">
      <c r="A78" s="148" t="s">
        <v>126</v>
      </c>
      <c r="B78" s="152" t="s">
        <v>165</v>
      </c>
      <c r="C78" s="163"/>
      <c r="D78" s="163"/>
      <c r="E78" s="163"/>
      <c r="F78" s="163" t="s">
        <v>169</v>
      </c>
      <c r="G78" s="164"/>
      <c r="H78" s="147" t="s">
        <v>98</v>
      </c>
    </row>
    <row r="79" spans="1:9" ht="24.9" customHeight="1" thickBot="1" x14ac:dyDescent="0.35">
      <c r="A79" s="170" t="s">
        <v>121</v>
      </c>
      <c r="B79" s="156"/>
      <c r="C79" s="157" t="s">
        <v>130</v>
      </c>
      <c r="D79" s="157"/>
      <c r="E79" s="157"/>
      <c r="F79" s="157"/>
      <c r="G79" s="158"/>
      <c r="H79" s="147" t="s">
        <v>100</v>
      </c>
    </row>
    <row r="80" spans="1:9" ht="24.9" customHeight="1" x14ac:dyDescent="0.3">
      <c r="B80" s="147" t="s">
        <v>102</v>
      </c>
      <c r="C80" s="147" t="s">
        <v>100</v>
      </c>
      <c r="E80" s="147" t="s">
        <v>100</v>
      </c>
      <c r="F80" s="147" t="s">
        <v>102</v>
      </c>
    </row>
    <row r="81" spans="1:9" ht="24.9" customHeight="1" thickBot="1" x14ac:dyDescent="0.35"/>
    <row r="82" spans="1:9" ht="24.9" customHeight="1" thickBot="1" x14ac:dyDescent="0.35">
      <c r="A82" s="142" t="s">
        <v>143</v>
      </c>
      <c r="B82" s="171" t="s">
        <v>66</v>
      </c>
      <c r="C82" s="143" t="s">
        <v>68</v>
      </c>
      <c r="D82" s="143" t="s">
        <v>67</v>
      </c>
      <c r="E82" s="143" t="s">
        <v>69</v>
      </c>
      <c r="F82" s="143" t="s">
        <v>72</v>
      </c>
      <c r="G82" s="172" t="s">
        <v>65</v>
      </c>
      <c r="H82" s="146" t="s">
        <v>172</v>
      </c>
      <c r="I82" s="146"/>
    </row>
    <row r="83" spans="1:9" ht="24.9" customHeight="1" x14ac:dyDescent="0.3">
      <c r="A83" s="148" t="s">
        <v>137</v>
      </c>
      <c r="B83" s="149"/>
      <c r="C83" s="161"/>
      <c r="D83" s="161"/>
      <c r="E83" s="161"/>
      <c r="F83" s="161" t="s">
        <v>129</v>
      </c>
      <c r="G83" s="162" t="s">
        <v>162</v>
      </c>
      <c r="H83" s="147" t="s">
        <v>101</v>
      </c>
    </row>
    <row r="84" spans="1:9" ht="24.9" customHeight="1" x14ac:dyDescent="0.3">
      <c r="A84" s="148" t="s">
        <v>138</v>
      </c>
      <c r="B84" s="152"/>
      <c r="C84" s="163"/>
      <c r="D84" s="163"/>
      <c r="E84" s="163"/>
      <c r="F84" s="163"/>
      <c r="G84" s="164"/>
    </row>
    <row r="85" spans="1:9" ht="24.9" customHeight="1" x14ac:dyDescent="0.3">
      <c r="A85" s="148" t="s">
        <v>139</v>
      </c>
      <c r="B85" s="152" t="s">
        <v>128</v>
      </c>
      <c r="C85" s="163" t="s">
        <v>129</v>
      </c>
      <c r="D85" s="163"/>
      <c r="E85" s="163"/>
      <c r="F85" s="163"/>
      <c r="G85" s="164"/>
      <c r="H85" s="147" t="s">
        <v>100</v>
      </c>
    </row>
    <row r="86" spans="1:9" ht="24.9" customHeight="1" x14ac:dyDescent="0.3">
      <c r="A86" s="148" t="s">
        <v>140</v>
      </c>
      <c r="B86" s="152" t="s">
        <v>160</v>
      </c>
      <c r="C86" s="163" t="s">
        <v>169</v>
      </c>
      <c r="D86" s="163"/>
      <c r="E86" s="163"/>
      <c r="F86" s="163"/>
      <c r="G86" s="164"/>
      <c r="H86" s="147" t="s">
        <v>100</v>
      </c>
    </row>
    <row r="87" spans="1:9" ht="24.9" customHeight="1" x14ac:dyDescent="0.3">
      <c r="A87" s="148" t="s">
        <v>141</v>
      </c>
      <c r="B87" s="152"/>
      <c r="C87" s="163"/>
      <c r="D87" s="163"/>
      <c r="E87" s="163" t="s">
        <v>162</v>
      </c>
      <c r="F87" s="163"/>
      <c r="G87" s="164" t="s">
        <v>131</v>
      </c>
      <c r="H87" s="147" t="s">
        <v>102</v>
      </c>
    </row>
    <row r="88" spans="1:9" ht="24.9" customHeight="1" thickBot="1" x14ac:dyDescent="0.35">
      <c r="A88" s="170"/>
      <c r="B88" s="156"/>
      <c r="C88" s="157"/>
      <c r="D88" s="157"/>
      <c r="E88" s="157"/>
      <c r="F88" s="157"/>
      <c r="G88" s="158"/>
    </row>
    <row r="89" spans="1:9" ht="24.9" customHeight="1" x14ac:dyDescent="0.3">
      <c r="B89" s="147" t="s">
        <v>99</v>
      </c>
      <c r="C89" s="147" t="s">
        <v>101</v>
      </c>
      <c r="E89" s="147" t="s">
        <v>98</v>
      </c>
      <c r="F89" s="147" t="s">
        <v>99</v>
      </c>
      <c r="G89" s="147" t="s">
        <v>98</v>
      </c>
    </row>
    <row r="91" spans="1:9" ht="24.9" customHeight="1" thickBot="1" x14ac:dyDescent="0.35"/>
    <row r="92" spans="1:9" ht="24.9" customHeight="1" thickBot="1" x14ac:dyDescent="0.35">
      <c r="A92" s="142" t="s">
        <v>144</v>
      </c>
      <c r="B92" s="143" t="s">
        <v>57</v>
      </c>
      <c r="C92" s="143" t="s">
        <v>58</v>
      </c>
      <c r="D92" s="143" t="s">
        <v>59</v>
      </c>
      <c r="E92" s="143" t="s">
        <v>60</v>
      </c>
      <c r="F92" s="159" t="s">
        <v>127</v>
      </c>
      <c r="G92" s="145" t="s">
        <v>63</v>
      </c>
      <c r="H92" s="146" t="s">
        <v>170</v>
      </c>
      <c r="I92" s="146"/>
    </row>
    <row r="93" spans="1:9" ht="24.9" customHeight="1" x14ac:dyDescent="0.3">
      <c r="A93" s="148" t="s">
        <v>30</v>
      </c>
      <c r="B93" s="149"/>
      <c r="C93" s="161"/>
      <c r="D93" s="161" t="s">
        <v>128</v>
      </c>
      <c r="E93" s="161"/>
      <c r="F93" s="161" t="s">
        <v>174</v>
      </c>
      <c r="G93" s="162"/>
      <c r="H93" s="147" t="s">
        <v>101</v>
      </c>
    </row>
    <row r="94" spans="1:9" ht="24.9" customHeight="1" x14ac:dyDescent="0.3">
      <c r="A94" s="148" t="s">
        <v>32</v>
      </c>
      <c r="B94" s="152"/>
      <c r="C94" s="163"/>
      <c r="D94" s="163" t="s">
        <v>161</v>
      </c>
      <c r="E94" s="163"/>
      <c r="F94" s="163" t="s">
        <v>131</v>
      </c>
      <c r="G94" s="164"/>
      <c r="H94" s="147" t="s">
        <v>100</v>
      </c>
    </row>
    <row r="95" spans="1:9" ht="24.9" customHeight="1" x14ac:dyDescent="0.3">
      <c r="A95" s="148" t="s">
        <v>31</v>
      </c>
      <c r="B95" s="152"/>
      <c r="C95" s="163" t="s">
        <v>129</v>
      </c>
      <c r="D95" s="163"/>
      <c r="E95" s="163"/>
      <c r="F95" s="163"/>
      <c r="G95" s="164" t="s">
        <v>131</v>
      </c>
      <c r="H95" s="147" t="s">
        <v>101</v>
      </c>
    </row>
    <row r="96" spans="1:9" ht="24.9" customHeight="1" x14ac:dyDescent="0.3">
      <c r="A96" s="173" t="s">
        <v>33</v>
      </c>
      <c r="B96" s="152"/>
      <c r="C96" s="163" t="s">
        <v>169</v>
      </c>
      <c r="D96" s="163"/>
      <c r="E96" s="163"/>
      <c r="F96" s="163"/>
      <c r="G96" s="164" t="s">
        <v>129</v>
      </c>
      <c r="H96" s="147" t="s">
        <v>99</v>
      </c>
    </row>
    <row r="97" spans="1:9" ht="24.9" customHeight="1" x14ac:dyDescent="0.3">
      <c r="A97" s="173"/>
      <c r="B97" s="152"/>
      <c r="C97" s="163"/>
      <c r="D97" s="163"/>
      <c r="E97" s="163"/>
      <c r="F97" s="163"/>
      <c r="G97" s="164"/>
    </row>
    <row r="98" spans="1:9" ht="24.9" customHeight="1" thickBot="1" x14ac:dyDescent="0.35">
      <c r="A98" s="170"/>
      <c r="B98" s="156"/>
      <c r="C98" s="157"/>
      <c r="D98" s="157"/>
      <c r="E98" s="157"/>
      <c r="F98" s="157"/>
      <c r="G98" s="158"/>
    </row>
    <row r="99" spans="1:9" ht="25.5" customHeight="1" x14ac:dyDescent="0.3">
      <c r="C99" s="147" t="s">
        <v>101</v>
      </c>
      <c r="D99" s="147" t="s">
        <v>99</v>
      </c>
      <c r="F99" s="147" t="s">
        <v>98</v>
      </c>
      <c r="G99" s="147" t="s">
        <v>99</v>
      </c>
    </row>
    <row r="100" spans="1:9" ht="25.5" customHeight="1" thickBot="1" x14ac:dyDescent="0.35"/>
    <row r="101" spans="1:9" ht="25.5" customHeight="1" thickBot="1" x14ac:dyDescent="0.35">
      <c r="A101" s="142" t="s">
        <v>175</v>
      </c>
      <c r="B101" s="150" t="s">
        <v>80</v>
      </c>
      <c r="C101" s="150" t="s">
        <v>81</v>
      </c>
      <c r="D101" s="150" t="s">
        <v>82</v>
      </c>
      <c r="E101" s="150" t="s">
        <v>83</v>
      </c>
      <c r="F101" s="150" t="s">
        <v>84</v>
      </c>
      <c r="G101" s="169"/>
      <c r="H101" s="146" t="s">
        <v>172</v>
      </c>
      <c r="I101" s="146"/>
    </row>
    <row r="102" spans="1:9" ht="25.5" customHeight="1" x14ac:dyDescent="0.3">
      <c r="A102" s="160" t="s">
        <v>35</v>
      </c>
      <c r="B102" s="149"/>
      <c r="C102" s="161"/>
      <c r="D102" s="161"/>
      <c r="E102" s="161"/>
      <c r="F102" s="161"/>
      <c r="G102" s="162"/>
    </row>
    <row r="103" spans="1:9" ht="25.5" customHeight="1" x14ac:dyDescent="0.3">
      <c r="A103" s="160" t="s">
        <v>36</v>
      </c>
      <c r="B103" s="152" t="s">
        <v>177</v>
      </c>
      <c r="C103" s="163"/>
      <c r="D103" s="163"/>
      <c r="E103" s="163" t="s">
        <v>131</v>
      </c>
      <c r="F103" s="163"/>
      <c r="G103" s="164"/>
      <c r="H103" s="147" t="s">
        <v>102</v>
      </c>
    </row>
    <row r="104" spans="1:9" ht="25.5" customHeight="1" x14ac:dyDescent="0.3">
      <c r="A104" s="160" t="s">
        <v>37</v>
      </c>
      <c r="B104" s="152" t="s">
        <v>129</v>
      </c>
      <c r="C104" s="163"/>
      <c r="D104" s="163"/>
      <c r="E104" s="163"/>
      <c r="F104" s="163" t="s">
        <v>162</v>
      </c>
      <c r="G104" s="164"/>
      <c r="H104" s="147" t="s">
        <v>101</v>
      </c>
    </row>
    <row r="105" spans="1:9" ht="25.5" customHeight="1" x14ac:dyDescent="0.3">
      <c r="A105" s="160" t="s">
        <v>38</v>
      </c>
      <c r="B105" s="152"/>
      <c r="C105" s="163" t="s">
        <v>161</v>
      </c>
      <c r="D105" s="163" t="s">
        <v>132</v>
      </c>
      <c r="E105" s="163"/>
      <c r="F105" s="163"/>
      <c r="G105" s="164"/>
      <c r="H105" s="147" t="s">
        <v>100</v>
      </c>
    </row>
    <row r="106" spans="1:9" ht="25.5" customHeight="1" x14ac:dyDescent="0.3">
      <c r="A106" s="160" t="s">
        <v>39</v>
      </c>
      <c r="B106" s="152"/>
      <c r="C106" s="163"/>
      <c r="D106" s="163"/>
      <c r="E106" s="163"/>
      <c r="F106" s="163"/>
      <c r="G106" s="164"/>
    </row>
    <row r="107" spans="1:9" ht="25.5" customHeight="1" thickBot="1" x14ac:dyDescent="0.35">
      <c r="A107" s="166" t="s">
        <v>40</v>
      </c>
      <c r="B107" s="156"/>
      <c r="C107" s="157"/>
      <c r="D107" s="157" t="s">
        <v>160</v>
      </c>
      <c r="E107" s="157" t="s">
        <v>169</v>
      </c>
      <c r="F107" s="157"/>
      <c r="G107" s="158"/>
      <c r="H107" s="147" t="s">
        <v>100</v>
      </c>
    </row>
    <row r="108" spans="1:9" ht="25.5" customHeight="1" x14ac:dyDescent="0.3">
      <c r="B108" s="147" t="s">
        <v>99</v>
      </c>
      <c r="C108" s="147" t="s">
        <v>100</v>
      </c>
      <c r="D108" s="147" t="s">
        <v>98</v>
      </c>
      <c r="E108" s="147" t="s">
        <v>100</v>
      </c>
      <c r="F108" s="147" t="s">
        <v>98</v>
      </c>
    </row>
    <row r="109" spans="1:9" ht="25.5" customHeight="1" thickBot="1" x14ac:dyDescent="0.35"/>
    <row r="110" spans="1:9" ht="25.5" customHeight="1" thickBot="1" x14ac:dyDescent="0.35">
      <c r="A110" s="142" t="s">
        <v>176</v>
      </c>
      <c r="B110" s="138" t="s">
        <v>25</v>
      </c>
      <c r="C110" s="138" t="s">
        <v>24</v>
      </c>
      <c r="D110" s="138" t="s">
        <v>26</v>
      </c>
      <c r="E110" s="138" t="s">
        <v>28</v>
      </c>
      <c r="F110" s="138" t="s">
        <v>27</v>
      </c>
      <c r="G110" s="169"/>
      <c r="H110" s="146" t="s">
        <v>178</v>
      </c>
      <c r="I110" s="146"/>
    </row>
    <row r="111" spans="1:9" ht="25.5" customHeight="1" x14ac:dyDescent="0.3">
      <c r="A111" s="148" t="s">
        <v>75</v>
      </c>
      <c r="B111" s="149"/>
      <c r="C111" s="161"/>
      <c r="D111" s="161" t="s">
        <v>164</v>
      </c>
      <c r="E111" s="161" t="s">
        <v>129</v>
      </c>
      <c r="F111" s="161"/>
      <c r="G111" s="162"/>
      <c r="H111" s="147" t="s">
        <v>99</v>
      </c>
    </row>
    <row r="112" spans="1:9" ht="25.5" customHeight="1" x14ac:dyDescent="0.3">
      <c r="A112" s="148" t="s">
        <v>76</v>
      </c>
      <c r="B112" s="152"/>
      <c r="C112" s="163"/>
      <c r="D112" s="163"/>
      <c r="E112" s="163" t="s">
        <v>131</v>
      </c>
      <c r="F112" s="163"/>
      <c r="G112" s="164"/>
      <c r="H112" s="147" t="s">
        <v>100</v>
      </c>
    </row>
    <row r="113" spans="1:9" ht="25.5" customHeight="1" x14ac:dyDescent="0.3">
      <c r="A113" s="148" t="s">
        <v>77</v>
      </c>
      <c r="B113" s="152"/>
      <c r="C113" s="163" t="s">
        <v>128</v>
      </c>
      <c r="D113" s="163"/>
      <c r="E113" s="163"/>
      <c r="F113" s="163" t="s">
        <v>169</v>
      </c>
      <c r="G113" s="164"/>
      <c r="H113" s="147" t="s">
        <v>99</v>
      </c>
    </row>
    <row r="114" spans="1:9" ht="25.5" customHeight="1" x14ac:dyDescent="0.3">
      <c r="A114" s="148" t="s">
        <v>78</v>
      </c>
      <c r="B114" s="152"/>
      <c r="C114" s="163" t="s">
        <v>179</v>
      </c>
      <c r="D114" s="163"/>
      <c r="E114" s="163"/>
      <c r="F114" s="163" t="s">
        <v>128</v>
      </c>
      <c r="G114" s="164"/>
      <c r="H114" s="147" t="s">
        <v>100</v>
      </c>
    </row>
    <row r="115" spans="1:9" ht="25.5" customHeight="1" x14ac:dyDescent="0.3">
      <c r="A115" s="148" t="s">
        <v>79</v>
      </c>
      <c r="B115" s="152"/>
      <c r="C115" s="163"/>
      <c r="D115" s="163" t="s">
        <v>161</v>
      </c>
      <c r="E115" s="163"/>
      <c r="F115" s="163"/>
      <c r="G115" s="164"/>
      <c r="H115" s="147" t="s">
        <v>98</v>
      </c>
    </row>
    <row r="116" spans="1:9" ht="24.9" customHeight="1" thickBot="1" x14ac:dyDescent="0.35">
      <c r="A116" s="170"/>
      <c r="B116" s="156"/>
      <c r="C116" s="157"/>
      <c r="D116" s="157"/>
      <c r="E116" s="157"/>
      <c r="F116" s="157"/>
      <c r="G116" s="158"/>
    </row>
    <row r="117" spans="1:9" ht="24.9" customHeight="1" x14ac:dyDescent="0.3">
      <c r="A117" s="176"/>
      <c r="B117" s="177"/>
      <c r="C117" s="178" t="s">
        <v>100</v>
      </c>
      <c r="D117" s="178" t="s">
        <v>102</v>
      </c>
      <c r="E117" s="177" t="s">
        <v>99</v>
      </c>
      <c r="F117" s="178" t="s">
        <v>101</v>
      </c>
      <c r="G117" s="179"/>
    </row>
    <row r="118" spans="1:9" ht="24.9" customHeight="1" thickBot="1" x14ac:dyDescent="0.35">
      <c r="A118" s="176"/>
      <c r="B118" s="177"/>
      <c r="C118" s="178"/>
      <c r="D118" s="178"/>
      <c r="E118" s="177"/>
      <c r="F118" s="178"/>
      <c r="G118" s="179"/>
    </row>
    <row r="119" spans="1:9" ht="24.9" customHeight="1" thickBot="1" x14ac:dyDescent="0.35">
      <c r="A119" s="142" t="s">
        <v>145</v>
      </c>
      <c r="B119" s="143" t="s">
        <v>111</v>
      </c>
      <c r="C119" s="143" t="s">
        <v>112</v>
      </c>
      <c r="D119" s="143" t="s">
        <v>113</v>
      </c>
      <c r="E119" s="175" t="s">
        <v>119</v>
      </c>
      <c r="F119" s="143" t="s">
        <v>181</v>
      </c>
      <c r="G119" s="145" t="s">
        <v>120</v>
      </c>
      <c r="H119" s="146" t="s">
        <v>180</v>
      </c>
      <c r="I119" s="146"/>
    </row>
    <row r="120" spans="1:9" ht="24.9" customHeight="1" x14ac:dyDescent="0.3">
      <c r="A120" s="148" t="s">
        <v>30</v>
      </c>
      <c r="B120" s="149"/>
      <c r="C120" s="161"/>
      <c r="D120" s="161"/>
      <c r="E120" s="161" t="s">
        <v>132</v>
      </c>
      <c r="F120" s="161" t="s">
        <v>162</v>
      </c>
      <c r="G120" s="162"/>
      <c r="H120" s="147" t="s">
        <v>102</v>
      </c>
    </row>
    <row r="121" spans="1:9" ht="24.9" customHeight="1" x14ac:dyDescent="0.3">
      <c r="A121" s="148" t="s">
        <v>32</v>
      </c>
      <c r="B121" s="152"/>
      <c r="C121" s="163"/>
      <c r="D121" s="163"/>
      <c r="E121" s="163" t="s">
        <v>129</v>
      </c>
      <c r="F121" s="163" t="s">
        <v>131</v>
      </c>
      <c r="G121" s="164"/>
      <c r="H121" s="147" t="s">
        <v>101</v>
      </c>
    </row>
    <row r="122" spans="1:9" ht="24.9" customHeight="1" x14ac:dyDescent="0.3">
      <c r="A122" s="148" t="s">
        <v>31</v>
      </c>
      <c r="B122" s="152" t="s">
        <v>132</v>
      </c>
      <c r="C122" s="163" t="s">
        <v>162</v>
      </c>
      <c r="D122" s="163"/>
      <c r="E122" s="163"/>
      <c r="F122" s="163"/>
      <c r="G122" s="164"/>
      <c r="H122" s="147" t="s">
        <v>102</v>
      </c>
    </row>
    <row r="123" spans="1:9" ht="24.9" customHeight="1" x14ac:dyDescent="0.3">
      <c r="A123" s="173" t="s">
        <v>33</v>
      </c>
      <c r="B123" s="152" t="s">
        <v>129</v>
      </c>
      <c r="C123" s="163" t="s">
        <v>160</v>
      </c>
      <c r="D123" s="163"/>
      <c r="E123" s="163"/>
      <c r="F123" s="163"/>
      <c r="G123" s="164"/>
      <c r="H123" s="147" t="s">
        <v>101</v>
      </c>
    </row>
    <row r="124" spans="1:9" ht="24.9" customHeight="1" x14ac:dyDescent="0.3">
      <c r="A124" s="173"/>
      <c r="B124" s="152"/>
      <c r="C124" s="163"/>
      <c r="D124" s="163"/>
      <c r="E124" s="163"/>
      <c r="F124" s="163"/>
      <c r="G124" s="164"/>
    </row>
    <row r="125" spans="1:9" ht="24.9" customHeight="1" thickBot="1" x14ac:dyDescent="0.35">
      <c r="A125" s="170"/>
      <c r="B125" s="156"/>
      <c r="C125" s="157"/>
      <c r="D125" s="157"/>
      <c r="E125" s="157"/>
      <c r="F125" s="157"/>
      <c r="G125" s="158"/>
    </row>
    <row r="126" spans="1:9" ht="24.9" customHeight="1" x14ac:dyDescent="0.3">
      <c r="B126" s="147" t="s">
        <v>99</v>
      </c>
      <c r="C126" s="147" t="s">
        <v>98</v>
      </c>
      <c r="E126" s="147" t="s">
        <v>99</v>
      </c>
      <c r="F126" s="147" t="s">
        <v>98</v>
      </c>
    </row>
    <row r="128" spans="1:9" ht="24.9" customHeight="1" thickBot="1" x14ac:dyDescent="0.35"/>
    <row r="129" spans="1:9" ht="24.9" customHeight="1" thickBot="1" x14ac:dyDescent="0.35">
      <c r="A129" s="142" t="s">
        <v>146</v>
      </c>
      <c r="B129" s="171" t="s">
        <v>66</v>
      </c>
      <c r="C129" s="143" t="s">
        <v>68</v>
      </c>
      <c r="D129" s="143" t="s">
        <v>67</v>
      </c>
      <c r="E129" s="143" t="s">
        <v>69</v>
      </c>
      <c r="F129" s="143" t="s">
        <v>72</v>
      </c>
      <c r="G129" s="172" t="s">
        <v>65</v>
      </c>
      <c r="H129" s="146" t="s">
        <v>133</v>
      </c>
      <c r="I129" s="146"/>
    </row>
    <row r="130" spans="1:9" ht="24.9" customHeight="1" x14ac:dyDescent="0.3">
      <c r="A130" s="148" t="s">
        <v>75</v>
      </c>
      <c r="B130" s="149"/>
      <c r="C130" s="161"/>
      <c r="D130" s="161"/>
      <c r="E130" s="161"/>
      <c r="F130" s="161" t="s">
        <v>182</v>
      </c>
      <c r="G130" s="162" t="s">
        <v>183</v>
      </c>
      <c r="H130" s="147" t="s">
        <v>102</v>
      </c>
    </row>
    <row r="131" spans="1:9" ht="24.9" customHeight="1" x14ac:dyDescent="0.3">
      <c r="A131" s="148" t="s">
        <v>76</v>
      </c>
      <c r="B131" s="152"/>
      <c r="C131" s="163"/>
      <c r="D131" s="163"/>
      <c r="E131" s="163"/>
      <c r="F131" s="163"/>
      <c r="G131" s="164"/>
    </row>
    <row r="132" spans="1:9" ht="24.9" customHeight="1" x14ac:dyDescent="0.3">
      <c r="A132" s="148" t="s">
        <v>77</v>
      </c>
      <c r="B132" s="152" t="s">
        <v>129</v>
      </c>
      <c r="C132" s="163" t="s">
        <v>131</v>
      </c>
      <c r="D132" s="163"/>
      <c r="E132" s="163"/>
      <c r="F132" s="163"/>
      <c r="G132" s="164"/>
      <c r="H132" s="147" t="s">
        <v>101</v>
      </c>
    </row>
    <row r="133" spans="1:9" ht="24.9" customHeight="1" x14ac:dyDescent="0.3">
      <c r="A133" s="148" t="s">
        <v>78</v>
      </c>
      <c r="B133" s="152" t="s">
        <v>161</v>
      </c>
      <c r="C133" s="163" t="s">
        <v>171</v>
      </c>
      <c r="D133" s="163"/>
      <c r="E133" s="163"/>
      <c r="F133" s="163"/>
      <c r="G133" s="164"/>
      <c r="H133" s="147" t="s">
        <v>100</v>
      </c>
    </row>
    <row r="134" spans="1:9" ht="24.9" customHeight="1" x14ac:dyDescent="0.3">
      <c r="A134" s="148" t="s">
        <v>79</v>
      </c>
      <c r="B134" s="152"/>
      <c r="C134" s="163"/>
      <c r="D134" s="163"/>
      <c r="E134" s="163" t="s">
        <v>131</v>
      </c>
      <c r="F134" s="163" t="s">
        <v>162</v>
      </c>
      <c r="G134" s="164"/>
      <c r="H134" s="147" t="s">
        <v>102</v>
      </c>
    </row>
    <row r="135" spans="1:9" ht="24.9" customHeight="1" thickBot="1" x14ac:dyDescent="0.35">
      <c r="A135" s="170"/>
      <c r="B135" s="156"/>
      <c r="C135" s="157"/>
      <c r="D135" s="157"/>
      <c r="E135" s="157"/>
      <c r="F135" s="157"/>
      <c r="G135" s="158"/>
    </row>
    <row r="136" spans="1:9" ht="24.9" customHeight="1" x14ac:dyDescent="0.3">
      <c r="B136" s="147" t="s">
        <v>101</v>
      </c>
      <c r="C136" s="147" t="s">
        <v>98</v>
      </c>
      <c r="E136" s="147" t="s">
        <v>98</v>
      </c>
      <c r="F136" s="147" t="s">
        <v>98</v>
      </c>
      <c r="G136" s="147" t="s">
        <v>98</v>
      </c>
    </row>
    <row r="137" spans="1:9" ht="24.9" customHeight="1" thickBot="1" x14ac:dyDescent="0.35"/>
    <row r="138" spans="1:9" ht="24.9" customHeight="1" thickBot="1" x14ac:dyDescent="0.35">
      <c r="A138" s="142" t="s">
        <v>147</v>
      </c>
      <c r="B138" s="143" t="s">
        <v>57</v>
      </c>
      <c r="C138" s="143" t="s">
        <v>58</v>
      </c>
      <c r="D138" s="143" t="s">
        <v>59</v>
      </c>
      <c r="E138" s="143" t="s">
        <v>60</v>
      </c>
      <c r="F138" s="159" t="s">
        <v>127</v>
      </c>
      <c r="G138" s="145" t="s">
        <v>63</v>
      </c>
      <c r="H138" s="146" t="s">
        <v>170</v>
      </c>
      <c r="I138" s="146"/>
    </row>
    <row r="139" spans="1:9" ht="24.9" customHeight="1" x14ac:dyDescent="0.3">
      <c r="A139" s="148" t="s">
        <v>122</v>
      </c>
      <c r="B139" s="149"/>
      <c r="C139" s="161"/>
      <c r="D139" s="161" t="s">
        <v>130</v>
      </c>
      <c r="E139" s="161"/>
      <c r="F139" s="161" t="s">
        <v>132</v>
      </c>
      <c r="G139" s="162"/>
      <c r="H139" s="147" t="s">
        <v>102</v>
      </c>
    </row>
    <row r="140" spans="1:9" ht="24.9" customHeight="1" x14ac:dyDescent="0.3">
      <c r="A140" s="148" t="s">
        <v>123</v>
      </c>
      <c r="B140" s="152"/>
      <c r="C140" s="163"/>
      <c r="D140" s="163"/>
      <c r="E140" s="163"/>
      <c r="F140" s="163"/>
      <c r="G140" s="164"/>
    </row>
    <row r="141" spans="1:9" ht="24.9" customHeight="1" x14ac:dyDescent="0.3">
      <c r="A141" s="148" t="s">
        <v>124</v>
      </c>
      <c r="B141" s="152"/>
      <c r="C141" s="163" t="s">
        <v>128</v>
      </c>
      <c r="D141" s="163"/>
      <c r="E141" s="163"/>
      <c r="F141" s="163"/>
      <c r="G141" s="164" t="s">
        <v>162</v>
      </c>
      <c r="H141" s="147" t="s">
        <v>101</v>
      </c>
    </row>
    <row r="142" spans="1:9" ht="24.9" customHeight="1" x14ac:dyDescent="0.3">
      <c r="A142" s="148" t="s">
        <v>125</v>
      </c>
      <c r="B142" s="152"/>
      <c r="C142" s="163" t="s">
        <v>169</v>
      </c>
      <c r="D142" s="163"/>
      <c r="E142" s="163"/>
      <c r="F142" s="163"/>
      <c r="G142" s="164" t="s">
        <v>169</v>
      </c>
      <c r="H142" s="147" t="s">
        <v>98</v>
      </c>
    </row>
    <row r="143" spans="1:9" ht="24.9" customHeight="1" x14ac:dyDescent="0.3">
      <c r="A143" s="148" t="s">
        <v>126</v>
      </c>
      <c r="B143" s="152"/>
      <c r="C143" s="163"/>
      <c r="D143" s="163"/>
      <c r="E143" s="163"/>
      <c r="F143" s="163"/>
      <c r="G143" s="164"/>
    </row>
    <row r="144" spans="1:9" ht="24.9" customHeight="1" thickBot="1" x14ac:dyDescent="0.35">
      <c r="A144" s="170" t="s">
        <v>121</v>
      </c>
      <c r="B144" s="156"/>
      <c r="C144" s="157"/>
      <c r="D144" s="157" t="s">
        <v>128</v>
      </c>
      <c r="E144" s="157"/>
      <c r="F144" s="157" t="s">
        <v>129</v>
      </c>
      <c r="G144" s="158"/>
      <c r="H144" s="147" t="s">
        <v>100</v>
      </c>
    </row>
    <row r="145" spans="1:9" ht="24.9" customHeight="1" x14ac:dyDescent="0.3">
      <c r="C145" s="147" t="s">
        <v>101</v>
      </c>
      <c r="D145" s="147" t="s">
        <v>99</v>
      </c>
      <c r="F145" s="147" t="s">
        <v>99</v>
      </c>
      <c r="G145" s="147" t="s">
        <v>100</v>
      </c>
    </row>
    <row r="147" spans="1:9" ht="24.9" customHeight="1" thickBot="1" x14ac:dyDescent="0.35"/>
    <row r="148" spans="1:9" ht="24.9" customHeight="1" thickBot="1" x14ac:dyDescent="0.35">
      <c r="A148" s="142" t="s">
        <v>148</v>
      </c>
      <c r="B148" s="138" t="s">
        <v>25</v>
      </c>
      <c r="C148" s="138" t="s">
        <v>24</v>
      </c>
      <c r="D148" s="138" t="s">
        <v>26</v>
      </c>
      <c r="E148" s="138" t="s">
        <v>28</v>
      </c>
      <c r="F148" s="138" t="s">
        <v>27</v>
      </c>
      <c r="G148" s="169"/>
      <c r="H148" s="146" t="s">
        <v>172</v>
      </c>
      <c r="I148" s="146"/>
    </row>
    <row r="149" spans="1:9" ht="24.9" customHeight="1" x14ac:dyDescent="0.3">
      <c r="A149" s="160" t="s">
        <v>35</v>
      </c>
      <c r="B149" s="149"/>
      <c r="C149" s="161"/>
      <c r="D149" s="161"/>
      <c r="E149" s="161"/>
      <c r="F149" s="161"/>
      <c r="G149" s="162"/>
    </row>
    <row r="150" spans="1:9" ht="24.9" customHeight="1" x14ac:dyDescent="0.3">
      <c r="A150" s="160" t="s">
        <v>36</v>
      </c>
      <c r="B150" s="152"/>
      <c r="C150" s="163"/>
      <c r="D150" s="163" t="s">
        <v>184</v>
      </c>
      <c r="E150" s="163" t="s">
        <v>185</v>
      </c>
      <c r="F150" s="163"/>
      <c r="G150" s="164"/>
      <c r="H150" s="147" t="s">
        <v>101</v>
      </c>
    </row>
    <row r="151" spans="1:9" ht="24.9" customHeight="1" x14ac:dyDescent="0.3">
      <c r="A151" s="160" t="s">
        <v>37</v>
      </c>
      <c r="B151" s="152"/>
      <c r="C151" s="163" t="s">
        <v>171</v>
      </c>
      <c r="D151" s="163"/>
      <c r="E151" s="163"/>
      <c r="F151" s="163" t="s">
        <v>132</v>
      </c>
      <c r="G151" s="164"/>
      <c r="H151" s="147" t="s">
        <v>102</v>
      </c>
    </row>
    <row r="152" spans="1:9" ht="24.9" customHeight="1" x14ac:dyDescent="0.3">
      <c r="A152" s="160" t="s">
        <v>38</v>
      </c>
      <c r="B152" s="152"/>
      <c r="C152" s="163" t="s">
        <v>164</v>
      </c>
      <c r="D152" s="163"/>
      <c r="E152" s="163"/>
      <c r="F152" s="163" t="s">
        <v>165</v>
      </c>
      <c r="G152" s="164"/>
      <c r="H152" s="147" t="s">
        <v>98</v>
      </c>
    </row>
    <row r="153" spans="1:9" ht="24.9" customHeight="1" x14ac:dyDescent="0.3">
      <c r="A153" s="160" t="s">
        <v>39</v>
      </c>
      <c r="B153" s="152"/>
      <c r="C153" s="163"/>
      <c r="D153" s="163"/>
      <c r="E153" s="163"/>
      <c r="F153" s="163"/>
      <c r="G153" s="164"/>
    </row>
    <row r="154" spans="1:9" ht="24.9" customHeight="1" thickBot="1" x14ac:dyDescent="0.35">
      <c r="A154" s="166" t="s">
        <v>40</v>
      </c>
      <c r="B154" s="156"/>
      <c r="C154" s="157"/>
      <c r="D154" s="157" t="s">
        <v>160</v>
      </c>
      <c r="E154" s="157" t="s">
        <v>132</v>
      </c>
      <c r="F154" s="157"/>
      <c r="G154" s="158"/>
      <c r="H154" s="147" t="s">
        <v>102</v>
      </c>
    </row>
    <row r="155" spans="1:9" ht="24.9" customHeight="1" x14ac:dyDescent="0.3">
      <c r="C155" s="147" t="s">
        <v>100</v>
      </c>
      <c r="D155" s="147" t="s">
        <v>99</v>
      </c>
      <c r="E155" s="147" t="s">
        <v>98</v>
      </c>
      <c r="F155" s="147" t="s">
        <v>100</v>
      </c>
    </row>
    <row r="156" spans="1:9" ht="24.9" customHeight="1" thickBot="1" x14ac:dyDescent="0.35"/>
    <row r="157" spans="1:9" ht="24.9" customHeight="1" thickBot="1" x14ac:dyDescent="0.35">
      <c r="A157" s="142" t="s">
        <v>149</v>
      </c>
      <c r="B157" s="150" t="s">
        <v>80</v>
      </c>
      <c r="C157" s="150" t="s">
        <v>81</v>
      </c>
      <c r="D157" s="150" t="s">
        <v>82</v>
      </c>
      <c r="E157" s="150" t="s">
        <v>83</v>
      </c>
      <c r="F157" s="150" t="s">
        <v>84</v>
      </c>
      <c r="G157" s="169"/>
      <c r="H157" s="146" t="s">
        <v>186</v>
      </c>
      <c r="I157" s="146"/>
    </row>
    <row r="158" spans="1:9" ht="24.9" customHeight="1" x14ac:dyDescent="0.3">
      <c r="A158" s="148" t="s">
        <v>30</v>
      </c>
      <c r="B158" s="149"/>
      <c r="C158" s="161"/>
      <c r="D158" s="161" t="s">
        <v>163</v>
      </c>
      <c r="E158" s="161" t="s">
        <v>187</v>
      </c>
      <c r="F158" s="161"/>
      <c r="G158" s="162"/>
      <c r="H158" s="147" t="s">
        <v>100</v>
      </c>
    </row>
    <row r="159" spans="1:9" ht="24.9" customHeight="1" x14ac:dyDescent="0.3">
      <c r="A159" s="148" t="s">
        <v>32</v>
      </c>
      <c r="B159" s="152"/>
      <c r="C159" s="163"/>
      <c r="D159" s="163" t="s">
        <v>131</v>
      </c>
      <c r="E159" s="163"/>
      <c r="F159" s="163" t="s">
        <v>161</v>
      </c>
      <c r="G159" s="164"/>
      <c r="H159" s="147" t="s">
        <v>100</v>
      </c>
    </row>
    <row r="160" spans="1:9" ht="24.9" customHeight="1" x14ac:dyDescent="0.3">
      <c r="A160" s="148" t="s">
        <v>31</v>
      </c>
      <c r="B160" s="152" t="s">
        <v>128</v>
      </c>
      <c r="C160" s="163" t="s">
        <v>128</v>
      </c>
      <c r="D160" s="163"/>
      <c r="E160" s="163"/>
      <c r="F160" s="163"/>
      <c r="G160" s="164"/>
      <c r="H160" s="147" t="s">
        <v>100</v>
      </c>
    </row>
    <row r="161" spans="1:9" ht="24.9" customHeight="1" x14ac:dyDescent="0.3">
      <c r="A161" s="173" t="s">
        <v>33</v>
      </c>
      <c r="B161" s="152" t="s">
        <v>179</v>
      </c>
      <c r="C161" s="163" t="s">
        <v>128</v>
      </c>
      <c r="D161" s="163"/>
      <c r="E161" s="163"/>
      <c r="F161" s="163"/>
      <c r="G161" s="164"/>
      <c r="H161" s="147" t="s">
        <v>100</v>
      </c>
    </row>
    <row r="162" spans="1:9" ht="24.9" customHeight="1" x14ac:dyDescent="0.3">
      <c r="A162" s="173"/>
      <c r="B162" s="152"/>
      <c r="C162" s="163"/>
      <c r="D162" s="163"/>
      <c r="E162" s="163"/>
      <c r="F162" s="163"/>
      <c r="G162" s="164"/>
    </row>
    <row r="163" spans="1:9" ht="24.9" customHeight="1" thickBot="1" x14ac:dyDescent="0.35">
      <c r="A163" s="170"/>
      <c r="B163" s="156"/>
      <c r="C163" s="157"/>
      <c r="D163" s="157"/>
      <c r="E163" s="157"/>
      <c r="F163" s="157"/>
      <c r="G163" s="158"/>
    </row>
    <row r="164" spans="1:9" ht="24.9" customHeight="1" x14ac:dyDescent="0.3">
      <c r="B164" s="147" t="s">
        <v>100</v>
      </c>
      <c r="C164" s="147" t="s">
        <v>100</v>
      </c>
      <c r="D164" s="147" t="s">
        <v>100</v>
      </c>
      <c r="E164" s="147" t="s">
        <v>98</v>
      </c>
      <c r="F164" s="147" t="s">
        <v>100</v>
      </c>
    </row>
    <row r="165" spans="1:9" ht="51" customHeight="1" thickBot="1" x14ac:dyDescent="0.35"/>
    <row r="166" spans="1:9" ht="24.9" customHeight="1" thickBot="1" x14ac:dyDescent="0.35">
      <c r="A166" s="142" t="s">
        <v>150</v>
      </c>
      <c r="B166" s="143" t="s">
        <v>111</v>
      </c>
      <c r="C166" s="143" t="s">
        <v>112</v>
      </c>
      <c r="D166" s="143" t="s">
        <v>113</v>
      </c>
      <c r="E166" s="175" t="s">
        <v>119</v>
      </c>
      <c r="F166" s="143" t="s">
        <v>188</v>
      </c>
      <c r="G166" s="145" t="s">
        <v>120</v>
      </c>
      <c r="H166" s="146" t="s">
        <v>186</v>
      </c>
      <c r="I166" s="146"/>
    </row>
    <row r="167" spans="1:9" ht="24.9" customHeight="1" x14ac:dyDescent="0.3">
      <c r="A167" s="148" t="s">
        <v>122</v>
      </c>
      <c r="B167" s="149"/>
      <c r="C167" s="161"/>
      <c r="D167" s="161"/>
      <c r="E167" s="161" t="s">
        <v>128</v>
      </c>
      <c r="F167" s="161" t="s">
        <v>131</v>
      </c>
      <c r="G167" s="162"/>
      <c r="H167" s="147" t="s">
        <v>101</v>
      </c>
    </row>
    <row r="168" spans="1:9" ht="24.9" customHeight="1" x14ac:dyDescent="0.3">
      <c r="A168" s="148" t="s">
        <v>123</v>
      </c>
      <c r="B168" s="152"/>
      <c r="C168" s="163"/>
      <c r="D168" s="163"/>
      <c r="E168" s="163"/>
      <c r="F168" s="163"/>
      <c r="G168" s="164"/>
    </row>
    <row r="169" spans="1:9" ht="24.9" customHeight="1" x14ac:dyDescent="0.3">
      <c r="A169" s="148" t="s">
        <v>124</v>
      </c>
      <c r="B169" s="152" t="s">
        <v>179</v>
      </c>
      <c r="C169" s="163" t="s">
        <v>179</v>
      </c>
      <c r="D169" s="163"/>
      <c r="E169" s="163"/>
      <c r="F169" s="163"/>
      <c r="G169" s="164"/>
      <c r="H169" s="147" t="s">
        <v>100</v>
      </c>
    </row>
    <row r="170" spans="1:9" ht="24.9" customHeight="1" x14ac:dyDescent="0.3">
      <c r="A170" s="148" t="s">
        <v>125</v>
      </c>
      <c r="B170" s="152" t="s">
        <v>128</v>
      </c>
      <c r="C170" s="163" t="s">
        <v>161</v>
      </c>
      <c r="D170" s="163"/>
      <c r="E170" s="163"/>
      <c r="F170" s="163"/>
      <c r="G170" s="164"/>
      <c r="H170" s="147" t="s">
        <v>99</v>
      </c>
    </row>
    <row r="171" spans="1:9" ht="24.9" customHeight="1" x14ac:dyDescent="0.3">
      <c r="A171" s="148" t="s">
        <v>126</v>
      </c>
      <c r="B171" s="152"/>
      <c r="C171" s="163"/>
      <c r="D171" s="163"/>
      <c r="E171" s="163"/>
      <c r="F171" s="163"/>
      <c r="G171" s="164"/>
    </row>
    <row r="172" spans="1:9" ht="24.9" customHeight="1" thickBot="1" x14ac:dyDescent="0.35">
      <c r="A172" s="170" t="s">
        <v>121</v>
      </c>
      <c r="B172" s="156"/>
      <c r="C172" s="157"/>
      <c r="D172" s="157"/>
      <c r="E172" s="157" t="s">
        <v>163</v>
      </c>
      <c r="F172" s="157" t="s">
        <v>131</v>
      </c>
      <c r="G172" s="158"/>
      <c r="H172" s="147" t="s">
        <v>100</v>
      </c>
    </row>
    <row r="173" spans="1:9" ht="24.9" customHeight="1" x14ac:dyDescent="0.3">
      <c r="B173" s="147" t="s">
        <v>100</v>
      </c>
      <c r="C173" s="147" t="s">
        <v>101</v>
      </c>
      <c r="E173" s="147" t="s">
        <v>101</v>
      </c>
      <c r="F173" s="147" t="s">
        <v>98</v>
      </c>
    </row>
    <row r="174" spans="1:9" ht="24.9" customHeight="1" thickBot="1" x14ac:dyDescent="0.35"/>
    <row r="175" spans="1:9" ht="24.9" customHeight="1" thickBot="1" x14ac:dyDescent="0.35">
      <c r="A175" s="142" t="s">
        <v>151</v>
      </c>
      <c r="B175" s="171" t="s">
        <v>66</v>
      </c>
      <c r="C175" s="143" t="s">
        <v>68</v>
      </c>
      <c r="D175" s="143" t="s">
        <v>67</v>
      </c>
      <c r="E175" s="143" t="s">
        <v>69</v>
      </c>
      <c r="F175" s="143" t="s">
        <v>72</v>
      </c>
      <c r="G175" s="172" t="s">
        <v>65</v>
      </c>
      <c r="H175" s="146" t="s">
        <v>133</v>
      </c>
      <c r="I175" s="146"/>
    </row>
    <row r="176" spans="1:9" ht="24.9" customHeight="1" x14ac:dyDescent="0.3">
      <c r="A176" s="160" t="s">
        <v>35</v>
      </c>
      <c r="B176" s="149"/>
      <c r="C176" s="161"/>
      <c r="D176" s="161"/>
      <c r="E176" s="161"/>
      <c r="F176" s="161"/>
      <c r="G176" s="162"/>
    </row>
    <row r="177" spans="1:9" ht="24.9" customHeight="1" x14ac:dyDescent="0.3">
      <c r="A177" s="160" t="s">
        <v>36</v>
      </c>
      <c r="B177" s="152"/>
      <c r="C177" s="163"/>
      <c r="D177" s="163"/>
      <c r="E177" s="163"/>
      <c r="F177" s="163" t="s">
        <v>128</v>
      </c>
      <c r="G177" s="164" t="s">
        <v>185</v>
      </c>
      <c r="H177" s="147" t="s">
        <v>101</v>
      </c>
    </row>
    <row r="178" spans="1:9" ht="24.9" customHeight="1" x14ac:dyDescent="0.3">
      <c r="A178" s="160" t="s">
        <v>37</v>
      </c>
      <c r="B178" s="152" t="s">
        <v>129</v>
      </c>
      <c r="C178" s="163" t="s">
        <v>160</v>
      </c>
      <c r="D178" s="163"/>
      <c r="E178" s="163"/>
      <c r="F178" s="163"/>
      <c r="G178" s="164"/>
      <c r="H178" s="147" t="s">
        <v>101</v>
      </c>
    </row>
    <row r="179" spans="1:9" ht="24.9" customHeight="1" x14ac:dyDescent="0.3">
      <c r="A179" s="160" t="s">
        <v>38</v>
      </c>
      <c r="B179" s="152" t="s">
        <v>179</v>
      </c>
      <c r="C179" s="163" t="s">
        <v>162</v>
      </c>
      <c r="D179" s="163"/>
      <c r="E179" s="163"/>
      <c r="F179" s="163"/>
      <c r="G179" s="164"/>
      <c r="H179" s="147" t="s">
        <v>101</v>
      </c>
    </row>
    <row r="180" spans="1:9" ht="24.9" customHeight="1" x14ac:dyDescent="0.3">
      <c r="A180" s="160" t="s">
        <v>39</v>
      </c>
      <c r="B180" s="152"/>
      <c r="C180" s="163"/>
      <c r="D180" s="163"/>
      <c r="E180" s="163"/>
      <c r="F180" s="163"/>
      <c r="G180" s="164"/>
    </row>
    <row r="181" spans="1:9" ht="24.9" customHeight="1" thickBot="1" x14ac:dyDescent="0.35">
      <c r="A181" s="166" t="s">
        <v>40</v>
      </c>
      <c r="B181" s="156"/>
      <c r="C181" s="157"/>
      <c r="D181" s="157"/>
      <c r="E181" s="157"/>
      <c r="F181" s="157" t="s">
        <v>130</v>
      </c>
      <c r="G181" s="158" t="s">
        <v>162</v>
      </c>
      <c r="H181" s="147" t="s">
        <v>102</v>
      </c>
    </row>
    <row r="182" spans="1:9" ht="24.9" customHeight="1" x14ac:dyDescent="0.3">
      <c r="B182" s="147" t="s">
        <v>100</v>
      </c>
      <c r="C182" s="147" t="s">
        <v>98</v>
      </c>
      <c r="F182" s="147" t="s">
        <v>99</v>
      </c>
      <c r="G182" s="147" t="s">
        <v>98</v>
      </c>
    </row>
    <row r="184" spans="1:9" ht="24.9" customHeight="1" thickBot="1" x14ac:dyDescent="0.35"/>
    <row r="185" spans="1:9" ht="24.9" customHeight="1" thickBot="1" x14ac:dyDescent="0.35">
      <c r="A185" s="142" t="s">
        <v>152</v>
      </c>
      <c r="B185" s="143" t="s">
        <v>57</v>
      </c>
      <c r="C185" s="143" t="s">
        <v>58</v>
      </c>
      <c r="D185" s="143" t="s">
        <v>59</v>
      </c>
      <c r="E185" s="143" t="s">
        <v>60</v>
      </c>
      <c r="F185" s="159" t="s">
        <v>127</v>
      </c>
      <c r="G185" s="145" t="s">
        <v>63</v>
      </c>
      <c r="H185" s="146" t="s">
        <v>186</v>
      </c>
      <c r="I185" s="146"/>
    </row>
    <row r="186" spans="1:9" ht="24.9" customHeight="1" x14ac:dyDescent="0.3">
      <c r="A186" s="148" t="s">
        <v>137</v>
      </c>
      <c r="B186" s="149"/>
      <c r="C186" s="161"/>
      <c r="D186" s="161" t="s">
        <v>132</v>
      </c>
      <c r="E186" s="161"/>
      <c r="F186" s="161" t="s">
        <v>129</v>
      </c>
      <c r="G186" s="162"/>
      <c r="H186" s="147" t="s">
        <v>101</v>
      </c>
    </row>
    <row r="187" spans="1:9" ht="24.9" customHeight="1" x14ac:dyDescent="0.3">
      <c r="A187" s="148" t="s">
        <v>138</v>
      </c>
      <c r="B187" s="152"/>
      <c r="C187" s="163"/>
      <c r="D187" s="163" t="s">
        <v>161</v>
      </c>
      <c r="E187" s="163"/>
      <c r="F187" s="163" t="s">
        <v>169</v>
      </c>
      <c r="G187" s="164"/>
      <c r="H187" s="147" t="s">
        <v>98</v>
      </c>
    </row>
    <row r="188" spans="1:9" ht="24.9" customHeight="1" x14ac:dyDescent="0.3">
      <c r="A188" s="148" t="s">
        <v>139</v>
      </c>
      <c r="B188" s="152"/>
      <c r="C188" s="163" t="s">
        <v>162</v>
      </c>
      <c r="D188" s="163"/>
      <c r="E188" s="163"/>
      <c r="F188" s="163"/>
      <c r="G188" s="164" t="s">
        <v>169</v>
      </c>
      <c r="H188" s="147" t="s">
        <v>100</v>
      </c>
    </row>
    <row r="189" spans="1:9" ht="24.9" customHeight="1" x14ac:dyDescent="0.3">
      <c r="A189" s="148" t="s">
        <v>140</v>
      </c>
      <c r="B189" s="152"/>
      <c r="C189" s="163"/>
      <c r="D189" s="163"/>
      <c r="E189" s="163"/>
      <c r="F189" s="163"/>
      <c r="G189" s="164" t="s">
        <v>130</v>
      </c>
      <c r="H189" s="147" t="s">
        <v>100</v>
      </c>
    </row>
    <row r="190" spans="1:9" ht="24.9" customHeight="1" x14ac:dyDescent="0.3">
      <c r="A190" s="148" t="s">
        <v>141</v>
      </c>
      <c r="B190" s="152"/>
      <c r="C190" s="163" t="s">
        <v>128</v>
      </c>
      <c r="D190" s="163"/>
      <c r="E190" s="163"/>
      <c r="F190" s="163"/>
      <c r="G190" s="164"/>
      <c r="H190" s="147" t="s">
        <v>99</v>
      </c>
    </row>
    <row r="191" spans="1:9" ht="24.9" customHeight="1" thickBot="1" x14ac:dyDescent="0.35">
      <c r="A191" s="170"/>
      <c r="B191" s="156"/>
      <c r="C191" s="157"/>
      <c r="D191" s="157"/>
      <c r="E191" s="157"/>
      <c r="F191" s="157"/>
      <c r="G191" s="158"/>
    </row>
    <row r="192" spans="1:9" ht="24.9" customHeight="1" x14ac:dyDescent="0.3">
      <c r="C192" s="147" t="s">
        <v>99</v>
      </c>
      <c r="D192" s="147" t="s">
        <v>100</v>
      </c>
      <c r="F192" s="147" t="s">
        <v>101</v>
      </c>
      <c r="G192" s="147" t="s">
        <v>100</v>
      </c>
    </row>
    <row r="193" spans="1:9" ht="24.9" customHeight="1" thickBot="1" x14ac:dyDescent="0.35"/>
    <row r="194" spans="1:9" ht="24.9" customHeight="1" thickBot="1" x14ac:dyDescent="0.35">
      <c r="A194" s="142" t="s">
        <v>153</v>
      </c>
      <c r="B194" s="148" t="s">
        <v>137</v>
      </c>
      <c r="C194" s="148" t="s">
        <v>138</v>
      </c>
      <c r="D194" s="148" t="s">
        <v>139</v>
      </c>
      <c r="E194" s="148" t="s">
        <v>140</v>
      </c>
      <c r="F194" s="148" t="s">
        <v>141</v>
      </c>
      <c r="G194" s="169"/>
      <c r="H194" s="146" t="s">
        <v>178</v>
      </c>
      <c r="I194" s="146"/>
    </row>
    <row r="195" spans="1:9" ht="24.9" customHeight="1" x14ac:dyDescent="0.3">
      <c r="A195" s="148" t="s">
        <v>75</v>
      </c>
      <c r="B195" s="149"/>
      <c r="C195" s="161"/>
      <c r="D195" s="161" t="s">
        <v>130</v>
      </c>
      <c r="E195" s="161" t="s">
        <v>190</v>
      </c>
      <c r="F195" s="161"/>
      <c r="G195" s="162"/>
      <c r="H195" s="147" t="s">
        <v>100</v>
      </c>
    </row>
    <row r="196" spans="1:9" ht="24.9" customHeight="1" x14ac:dyDescent="0.3">
      <c r="A196" s="148" t="s">
        <v>76</v>
      </c>
      <c r="B196" s="152"/>
      <c r="C196" s="163"/>
      <c r="D196" s="163"/>
      <c r="E196" s="163" t="s">
        <v>128</v>
      </c>
      <c r="F196" s="163"/>
      <c r="G196" s="164"/>
      <c r="H196" s="147" t="s">
        <v>99</v>
      </c>
    </row>
    <row r="197" spans="1:9" ht="24.9" customHeight="1" x14ac:dyDescent="0.3">
      <c r="A197" s="148" t="s">
        <v>77</v>
      </c>
      <c r="B197" s="152" t="s">
        <v>128</v>
      </c>
      <c r="C197" s="163"/>
      <c r="D197" s="163"/>
      <c r="E197" s="163"/>
      <c r="F197" s="163" t="s">
        <v>128</v>
      </c>
      <c r="G197" s="164"/>
      <c r="H197" s="147" t="s">
        <v>100</v>
      </c>
    </row>
    <row r="198" spans="1:9" ht="24.9" customHeight="1" x14ac:dyDescent="0.3">
      <c r="A198" s="148" t="s">
        <v>78</v>
      </c>
      <c r="B198" s="152" t="s">
        <v>159</v>
      </c>
      <c r="C198" s="163"/>
      <c r="D198" s="163"/>
      <c r="E198" s="163"/>
      <c r="F198" s="163" t="s">
        <v>128</v>
      </c>
      <c r="G198" s="164"/>
      <c r="H198" s="147" t="s">
        <v>99</v>
      </c>
    </row>
    <row r="199" spans="1:9" ht="24.9" customHeight="1" x14ac:dyDescent="0.3">
      <c r="A199" s="148" t="s">
        <v>79</v>
      </c>
      <c r="B199" s="152"/>
      <c r="C199" s="163"/>
      <c r="D199" s="163" t="s">
        <v>189</v>
      </c>
      <c r="E199" s="163"/>
      <c r="F199" s="163"/>
      <c r="G199" s="164"/>
      <c r="H199" s="147" t="s">
        <v>98</v>
      </c>
    </row>
    <row r="200" spans="1:9" ht="24.9" customHeight="1" thickBot="1" x14ac:dyDescent="0.35">
      <c r="A200" s="170"/>
      <c r="B200" s="156"/>
      <c r="C200" s="157"/>
      <c r="D200" s="157"/>
      <c r="E200" s="157"/>
      <c r="F200" s="157"/>
      <c r="G200" s="158"/>
    </row>
    <row r="201" spans="1:9" ht="24.9" customHeight="1" x14ac:dyDescent="0.3">
      <c r="B201" s="147" t="s">
        <v>101</v>
      </c>
      <c r="D201" s="147" t="s">
        <v>100</v>
      </c>
      <c r="E201" s="147" t="s">
        <v>101</v>
      </c>
      <c r="F201" s="147" t="s">
        <v>100</v>
      </c>
    </row>
    <row r="203" spans="1:9" ht="24.9" customHeight="1" thickBot="1" x14ac:dyDescent="0.35"/>
    <row r="204" spans="1:9" ht="24.9" customHeight="1" thickBot="1" x14ac:dyDescent="0.35">
      <c r="A204" s="142" t="s">
        <v>154</v>
      </c>
      <c r="B204" s="150" t="s">
        <v>80</v>
      </c>
      <c r="C204" s="150" t="s">
        <v>81</v>
      </c>
      <c r="D204" s="150" t="s">
        <v>82</v>
      </c>
      <c r="E204" s="150" t="s">
        <v>83</v>
      </c>
      <c r="F204" s="150" t="s">
        <v>84</v>
      </c>
      <c r="G204" s="169"/>
      <c r="H204" s="146" t="s">
        <v>170</v>
      </c>
      <c r="I204" s="146"/>
    </row>
    <row r="205" spans="1:9" ht="24.9" customHeight="1" x14ac:dyDescent="0.3">
      <c r="A205" s="148" t="s">
        <v>122</v>
      </c>
      <c r="B205" s="149"/>
      <c r="C205" s="161"/>
      <c r="D205" s="161" t="s">
        <v>185</v>
      </c>
      <c r="E205" s="161"/>
      <c r="F205" s="161" t="s">
        <v>160</v>
      </c>
      <c r="G205" s="162"/>
      <c r="H205" s="147" t="s">
        <v>102</v>
      </c>
    </row>
    <row r="206" spans="1:9" ht="24.9" customHeight="1" x14ac:dyDescent="0.3">
      <c r="A206" s="148" t="s">
        <v>123</v>
      </c>
      <c r="B206" s="152"/>
      <c r="C206" s="163"/>
      <c r="D206" s="163"/>
      <c r="E206" s="163"/>
      <c r="F206" s="163"/>
      <c r="G206" s="164"/>
    </row>
    <row r="207" spans="1:9" ht="24.9" customHeight="1" x14ac:dyDescent="0.3">
      <c r="A207" s="148" t="s">
        <v>124</v>
      </c>
      <c r="B207" s="152" t="s">
        <v>191</v>
      </c>
      <c r="C207" s="163" t="s">
        <v>171</v>
      </c>
      <c r="D207" s="163"/>
      <c r="E207" s="163"/>
      <c r="F207" s="163"/>
      <c r="G207" s="164"/>
      <c r="H207" s="147" t="s">
        <v>100</v>
      </c>
    </row>
    <row r="208" spans="1:9" ht="24.9" customHeight="1" x14ac:dyDescent="0.3">
      <c r="A208" s="148" t="s">
        <v>125</v>
      </c>
      <c r="B208" s="152" t="s">
        <v>163</v>
      </c>
      <c r="C208" s="163" t="s">
        <v>131</v>
      </c>
      <c r="D208" s="163"/>
      <c r="E208" s="163"/>
      <c r="F208" s="163"/>
      <c r="G208" s="164"/>
      <c r="H208" s="147" t="s">
        <v>100</v>
      </c>
    </row>
    <row r="209" spans="1:9" ht="24.9" customHeight="1" x14ac:dyDescent="0.3">
      <c r="A209" s="148" t="s">
        <v>126</v>
      </c>
      <c r="B209" s="152"/>
      <c r="C209" s="163"/>
      <c r="D209" s="163" t="s">
        <v>191</v>
      </c>
      <c r="E209" s="163"/>
      <c r="F209" s="163" t="s">
        <v>128</v>
      </c>
      <c r="G209" s="164"/>
      <c r="H209" s="147" t="s">
        <v>99</v>
      </c>
    </row>
    <row r="210" spans="1:9" ht="24.9" customHeight="1" thickBot="1" x14ac:dyDescent="0.35">
      <c r="A210" s="170" t="s">
        <v>121</v>
      </c>
      <c r="B210" s="156"/>
      <c r="C210" s="157"/>
      <c r="D210" s="157"/>
      <c r="E210" s="157"/>
      <c r="F210" s="157"/>
      <c r="G210" s="158"/>
    </row>
    <row r="211" spans="1:9" ht="24.9" customHeight="1" x14ac:dyDescent="0.3">
      <c r="B211" s="147" t="s">
        <v>102</v>
      </c>
      <c r="C211" s="147" t="s">
        <v>98</v>
      </c>
      <c r="D211" s="147" t="s">
        <v>100</v>
      </c>
      <c r="F211" s="147" t="s">
        <v>99</v>
      </c>
    </row>
    <row r="212" spans="1:9" ht="36.75" customHeight="1" thickBot="1" x14ac:dyDescent="0.35"/>
    <row r="213" spans="1:9" ht="24.9" customHeight="1" thickBot="1" x14ac:dyDescent="0.35">
      <c r="A213" s="142" t="s">
        <v>155</v>
      </c>
      <c r="B213" s="143" t="s">
        <v>57</v>
      </c>
      <c r="C213" s="143" t="s">
        <v>58</v>
      </c>
      <c r="D213" s="143" t="s">
        <v>59</v>
      </c>
      <c r="E213" s="143" t="s">
        <v>60</v>
      </c>
      <c r="F213" s="159" t="s">
        <v>127</v>
      </c>
      <c r="G213" s="145" t="s">
        <v>63</v>
      </c>
      <c r="H213" s="146" t="s">
        <v>166</v>
      </c>
      <c r="I213" s="146"/>
    </row>
    <row r="214" spans="1:9" ht="24.9" customHeight="1" thickBot="1" x14ac:dyDescent="0.35">
      <c r="A214" s="143" t="s">
        <v>111</v>
      </c>
      <c r="B214" s="149"/>
      <c r="C214" s="161"/>
      <c r="D214" s="161" t="s">
        <v>163</v>
      </c>
      <c r="E214" s="161"/>
      <c r="F214" s="161" t="s">
        <v>169</v>
      </c>
      <c r="G214" s="162"/>
      <c r="H214" s="147" t="s">
        <v>98</v>
      </c>
    </row>
    <row r="215" spans="1:9" ht="24.9" customHeight="1" thickBot="1" x14ac:dyDescent="0.35">
      <c r="A215" s="143" t="s">
        <v>112</v>
      </c>
      <c r="B215" s="152"/>
      <c r="C215" s="163"/>
      <c r="D215" s="163" t="s">
        <v>161</v>
      </c>
      <c r="E215" s="163"/>
      <c r="F215" s="163" t="s">
        <v>131</v>
      </c>
      <c r="G215" s="164"/>
      <c r="H215" s="147" t="s">
        <v>100</v>
      </c>
    </row>
    <row r="216" spans="1:9" ht="24.9" customHeight="1" thickBot="1" x14ac:dyDescent="0.35">
      <c r="A216" s="143" t="s">
        <v>113</v>
      </c>
      <c r="B216" s="152"/>
      <c r="C216" s="163"/>
      <c r="D216" s="163"/>
      <c r="E216" s="163"/>
      <c r="F216" s="163"/>
      <c r="G216" s="164"/>
    </row>
    <row r="217" spans="1:9" ht="24.9" customHeight="1" thickBot="1" x14ac:dyDescent="0.35">
      <c r="A217" s="175" t="s">
        <v>119</v>
      </c>
      <c r="B217" s="152"/>
      <c r="C217" s="163" t="s">
        <v>169</v>
      </c>
      <c r="D217" s="163"/>
      <c r="E217" s="163"/>
      <c r="F217" s="163"/>
      <c r="G217" s="164" t="s">
        <v>129</v>
      </c>
      <c r="H217" s="147" t="s">
        <v>99</v>
      </c>
    </row>
    <row r="218" spans="1:9" ht="24.9" customHeight="1" thickBot="1" x14ac:dyDescent="0.35">
      <c r="A218" s="143" t="s">
        <v>181</v>
      </c>
      <c r="B218" s="152"/>
      <c r="C218" s="163" t="s">
        <v>169</v>
      </c>
      <c r="D218" s="163"/>
      <c r="E218" s="163"/>
      <c r="F218" s="163"/>
      <c r="G218" s="164" t="s">
        <v>128</v>
      </c>
      <c r="H218" s="147" t="s">
        <v>99</v>
      </c>
    </row>
    <row r="219" spans="1:9" ht="24.9" customHeight="1" thickBot="1" x14ac:dyDescent="0.35">
      <c r="A219" s="145" t="s">
        <v>120</v>
      </c>
      <c r="B219" s="156"/>
      <c r="C219" s="157"/>
      <c r="D219" s="157"/>
      <c r="E219" s="157"/>
      <c r="F219" s="157"/>
      <c r="G219" s="158"/>
    </row>
    <row r="220" spans="1:9" ht="24.9" customHeight="1" x14ac:dyDescent="0.3">
      <c r="C220" s="147" t="s">
        <v>102</v>
      </c>
      <c r="D220" s="147" t="s">
        <v>102</v>
      </c>
      <c r="F220" s="147" t="s">
        <v>100</v>
      </c>
      <c r="G220" s="147" t="s">
        <v>100</v>
      </c>
    </row>
    <row r="221" spans="1:9" ht="24.9" customHeight="1" thickBot="1" x14ac:dyDescent="0.35"/>
    <row r="222" spans="1:9" ht="24.9" customHeight="1" thickBot="1" x14ac:dyDescent="0.35">
      <c r="A222" s="142" t="s">
        <v>156</v>
      </c>
      <c r="B222" s="138" t="s">
        <v>25</v>
      </c>
      <c r="C222" s="138" t="s">
        <v>24</v>
      </c>
      <c r="D222" s="138" t="s">
        <v>26</v>
      </c>
      <c r="E222" s="138" t="s">
        <v>28</v>
      </c>
      <c r="F222" s="138" t="s">
        <v>27</v>
      </c>
      <c r="G222" s="169"/>
      <c r="H222" s="146" t="s">
        <v>173</v>
      </c>
      <c r="I222" s="146"/>
    </row>
    <row r="223" spans="1:9" ht="24.9" customHeight="1" x14ac:dyDescent="0.3">
      <c r="A223" s="148" t="s">
        <v>30</v>
      </c>
      <c r="B223" s="149"/>
      <c r="C223" s="161"/>
      <c r="D223" s="161" t="s">
        <v>179</v>
      </c>
      <c r="E223" s="161" t="s">
        <v>179</v>
      </c>
      <c r="F223" s="161"/>
      <c r="G223" s="162"/>
      <c r="H223" s="147" t="s">
        <v>100</v>
      </c>
    </row>
    <row r="224" spans="1:9" ht="24.9" customHeight="1" x14ac:dyDescent="0.3">
      <c r="A224" s="148" t="s">
        <v>32</v>
      </c>
      <c r="B224" s="152"/>
      <c r="C224" s="163"/>
      <c r="D224" s="163" t="s">
        <v>132</v>
      </c>
      <c r="E224" s="163" t="s">
        <v>179</v>
      </c>
      <c r="F224" s="163"/>
      <c r="G224" s="164"/>
      <c r="H224" s="147" t="s">
        <v>101</v>
      </c>
    </row>
    <row r="225" spans="1:9" ht="24.9" customHeight="1" x14ac:dyDescent="0.3">
      <c r="A225" s="148" t="s">
        <v>31</v>
      </c>
      <c r="B225" s="152"/>
      <c r="C225" s="163" t="s">
        <v>169</v>
      </c>
      <c r="D225" s="163"/>
      <c r="E225" s="163"/>
      <c r="F225" s="163" t="s">
        <v>192</v>
      </c>
      <c r="G225" s="164"/>
      <c r="H225" s="147" t="s">
        <v>98</v>
      </c>
    </row>
    <row r="226" spans="1:9" ht="24.9" customHeight="1" x14ac:dyDescent="0.3">
      <c r="A226" s="173" t="s">
        <v>33</v>
      </c>
      <c r="B226" s="152"/>
      <c r="C226" s="163" t="s">
        <v>128</v>
      </c>
      <c r="D226" s="163"/>
      <c r="E226" s="163"/>
      <c r="F226" s="163" t="s">
        <v>128</v>
      </c>
      <c r="G226" s="164"/>
      <c r="H226" s="147" t="s">
        <v>100</v>
      </c>
    </row>
    <row r="227" spans="1:9" ht="24.9" customHeight="1" x14ac:dyDescent="0.3">
      <c r="A227" s="173"/>
      <c r="B227" s="152"/>
      <c r="C227" s="163"/>
      <c r="D227" s="163"/>
      <c r="E227" s="163"/>
      <c r="F227" s="163"/>
      <c r="G227" s="164"/>
    </row>
    <row r="228" spans="1:9" ht="24.9" customHeight="1" thickBot="1" x14ac:dyDescent="0.35">
      <c r="A228" s="170"/>
      <c r="B228" s="156"/>
      <c r="C228" s="157"/>
      <c r="D228" s="157"/>
      <c r="E228" s="157"/>
      <c r="F228" s="157"/>
      <c r="G228" s="158"/>
    </row>
    <row r="229" spans="1:9" ht="24.9" customHeight="1" x14ac:dyDescent="0.3">
      <c r="C229" s="147" t="s">
        <v>101</v>
      </c>
      <c r="D229" s="147" t="s">
        <v>99</v>
      </c>
      <c r="E229" s="147" t="s">
        <v>100</v>
      </c>
      <c r="F229" s="147" t="s">
        <v>101</v>
      </c>
    </row>
    <row r="230" spans="1:9" ht="24.9" customHeight="1" thickBot="1" x14ac:dyDescent="0.35"/>
    <row r="231" spans="1:9" ht="24.9" customHeight="1" thickBot="1" x14ac:dyDescent="0.35">
      <c r="A231" s="142" t="s">
        <v>193</v>
      </c>
      <c r="B231" s="138" t="s">
        <v>25</v>
      </c>
      <c r="C231" s="138" t="s">
        <v>24</v>
      </c>
      <c r="D231" s="138" t="s">
        <v>26</v>
      </c>
      <c r="E231" s="138" t="s">
        <v>28</v>
      </c>
      <c r="F231" s="138" t="s">
        <v>27</v>
      </c>
      <c r="G231" s="169"/>
      <c r="H231" s="146" t="s">
        <v>172</v>
      </c>
      <c r="I231" s="146"/>
    </row>
    <row r="232" spans="1:9" ht="24.9" customHeight="1" x14ac:dyDescent="0.3">
      <c r="A232" s="148" t="s">
        <v>122</v>
      </c>
      <c r="B232" s="149"/>
      <c r="C232" s="161"/>
      <c r="D232" s="161"/>
      <c r="E232" s="161"/>
      <c r="F232" s="161"/>
      <c r="G232" s="162"/>
    </row>
    <row r="233" spans="1:9" ht="24.9" customHeight="1" x14ac:dyDescent="0.3">
      <c r="A233" s="148" t="s">
        <v>123</v>
      </c>
      <c r="B233" s="152"/>
      <c r="C233" s="163"/>
      <c r="D233" s="163" t="s">
        <v>179</v>
      </c>
      <c r="E233" s="163" t="s">
        <v>162</v>
      </c>
      <c r="F233" s="163"/>
      <c r="G233" s="164"/>
      <c r="H233" s="147" t="s">
        <v>101</v>
      </c>
    </row>
    <row r="234" spans="1:9" ht="24.9" customHeight="1" x14ac:dyDescent="0.3">
      <c r="A234" s="148" t="s">
        <v>124</v>
      </c>
      <c r="B234" s="152"/>
      <c r="C234" s="163" t="s">
        <v>185</v>
      </c>
      <c r="D234" s="163"/>
      <c r="E234" s="163"/>
      <c r="F234" s="163" t="s">
        <v>131</v>
      </c>
      <c r="G234" s="164"/>
      <c r="H234" s="147" t="s">
        <v>102</v>
      </c>
    </row>
    <row r="235" spans="1:9" ht="24.9" customHeight="1" x14ac:dyDescent="0.3">
      <c r="A235" s="148" t="s">
        <v>125</v>
      </c>
      <c r="B235" s="152"/>
      <c r="C235" s="163" t="s">
        <v>128</v>
      </c>
      <c r="D235" s="163"/>
      <c r="E235" s="163"/>
      <c r="F235" s="163" t="s">
        <v>129</v>
      </c>
      <c r="G235" s="164"/>
      <c r="H235" s="147" t="s">
        <v>100</v>
      </c>
    </row>
    <row r="236" spans="1:9" ht="24.9" customHeight="1" x14ac:dyDescent="0.3">
      <c r="A236" s="148" t="s">
        <v>126</v>
      </c>
      <c r="B236" s="152"/>
      <c r="C236" s="163"/>
      <c r="D236" s="163"/>
      <c r="E236" s="163"/>
      <c r="F236" s="163"/>
      <c r="G236" s="164"/>
    </row>
    <row r="237" spans="1:9" ht="24.9" customHeight="1" thickBot="1" x14ac:dyDescent="0.35">
      <c r="A237" s="170" t="s">
        <v>121</v>
      </c>
      <c r="B237" s="156"/>
      <c r="C237" s="157"/>
      <c r="D237" s="157" t="s">
        <v>132</v>
      </c>
      <c r="E237" s="157" t="s">
        <v>169</v>
      </c>
      <c r="F237" s="157"/>
      <c r="G237" s="158"/>
      <c r="H237" s="147" t="s">
        <v>100</v>
      </c>
    </row>
    <row r="238" spans="1:9" ht="24.9" customHeight="1" x14ac:dyDescent="0.3">
      <c r="C238" s="147" t="s">
        <v>99</v>
      </c>
      <c r="D238" s="147" t="s">
        <v>99</v>
      </c>
      <c r="E238" s="147" t="s">
        <v>100</v>
      </c>
      <c r="F238" s="147" t="s">
        <v>99</v>
      </c>
    </row>
    <row r="239" spans="1:9" ht="24.9" customHeight="1" thickBot="1" x14ac:dyDescent="0.35"/>
    <row r="240" spans="1:9" ht="24.9" customHeight="1" thickBot="1" x14ac:dyDescent="0.35">
      <c r="A240" s="142" t="s">
        <v>194</v>
      </c>
      <c r="B240" s="148" t="s">
        <v>30</v>
      </c>
      <c r="C240" s="148" t="s">
        <v>32</v>
      </c>
      <c r="D240" s="148" t="s">
        <v>31</v>
      </c>
      <c r="E240" s="173" t="s">
        <v>33</v>
      </c>
      <c r="F240" s="174"/>
      <c r="G240" s="169"/>
      <c r="H240" s="146" t="s">
        <v>170</v>
      </c>
      <c r="I240" s="146"/>
    </row>
    <row r="241" spans="1:9" ht="24.9" customHeight="1" x14ac:dyDescent="0.3">
      <c r="A241" s="160" t="s">
        <v>35</v>
      </c>
      <c r="B241" s="149"/>
      <c r="C241" s="161"/>
      <c r="D241" s="161"/>
      <c r="E241" s="161"/>
      <c r="F241" s="161"/>
      <c r="G241" s="162"/>
    </row>
    <row r="242" spans="1:9" ht="24.9" customHeight="1" x14ac:dyDescent="0.3">
      <c r="A242" s="160" t="s">
        <v>36</v>
      </c>
      <c r="B242" s="152"/>
      <c r="C242" s="163"/>
      <c r="D242" s="163" t="s">
        <v>131</v>
      </c>
      <c r="E242" s="163" t="s">
        <v>129</v>
      </c>
      <c r="F242" s="163"/>
      <c r="G242" s="164"/>
      <c r="H242" s="147" t="s">
        <v>101</v>
      </c>
    </row>
    <row r="243" spans="1:9" ht="24.9" customHeight="1" x14ac:dyDescent="0.3">
      <c r="A243" s="160" t="s">
        <v>37</v>
      </c>
      <c r="B243" s="152" t="s">
        <v>189</v>
      </c>
      <c r="C243" s="163" t="s">
        <v>129</v>
      </c>
      <c r="D243" s="163"/>
      <c r="E243" s="163"/>
      <c r="F243" s="163"/>
      <c r="G243" s="164"/>
      <c r="H243" s="147" t="s">
        <v>99</v>
      </c>
    </row>
    <row r="244" spans="1:9" ht="24.9" customHeight="1" x14ac:dyDescent="0.3">
      <c r="A244" s="160" t="s">
        <v>38</v>
      </c>
      <c r="B244" s="152" t="s">
        <v>179</v>
      </c>
      <c r="C244" s="163" t="s">
        <v>161</v>
      </c>
      <c r="D244" s="163"/>
      <c r="E244" s="163"/>
      <c r="F244" s="163"/>
      <c r="G244" s="164"/>
      <c r="H244" s="147" t="s">
        <v>99</v>
      </c>
    </row>
    <row r="245" spans="1:9" ht="24.9" customHeight="1" x14ac:dyDescent="0.3">
      <c r="A245" s="160" t="s">
        <v>39</v>
      </c>
      <c r="B245" s="152"/>
      <c r="C245" s="163"/>
      <c r="D245" s="163"/>
      <c r="E245" s="163"/>
      <c r="F245" s="163"/>
      <c r="G245" s="164"/>
    </row>
    <row r="246" spans="1:9" ht="24.9" customHeight="1" thickBot="1" x14ac:dyDescent="0.35">
      <c r="A246" s="166" t="s">
        <v>40</v>
      </c>
      <c r="B246" s="156"/>
      <c r="C246" s="157"/>
      <c r="D246" s="157" t="s">
        <v>131</v>
      </c>
      <c r="E246" s="157" t="s">
        <v>132</v>
      </c>
      <c r="F246" s="157"/>
      <c r="G246" s="158"/>
      <c r="H246" s="147" t="s">
        <v>102</v>
      </c>
    </row>
    <row r="247" spans="1:9" ht="24.9" customHeight="1" x14ac:dyDescent="0.3">
      <c r="B247" s="147" t="s">
        <v>101</v>
      </c>
      <c r="C247" s="147" t="s">
        <v>101</v>
      </c>
      <c r="D247" s="147" t="s">
        <v>98</v>
      </c>
      <c r="E247" s="147" t="s">
        <v>99</v>
      </c>
    </row>
    <row r="248" spans="1:9" ht="24.9" customHeight="1" thickBot="1" x14ac:dyDescent="0.35"/>
    <row r="249" spans="1:9" ht="24.9" customHeight="1" thickBot="1" x14ac:dyDescent="0.35">
      <c r="A249" s="142" t="s">
        <v>195</v>
      </c>
      <c r="B249" s="150" t="s">
        <v>80</v>
      </c>
      <c r="C249" s="150" t="s">
        <v>81</v>
      </c>
      <c r="D249" s="150" t="s">
        <v>82</v>
      </c>
      <c r="E249" s="150" t="s">
        <v>83</v>
      </c>
      <c r="F249" s="150" t="s">
        <v>84</v>
      </c>
      <c r="G249" s="169"/>
      <c r="H249" s="146" t="s">
        <v>200</v>
      </c>
      <c r="I249" s="146"/>
    </row>
    <row r="250" spans="1:9" ht="24.9" customHeight="1" thickBot="1" x14ac:dyDescent="0.35">
      <c r="A250" s="171" t="s">
        <v>66</v>
      </c>
      <c r="B250" s="149"/>
      <c r="C250" s="161"/>
      <c r="D250" s="161" t="s">
        <v>179</v>
      </c>
      <c r="E250" s="161"/>
      <c r="F250" s="161" t="s">
        <v>129</v>
      </c>
      <c r="G250" s="162"/>
      <c r="H250" s="147" t="s">
        <v>100</v>
      </c>
    </row>
    <row r="251" spans="1:9" ht="24.9" customHeight="1" thickBot="1" x14ac:dyDescent="0.35">
      <c r="A251" s="143" t="s">
        <v>68</v>
      </c>
      <c r="B251" s="152"/>
      <c r="C251" s="163"/>
      <c r="D251" s="163" t="s">
        <v>129</v>
      </c>
      <c r="E251" s="163"/>
      <c r="F251" s="163" t="s">
        <v>164</v>
      </c>
      <c r="G251" s="164"/>
      <c r="H251" s="147" t="s">
        <v>99</v>
      </c>
    </row>
    <row r="252" spans="1:9" ht="24.9" customHeight="1" thickBot="1" x14ac:dyDescent="0.35">
      <c r="A252" s="143" t="s">
        <v>67</v>
      </c>
      <c r="B252" s="152"/>
      <c r="C252" s="163"/>
      <c r="D252" s="163"/>
      <c r="E252" s="163"/>
      <c r="F252" s="163"/>
      <c r="G252" s="164"/>
    </row>
    <row r="253" spans="1:9" ht="24.9" customHeight="1" thickBot="1" x14ac:dyDescent="0.35">
      <c r="A253" s="143" t="s">
        <v>197</v>
      </c>
      <c r="B253" s="152" t="s">
        <v>199</v>
      </c>
      <c r="C253" s="163" t="s">
        <v>161</v>
      </c>
      <c r="D253" s="163"/>
      <c r="E253" s="163"/>
      <c r="F253" s="163"/>
      <c r="G253" s="164"/>
      <c r="H253" s="147" t="s">
        <v>98</v>
      </c>
    </row>
    <row r="254" spans="1:9" ht="24.9" customHeight="1" thickBot="1" x14ac:dyDescent="0.35">
      <c r="A254" s="143" t="s">
        <v>72</v>
      </c>
      <c r="B254" s="152"/>
      <c r="C254" s="163"/>
      <c r="D254" s="163"/>
      <c r="E254" s="163"/>
      <c r="F254" s="163"/>
      <c r="G254" s="164"/>
    </row>
    <row r="255" spans="1:9" ht="24.9" customHeight="1" x14ac:dyDescent="0.3">
      <c r="A255" s="172" t="s">
        <v>65</v>
      </c>
      <c r="B255" s="182"/>
      <c r="C255" s="183"/>
      <c r="D255" s="183"/>
      <c r="E255" s="183"/>
      <c r="F255" s="183"/>
      <c r="G255" s="184"/>
    </row>
    <row r="256" spans="1:9" ht="24.9" customHeight="1" x14ac:dyDescent="0.3">
      <c r="A256" s="163" t="s">
        <v>198</v>
      </c>
      <c r="B256" s="163" t="s">
        <v>161</v>
      </c>
      <c r="C256" s="163" t="s">
        <v>161</v>
      </c>
      <c r="D256" s="163"/>
      <c r="E256" s="163"/>
      <c r="F256" s="163"/>
      <c r="G256" s="163"/>
      <c r="H256" s="147" t="s">
        <v>98</v>
      </c>
    </row>
    <row r="257" spans="1:9" ht="24.9" customHeight="1" x14ac:dyDescent="0.3">
      <c r="A257" s="185"/>
      <c r="B257" s="185" t="s">
        <v>102</v>
      </c>
      <c r="C257" s="185" t="s">
        <v>102</v>
      </c>
      <c r="D257" s="185" t="s">
        <v>101</v>
      </c>
      <c r="E257" s="185"/>
      <c r="F257" s="185" t="s">
        <v>101</v>
      </c>
      <c r="G257" s="185"/>
    </row>
    <row r="258" spans="1:9" ht="24.9" customHeight="1" thickBot="1" x14ac:dyDescent="0.35"/>
    <row r="259" spans="1:9" ht="24.9" customHeight="1" thickBot="1" x14ac:dyDescent="0.35">
      <c r="A259" s="142" t="s">
        <v>196</v>
      </c>
      <c r="B259" s="143" t="s">
        <v>111</v>
      </c>
      <c r="C259" s="143" t="s">
        <v>112</v>
      </c>
      <c r="D259" s="143" t="s">
        <v>113</v>
      </c>
      <c r="E259" s="175" t="s">
        <v>119</v>
      </c>
      <c r="F259" s="143" t="s">
        <v>188</v>
      </c>
      <c r="G259" s="145" t="s">
        <v>120</v>
      </c>
      <c r="H259" s="146" t="s">
        <v>201</v>
      </c>
      <c r="I259" s="146"/>
    </row>
    <row r="260" spans="1:9" ht="24.9" customHeight="1" x14ac:dyDescent="0.3">
      <c r="A260" s="148" t="s">
        <v>75</v>
      </c>
      <c r="B260" s="149"/>
      <c r="C260" s="161"/>
      <c r="D260" s="161"/>
      <c r="E260" s="161" t="s">
        <v>171</v>
      </c>
      <c r="F260" s="161"/>
      <c r="G260" s="162" t="s">
        <v>130</v>
      </c>
      <c r="H260" s="147" t="s">
        <v>102</v>
      </c>
    </row>
    <row r="261" spans="1:9" ht="24.9" customHeight="1" x14ac:dyDescent="0.3">
      <c r="A261" s="148" t="s">
        <v>76</v>
      </c>
      <c r="B261" s="152"/>
      <c r="C261" s="163"/>
      <c r="D261" s="163"/>
      <c r="E261" s="163"/>
      <c r="F261" s="163"/>
      <c r="G261" s="164"/>
    </row>
    <row r="262" spans="1:9" ht="24.9" customHeight="1" x14ac:dyDescent="0.3">
      <c r="A262" s="148" t="s">
        <v>77</v>
      </c>
      <c r="B262" s="152" t="s">
        <v>131</v>
      </c>
      <c r="C262" s="163" t="s">
        <v>131</v>
      </c>
      <c r="D262" s="163"/>
      <c r="E262" s="163"/>
      <c r="F262" s="163"/>
      <c r="G262" s="164"/>
      <c r="H262" s="147" t="s">
        <v>102</v>
      </c>
    </row>
    <row r="263" spans="1:9" ht="24.9" customHeight="1" x14ac:dyDescent="0.3">
      <c r="A263" s="148" t="s">
        <v>78</v>
      </c>
      <c r="B263" s="152"/>
      <c r="C263" s="163" t="s">
        <v>160</v>
      </c>
      <c r="D263" s="163" t="s">
        <v>131</v>
      </c>
      <c r="E263" s="163"/>
      <c r="F263" s="163"/>
      <c r="G263" s="164"/>
      <c r="H263" s="147" t="s">
        <v>102</v>
      </c>
    </row>
    <row r="264" spans="1:9" ht="24.9" customHeight="1" x14ac:dyDescent="0.3">
      <c r="A264" s="148" t="s">
        <v>79</v>
      </c>
      <c r="B264" s="152"/>
      <c r="C264" s="163"/>
      <c r="D264" s="163"/>
      <c r="E264" s="163" t="s">
        <v>131</v>
      </c>
      <c r="F264" s="163"/>
      <c r="G264" s="164" t="s">
        <v>162</v>
      </c>
      <c r="H264" s="147" t="s">
        <v>102</v>
      </c>
    </row>
    <row r="265" spans="1:9" ht="24.9" customHeight="1" thickBot="1" x14ac:dyDescent="0.35">
      <c r="A265" s="170"/>
      <c r="B265" s="156"/>
      <c r="C265" s="157"/>
      <c r="D265" s="157"/>
      <c r="E265" s="157"/>
      <c r="F265" s="157"/>
      <c r="G265" s="158"/>
    </row>
    <row r="266" spans="1:9" ht="24.9" customHeight="1" x14ac:dyDescent="0.3">
      <c r="B266" s="147" t="s">
        <v>98</v>
      </c>
      <c r="C266" s="147" t="s">
        <v>98</v>
      </c>
      <c r="D266" s="147" t="s">
        <v>98</v>
      </c>
      <c r="E266" s="147" t="s">
        <v>98</v>
      </c>
      <c r="G266" s="147" t="s">
        <v>98</v>
      </c>
    </row>
    <row r="267" spans="1:9" ht="24.9" customHeight="1" thickBot="1" x14ac:dyDescent="0.35"/>
    <row r="268" spans="1:9" ht="24.9" customHeight="1" thickBot="1" x14ac:dyDescent="0.35">
      <c r="A268" s="142" t="s">
        <v>202</v>
      </c>
      <c r="B268" s="148" t="s">
        <v>122</v>
      </c>
      <c r="C268" s="148" t="s">
        <v>123</v>
      </c>
      <c r="D268" s="148" t="s">
        <v>124</v>
      </c>
      <c r="E268" s="148" t="s">
        <v>125</v>
      </c>
      <c r="F268" s="148" t="s">
        <v>126</v>
      </c>
      <c r="G268" s="170" t="s">
        <v>121</v>
      </c>
      <c r="H268" s="146" t="s">
        <v>172</v>
      </c>
      <c r="I268" s="146"/>
    </row>
    <row r="269" spans="1:9" ht="24.9" customHeight="1" x14ac:dyDescent="0.3">
      <c r="A269" s="160" t="s">
        <v>35</v>
      </c>
      <c r="B269" s="149"/>
      <c r="C269" s="161"/>
      <c r="D269" s="161"/>
      <c r="E269" s="161"/>
      <c r="F269" s="161"/>
      <c r="G269" s="162"/>
    </row>
    <row r="270" spans="1:9" ht="24.9" customHeight="1" x14ac:dyDescent="0.3">
      <c r="A270" s="160" t="s">
        <v>36</v>
      </c>
      <c r="B270" s="152"/>
      <c r="C270" s="163"/>
      <c r="D270" s="163" t="s">
        <v>131</v>
      </c>
      <c r="E270" s="163" t="s">
        <v>128</v>
      </c>
      <c r="F270" s="163"/>
      <c r="G270" s="164"/>
      <c r="H270" s="147" t="s">
        <v>101</v>
      </c>
    </row>
    <row r="271" spans="1:9" ht="24.9" customHeight="1" x14ac:dyDescent="0.3">
      <c r="A271" s="160" t="s">
        <v>37</v>
      </c>
      <c r="B271" s="152"/>
      <c r="C271" s="163" t="s">
        <v>162</v>
      </c>
      <c r="D271" s="163"/>
      <c r="E271" s="163"/>
      <c r="F271" s="163" t="s">
        <v>160</v>
      </c>
      <c r="G271" s="164"/>
      <c r="H271" s="147" t="s">
        <v>102</v>
      </c>
    </row>
    <row r="272" spans="1:9" ht="24.9" customHeight="1" x14ac:dyDescent="0.3">
      <c r="A272" s="160" t="s">
        <v>38</v>
      </c>
      <c r="B272" s="152"/>
      <c r="C272" s="163" t="s">
        <v>164</v>
      </c>
      <c r="D272" s="163"/>
      <c r="E272" s="163"/>
      <c r="F272" s="163" t="s">
        <v>130</v>
      </c>
      <c r="G272" s="164"/>
      <c r="H272" s="147" t="s">
        <v>100</v>
      </c>
    </row>
    <row r="273" spans="1:9" ht="24.9" customHeight="1" x14ac:dyDescent="0.3">
      <c r="A273" s="160" t="s">
        <v>39</v>
      </c>
      <c r="B273" s="152"/>
      <c r="C273" s="163"/>
      <c r="D273" s="163"/>
      <c r="E273" s="163"/>
      <c r="F273" s="163"/>
      <c r="G273" s="164"/>
    </row>
    <row r="274" spans="1:9" ht="24.9" customHeight="1" thickBot="1" x14ac:dyDescent="0.35">
      <c r="A274" s="166" t="s">
        <v>40</v>
      </c>
      <c r="B274" s="156"/>
      <c r="C274" s="157"/>
      <c r="D274" s="157" t="s">
        <v>164</v>
      </c>
      <c r="E274" s="157" t="s">
        <v>160</v>
      </c>
      <c r="F274" s="157"/>
      <c r="G274" s="158"/>
      <c r="H274" s="147" t="s">
        <v>100</v>
      </c>
    </row>
    <row r="275" spans="1:9" ht="24.9" customHeight="1" x14ac:dyDescent="0.3">
      <c r="C275" s="147" t="s">
        <v>100</v>
      </c>
      <c r="D275" s="147" t="s">
        <v>100</v>
      </c>
      <c r="E275" s="147" t="s">
        <v>99</v>
      </c>
      <c r="F275" s="147" t="s">
        <v>98</v>
      </c>
    </row>
    <row r="276" spans="1:9" ht="24.9" customHeight="1" thickBot="1" x14ac:dyDescent="0.35"/>
    <row r="277" spans="1:9" ht="24.9" customHeight="1" thickBot="1" x14ac:dyDescent="0.35">
      <c r="A277" s="142" t="s">
        <v>203</v>
      </c>
      <c r="B277" s="138" t="s">
        <v>25</v>
      </c>
      <c r="C277" s="138" t="s">
        <v>24</v>
      </c>
      <c r="D277" s="138" t="s">
        <v>26</v>
      </c>
      <c r="E277" s="138" t="s">
        <v>28</v>
      </c>
      <c r="F277" s="138" t="s">
        <v>27</v>
      </c>
      <c r="G277" s="169"/>
      <c r="H277" s="146" t="s">
        <v>186</v>
      </c>
      <c r="I277" s="146"/>
    </row>
    <row r="278" spans="1:9" ht="24.9" customHeight="1" thickBot="1" x14ac:dyDescent="0.35">
      <c r="A278" s="171" t="s">
        <v>66</v>
      </c>
      <c r="B278" s="149"/>
      <c r="C278" s="161"/>
      <c r="D278" s="161" t="s">
        <v>162</v>
      </c>
      <c r="E278" s="161" t="s">
        <v>162</v>
      </c>
      <c r="F278" s="161"/>
      <c r="G278" s="162"/>
      <c r="H278" s="147" t="s">
        <v>102</v>
      </c>
    </row>
    <row r="279" spans="1:9" ht="24.9" customHeight="1" thickBot="1" x14ac:dyDescent="0.35">
      <c r="A279" s="143" t="s">
        <v>68</v>
      </c>
      <c r="B279" s="152"/>
      <c r="C279" s="163"/>
      <c r="D279" s="163" t="s">
        <v>179</v>
      </c>
      <c r="E279" s="163" t="s">
        <v>179</v>
      </c>
      <c r="F279" s="163"/>
      <c r="G279" s="164"/>
      <c r="H279" s="147" t="s">
        <v>100</v>
      </c>
    </row>
    <row r="280" spans="1:9" ht="24.9" customHeight="1" thickBot="1" x14ac:dyDescent="0.35">
      <c r="A280" s="143" t="s">
        <v>67</v>
      </c>
      <c r="B280" s="152"/>
      <c r="C280" s="163"/>
      <c r="D280" s="163"/>
      <c r="E280" s="163"/>
      <c r="F280" s="163"/>
      <c r="G280" s="164"/>
    </row>
    <row r="281" spans="1:9" ht="24.9" customHeight="1" thickBot="1" x14ac:dyDescent="0.35">
      <c r="A281" s="143" t="s">
        <v>197</v>
      </c>
      <c r="B281" s="152"/>
      <c r="C281" s="163"/>
      <c r="D281" s="163"/>
      <c r="E281" s="163"/>
      <c r="F281" s="163"/>
      <c r="G281" s="164"/>
    </row>
    <row r="282" spans="1:9" ht="24.9" customHeight="1" thickBot="1" x14ac:dyDescent="0.35">
      <c r="A282" s="143" t="s">
        <v>72</v>
      </c>
      <c r="B282" s="152"/>
      <c r="C282" s="163" t="s">
        <v>161</v>
      </c>
      <c r="D282" s="163"/>
      <c r="E282" s="163"/>
      <c r="F282" s="163" t="s">
        <v>129</v>
      </c>
      <c r="G282" s="164"/>
      <c r="H282" s="147" t="s">
        <v>99</v>
      </c>
    </row>
    <row r="283" spans="1:9" ht="24.9" customHeight="1" thickBot="1" x14ac:dyDescent="0.35">
      <c r="A283" s="172" t="s">
        <v>65</v>
      </c>
      <c r="B283" s="156"/>
      <c r="C283" s="157" t="s">
        <v>128</v>
      </c>
      <c r="D283" s="157"/>
      <c r="E283" s="157"/>
      <c r="F283" s="157" t="s">
        <v>165</v>
      </c>
      <c r="G283" s="158"/>
      <c r="H283" s="147" t="s">
        <v>99</v>
      </c>
    </row>
    <row r="284" spans="1:9" ht="24.9" customHeight="1" x14ac:dyDescent="0.3">
      <c r="A284" s="163" t="s">
        <v>198</v>
      </c>
      <c r="C284" s="147" t="s">
        <v>101</v>
      </c>
      <c r="D284" s="147" t="s">
        <v>99</v>
      </c>
      <c r="E284" s="147" t="s">
        <v>99</v>
      </c>
      <c r="F284" s="147" t="s">
        <v>101</v>
      </c>
    </row>
    <row r="285" spans="1:9" ht="24.9" customHeight="1" thickBot="1" x14ac:dyDescent="0.35"/>
    <row r="286" spans="1:9" ht="24.9" customHeight="1" thickBot="1" x14ac:dyDescent="0.35">
      <c r="A286" s="142" t="s">
        <v>204</v>
      </c>
      <c r="B286" s="148" t="s">
        <v>30</v>
      </c>
      <c r="C286" s="148" t="s">
        <v>32</v>
      </c>
      <c r="D286" s="148" t="s">
        <v>31</v>
      </c>
      <c r="E286" s="173" t="s">
        <v>33</v>
      </c>
      <c r="F286" s="174"/>
      <c r="G286" s="169"/>
      <c r="H286" s="146" t="s">
        <v>168</v>
      </c>
      <c r="I286" s="146"/>
    </row>
    <row r="287" spans="1:9" ht="24.9" customHeight="1" x14ac:dyDescent="0.3">
      <c r="A287" s="148" t="s">
        <v>137</v>
      </c>
      <c r="B287" s="149"/>
      <c r="C287" s="161"/>
      <c r="D287" s="161" t="s">
        <v>164</v>
      </c>
      <c r="E287" s="161" t="s">
        <v>131</v>
      </c>
      <c r="F287" s="161"/>
      <c r="G287" s="162"/>
      <c r="H287" s="147" t="s">
        <v>100</v>
      </c>
    </row>
    <row r="288" spans="1:9" ht="24.9" customHeight="1" x14ac:dyDescent="0.3">
      <c r="A288" s="148" t="s">
        <v>138</v>
      </c>
      <c r="B288" s="152"/>
      <c r="C288" s="163"/>
      <c r="D288" s="163"/>
      <c r="E288" s="163"/>
      <c r="F288" s="163"/>
      <c r="G288" s="164"/>
    </row>
    <row r="289" spans="1:9" ht="24.9" customHeight="1" x14ac:dyDescent="0.3">
      <c r="A289" s="148" t="s">
        <v>139</v>
      </c>
      <c r="B289" s="152" t="s">
        <v>161</v>
      </c>
      <c r="C289" s="163" t="s">
        <v>130</v>
      </c>
      <c r="D289" s="163"/>
      <c r="E289" s="163"/>
      <c r="F289" s="163"/>
      <c r="G289" s="164"/>
      <c r="H289" s="147" t="s">
        <v>100</v>
      </c>
    </row>
    <row r="290" spans="1:9" ht="24.9" customHeight="1" x14ac:dyDescent="0.3">
      <c r="A290" s="148" t="s">
        <v>140</v>
      </c>
      <c r="B290" s="152" t="s">
        <v>132</v>
      </c>
      <c r="C290" s="163" t="s">
        <v>128</v>
      </c>
      <c r="D290" s="163"/>
      <c r="E290" s="163"/>
      <c r="F290" s="163"/>
      <c r="G290" s="164"/>
      <c r="H290" s="147" t="s">
        <v>101</v>
      </c>
    </row>
    <row r="291" spans="1:9" ht="24.9" customHeight="1" x14ac:dyDescent="0.3">
      <c r="A291" s="148" t="s">
        <v>141</v>
      </c>
      <c r="B291" s="152"/>
      <c r="C291" s="163"/>
      <c r="D291" s="163" t="s">
        <v>131</v>
      </c>
      <c r="E291" s="163" t="s">
        <v>179</v>
      </c>
      <c r="F291" s="163"/>
      <c r="G291" s="164"/>
      <c r="H291" s="147" t="s">
        <v>101</v>
      </c>
    </row>
    <row r="292" spans="1:9" ht="24.9" customHeight="1" thickBot="1" x14ac:dyDescent="0.35">
      <c r="A292" s="170"/>
      <c r="B292" s="156"/>
      <c r="C292" s="157"/>
      <c r="D292" s="157"/>
      <c r="E292" s="157"/>
      <c r="F292" s="157"/>
      <c r="G292" s="158"/>
    </row>
    <row r="293" spans="1:9" ht="24.9" customHeight="1" x14ac:dyDescent="0.3">
      <c r="B293" s="147" t="s">
        <v>100</v>
      </c>
      <c r="C293" s="147" t="s">
        <v>99</v>
      </c>
      <c r="D293" s="147" t="s">
        <v>100</v>
      </c>
      <c r="E293" s="147" t="s">
        <v>99</v>
      </c>
    </row>
    <row r="294" spans="1:9" ht="24.9" customHeight="1" thickBot="1" x14ac:dyDescent="0.35"/>
    <row r="295" spans="1:9" ht="24.9" customHeight="1" thickBot="1" x14ac:dyDescent="0.35">
      <c r="A295" s="142" t="s">
        <v>205</v>
      </c>
      <c r="B295" s="150" t="s">
        <v>80</v>
      </c>
      <c r="C295" s="150" t="s">
        <v>81</v>
      </c>
      <c r="D295" s="150" t="s">
        <v>82</v>
      </c>
      <c r="E295" s="150" t="s">
        <v>83</v>
      </c>
      <c r="F295" s="150" t="s">
        <v>84</v>
      </c>
      <c r="G295" s="169"/>
      <c r="H295" s="146" t="s">
        <v>207</v>
      </c>
      <c r="I295" s="146"/>
    </row>
    <row r="296" spans="1:9" ht="24.9" customHeight="1" thickBot="1" x14ac:dyDescent="0.35">
      <c r="A296" s="143" t="s">
        <v>57</v>
      </c>
      <c r="B296" s="149"/>
      <c r="C296" s="161"/>
      <c r="D296" s="161"/>
      <c r="E296" s="161"/>
      <c r="F296" s="161"/>
      <c r="G296" s="162"/>
    </row>
    <row r="297" spans="1:9" ht="24.9" customHeight="1" thickBot="1" x14ac:dyDescent="0.35">
      <c r="A297" s="143" t="s">
        <v>58</v>
      </c>
      <c r="B297" s="152"/>
      <c r="C297" s="163"/>
      <c r="D297" s="163"/>
      <c r="E297" s="163"/>
      <c r="F297" s="163"/>
      <c r="G297" s="164"/>
    </row>
    <row r="298" spans="1:9" ht="24.9" customHeight="1" thickBot="1" x14ac:dyDescent="0.35">
      <c r="A298" s="143" t="s">
        <v>59</v>
      </c>
      <c r="B298" s="152" t="s">
        <v>192</v>
      </c>
      <c r="C298" s="163" t="s">
        <v>192</v>
      </c>
      <c r="D298" s="163"/>
      <c r="E298" s="163"/>
      <c r="F298" s="163"/>
      <c r="G298" s="164"/>
      <c r="H298" s="147" t="s">
        <v>98</v>
      </c>
    </row>
    <row r="299" spans="1:9" ht="24.9" customHeight="1" thickBot="1" x14ac:dyDescent="0.35">
      <c r="A299" s="143" t="s">
        <v>60</v>
      </c>
      <c r="B299" s="152" t="s">
        <v>191</v>
      </c>
      <c r="C299" s="163" t="s">
        <v>169</v>
      </c>
      <c r="D299" s="163"/>
      <c r="E299" s="163"/>
      <c r="F299" s="163"/>
      <c r="G299" s="164"/>
      <c r="H299" s="147" t="s">
        <v>98</v>
      </c>
    </row>
    <row r="300" spans="1:9" ht="24.9" customHeight="1" x14ac:dyDescent="0.3">
      <c r="A300" s="159" t="s">
        <v>127</v>
      </c>
      <c r="B300" s="182"/>
      <c r="C300" s="183"/>
      <c r="D300" s="183"/>
      <c r="E300" s="183"/>
      <c r="F300" s="183"/>
      <c r="G300" s="184"/>
    </row>
    <row r="301" spans="1:9" ht="24.9" customHeight="1" x14ac:dyDescent="0.3">
      <c r="A301" s="153" t="s">
        <v>63</v>
      </c>
      <c r="B301" s="163"/>
      <c r="C301" s="163"/>
      <c r="D301" s="163"/>
      <c r="E301" s="163"/>
      <c r="F301" s="163"/>
      <c r="G301" s="163"/>
    </row>
    <row r="302" spans="1:9" ht="24.9" customHeight="1" x14ac:dyDescent="0.3">
      <c r="A302" s="186" t="s">
        <v>61</v>
      </c>
      <c r="B302" s="163"/>
      <c r="C302" s="163"/>
      <c r="D302" s="163" t="s">
        <v>169</v>
      </c>
      <c r="E302" s="163"/>
      <c r="F302" s="163" t="s">
        <v>132</v>
      </c>
      <c r="G302" s="163"/>
      <c r="H302" s="147" t="s">
        <v>100</v>
      </c>
    </row>
    <row r="303" spans="1:9" ht="24.9" customHeight="1" x14ac:dyDescent="0.3">
      <c r="A303" s="153" t="s">
        <v>206</v>
      </c>
      <c r="B303" s="163"/>
      <c r="C303" s="163"/>
      <c r="D303" s="163" t="s">
        <v>132</v>
      </c>
      <c r="E303" s="163" t="s">
        <v>128</v>
      </c>
      <c r="F303" s="163"/>
      <c r="G303" s="163"/>
      <c r="H303" s="147" t="s">
        <v>101</v>
      </c>
    </row>
    <row r="304" spans="1:9" ht="24.9" customHeight="1" x14ac:dyDescent="0.3">
      <c r="B304" s="147" t="s">
        <v>102</v>
      </c>
      <c r="C304" s="147" t="s">
        <v>102</v>
      </c>
      <c r="D304" s="147" t="s">
        <v>100</v>
      </c>
      <c r="E304" s="147" t="s">
        <v>99</v>
      </c>
      <c r="F304" s="147" t="s">
        <v>98</v>
      </c>
    </row>
    <row r="305" spans="1:9" ht="24.9" customHeight="1" thickBot="1" x14ac:dyDescent="0.35"/>
    <row r="306" spans="1:9" ht="24.9" customHeight="1" thickBot="1" x14ac:dyDescent="0.35">
      <c r="A306" s="142" t="s">
        <v>208</v>
      </c>
      <c r="B306" s="138" t="s">
        <v>25</v>
      </c>
      <c r="C306" s="138" t="s">
        <v>24</v>
      </c>
      <c r="D306" s="138" t="s">
        <v>26</v>
      </c>
      <c r="E306" s="138" t="s">
        <v>28</v>
      </c>
      <c r="F306" s="138" t="s">
        <v>27</v>
      </c>
      <c r="G306" s="169"/>
      <c r="H306" s="146" t="s">
        <v>168</v>
      </c>
      <c r="I306" s="146"/>
    </row>
    <row r="307" spans="1:9" ht="24.9" customHeight="1" thickBot="1" x14ac:dyDescent="0.35">
      <c r="A307" s="143" t="s">
        <v>57</v>
      </c>
      <c r="B307" s="149"/>
      <c r="C307" s="161"/>
      <c r="D307" s="161"/>
      <c r="E307" s="161"/>
      <c r="F307" s="161"/>
      <c r="G307" s="162"/>
    </row>
    <row r="308" spans="1:9" ht="24.9" customHeight="1" thickBot="1" x14ac:dyDescent="0.35">
      <c r="A308" s="143" t="s">
        <v>58</v>
      </c>
      <c r="B308" s="152"/>
      <c r="C308" s="163"/>
      <c r="D308" s="163"/>
      <c r="E308" s="163"/>
      <c r="F308" s="163"/>
      <c r="G308" s="164"/>
    </row>
    <row r="309" spans="1:9" ht="24.9" customHeight="1" thickBot="1" x14ac:dyDescent="0.35">
      <c r="A309" s="143" t="s">
        <v>59</v>
      </c>
      <c r="B309" s="152"/>
      <c r="C309" s="163"/>
      <c r="D309" s="163"/>
      <c r="E309" s="163"/>
      <c r="F309" s="163" t="s">
        <v>132</v>
      </c>
      <c r="G309" s="164"/>
      <c r="H309" s="147" t="s">
        <v>100</v>
      </c>
    </row>
    <row r="310" spans="1:9" ht="24.9" customHeight="1" thickBot="1" x14ac:dyDescent="0.35">
      <c r="A310" s="143" t="s">
        <v>60</v>
      </c>
      <c r="B310" s="152"/>
      <c r="C310" s="163" t="s">
        <v>129</v>
      </c>
      <c r="D310" s="163"/>
      <c r="E310" s="163"/>
      <c r="F310" s="163" t="s">
        <v>177</v>
      </c>
      <c r="G310" s="164"/>
      <c r="H310" s="147" t="s">
        <v>101</v>
      </c>
    </row>
    <row r="311" spans="1:9" ht="24.9" customHeight="1" x14ac:dyDescent="0.3">
      <c r="A311" s="159" t="s">
        <v>127</v>
      </c>
      <c r="B311" s="152"/>
      <c r="C311" s="163"/>
      <c r="D311" s="163"/>
      <c r="E311" s="163"/>
      <c r="F311" s="163"/>
      <c r="G311" s="164"/>
    </row>
    <row r="312" spans="1:9" ht="24.9" customHeight="1" x14ac:dyDescent="0.3">
      <c r="A312" s="153" t="s">
        <v>63</v>
      </c>
      <c r="B312" s="182"/>
      <c r="C312" s="183"/>
      <c r="D312" s="183" t="s">
        <v>129</v>
      </c>
      <c r="E312" s="183" t="s">
        <v>129</v>
      </c>
      <c r="F312" s="183"/>
      <c r="G312" s="184"/>
      <c r="H312" s="147" t="s">
        <v>100</v>
      </c>
    </row>
    <row r="313" spans="1:9" ht="24.9" customHeight="1" x14ac:dyDescent="0.3">
      <c r="A313" s="186" t="s">
        <v>61</v>
      </c>
      <c r="B313" s="163"/>
      <c r="C313" s="163"/>
      <c r="D313" s="163" t="s">
        <v>164</v>
      </c>
      <c r="E313" s="163" t="s">
        <v>132</v>
      </c>
      <c r="F313" s="163"/>
      <c r="G313" s="163"/>
      <c r="H313" s="147" t="s">
        <v>100</v>
      </c>
    </row>
    <row r="314" spans="1:9" ht="22.5" customHeight="1" x14ac:dyDescent="0.3">
      <c r="A314" s="153" t="s">
        <v>206</v>
      </c>
      <c r="B314" s="163"/>
      <c r="C314" s="163" t="s">
        <v>129</v>
      </c>
      <c r="D314" s="163"/>
      <c r="E314" s="163"/>
      <c r="F314" s="163"/>
      <c r="G314" s="163"/>
      <c r="H314" s="147" t="s">
        <v>99</v>
      </c>
    </row>
    <row r="315" spans="1:9" ht="22.5" customHeight="1" x14ac:dyDescent="0.3">
      <c r="A315" s="187"/>
      <c r="C315" s="147" t="s">
        <v>100</v>
      </c>
      <c r="D315" s="147" t="s">
        <v>101</v>
      </c>
      <c r="E315" s="147" t="s">
        <v>99</v>
      </c>
      <c r="F315" s="147" t="s">
        <v>99</v>
      </c>
    </row>
    <row r="316" spans="1:9" ht="22.5" customHeight="1" thickBot="1" x14ac:dyDescent="0.35">
      <c r="A316" s="187"/>
    </row>
    <row r="317" spans="1:9" ht="24.9" customHeight="1" thickBot="1" x14ac:dyDescent="0.35">
      <c r="A317" s="142" t="s">
        <v>209</v>
      </c>
      <c r="B317" s="148" t="s">
        <v>137</v>
      </c>
      <c r="C317" s="148" t="s">
        <v>138</v>
      </c>
      <c r="D317" s="148" t="s">
        <v>139</v>
      </c>
      <c r="E317" s="148" t="s">
        <v>140</v>
      </c>
      <c r="F317" s="148" t="s">
        <v>141</v>
      </c>
      <c r="G317" s="169"/>
      <c r="H317" s="146" t="s">
        <v>186</v>
      </c>
      <c r="I317" s="146"/>
    </row>
    <row r="318" spans="1:9" ht="24.9" customHeight="1" x14ac:dyDescent="0.3">
      <c r="A318" s="160" t="s">
        <v>35</v>
      </c>
      <c r="B318" s="149"/>
      <c r="C318" s="161"/>
      <c r="D318" s="161"/>
      <c r="E318" s="161"/>
      <c r="F318" s="161"/>
      <c r="G318" s="162"/>
    </row>
    <row r="319" spans="1:9" ht="24.9" customHeight="1" x14ac:dyDescent="0.3">
      <c r="A319" s="160" t="s">
        <v>36</v>
      </c>
      <c r="B319" s="152"/>
      <c r="C319" s="163"/>
      <c r="D319" s="163" t="s">
        <v>132</v>
      </c>
      <c r="E319" s="163" t="s">
        <v>131</v>
      </c>
      <c r="F319" s="163"/>
      <c r="G319" s="164"/>
      <c r="H319" s="147" t="s">
        <v>102</v>
      </c>
    </row>
    <row r="320" spans="1:9" ht="24.9" customHeight="1" x14ac:dyDescent="0.3">
      <c r="A320" s="160" t="s">
        <v>37</v>
      </c>
      <c r="B320" s="152" t="s">
        <v>129</v>
      </c>
      <c r="C320" s="163"/>
      <c r="D320" s="163"/>
      <c r="E320" s="163"/>
      <c r="F320" s="163" t="s">
        <v>129</v>
      </c>
      <c r="G320" s="164"/>
      <c r="H320" s="147" t="s">
        <v>100</v>
      </c>
    </row>
    <row r="321" spans="1:9" ht="24.9" customHeight="1" x14ac:dyDescent="0.3">
      <c r="A321" s="160" t="s">
        <v>38</v>
      </c>
      <c r="B321" s="152" t="s">
        <v>192</v>
      </c>
      <c r="C321" s="163"/>
      <c r="D321" s="163"/>
      <c r="E321" s="163"/>
      <c r="F321" s="163" t="s">
        <v>128</v>
      </c>
      <c r="G321" s="164"/>
      <c r="H321" s="147" t="s">
        <v>99</v>
      </c>
    </row>
    <row r="322" spans="1:9" ht="24.9" customHeight="1" x14ac:dyDescent="0.3">
      <c r="A322" s="160" t="s">
        <v>39</v>
      </c>
      <c r="B322" s="152"/>
      <c r="C322" s="163"/>
      <c r="D322" s="163"/>
      <c r="E322" s="163"/>
      <c r="F322" s="163"/>
      <c r="G322" s="164"/>
    </row>
    <row r="323" spans="1:9" ht="24.9" customHeight="1" thickBot="1" x14ac:dyDescent="0.35">
      <c r="A323" s="166" t="s">
        <v>40</v>
      </c>
      <c r="B323" s="156"/>
      <c r="C323" s="157"/>
      <c r="D323" s="157" t="s">
        <v>163</v>
      </c>
      <c r="E323" s="157" t="s">
        <v>179</v>
      </c>
      <c r="F323" s="157"/>
      <c r="G323" s="158"/>
      <c r="H323" s="147" t="s">
        <v>99</v>
      </c>
    </row>
    <row r="324" spans="1:9" ht="24.9" customHeight="1" x14ac:dyDescent="0.3">
      <c r="B324" s="147" t="s">
        <v>101</v>
      </c>
      <c r="D324" s="147" t="s">
        <v>100</v>
      </c>
      <c r="E324" s="147" t="s">
        <v>99</v>
      </c>
      <c r="F324" s="147" t="s">
        <v>100</v>
      </c>
    </row>
    <row r="325" spans="1:9" ht="24.9" customHeight="1" thickBot="1" x14ac:dyDescent="0.35"/>
    <row r="326" spans="1:9" ht="24.9" customHeight="1" thickBot="1" x14ac:dyDescent="0.35">
      <c r="A326" s="201" t="s">
        <v>210</v>
      </c>
      <c r="B326" s="148" t="s">
        <v>30</v>
      </c>
      <c r="C326" s="148" t="s">
        <v>32</v>
      </c>
      <c r="D326" s="148" t="s">
        <v>31</v>
      </c>
      <c r="E326" s="173" t="s">
        <v>33</v>
      </c>
      <c r="F326" s="174"/>
      <c r="G326" s="169"/>
      <c r="H326" s="146" t="s">
        <v>133</v>
      </c>
      <c r="I326" s="146"/>
    </row>
    <row r="327" spans="1:9" ht="24.9" customHeight="1" x14ac:dyDescent="0.3">
      <c r="A327" s="148" t="s">
        <v>75</v>
      </c>
      <c r="B327" s="149"/>
      <c r="C327" s="161"/>
      <c r="D327" s="161" t="s">
        <v>131</v>
      </c>
      <c r="E327" s="161" t="s">
        <v>128</v>
      </c>
      <c r="F327" s="161"/>
      <c r="G327" s="162"/>
      <c r="H327" s="147" t="s">
        <v>101</v>
      </c>
    </row>
    <row r="328" spans="1:9" ht="24.9" customHeight="1" x14ac:dyDescent="0.3">
      <c r="A328" s="148" t="s">
        <v>76</v>
      </c>
      <c r="B328" s="152"/>
      <c r="C328" s="163"/>
      <c r="D328" s="163"/>
      <c r="E328" s="163" t="s">
        <v>130</v>
      </c>
      <c r="F328" s="163"/>
      <c r="G328" s="164"/>
      <c r="H328" s="147" t="s">
        <v>100</v>
      </c>
    </row>
    <row r="329" spans="1:9" ht="24.9" customHeight="1" x14ac:dyDescent="0.3">
      <c r="A329" s="148" t="s">
        <v>77</v>
      </c>
      <c r="B329" s="152" t="s">
        <v>129</v>
      </c>
      <c r="C329" s="163" t="s">
        <v>171</v>
      </c>
      <c r="D329" s="163"/>
      <c r="E329" s="163"/>
      <c r="F329" s="163"/>
      <c r="G329" s="164"/>
      <c r="H329" s="147" t="s">
        <v>101</v>
      </c>
    </row>
    <row r="330" spans="1:9" ht="24.9" customHeight="1" x14ac:dyDescent="0.3">
      <c r="A330" s="148" t="s">
        <v>78</v>
      </c>
      <c r="B330" s="152" t="s">
        <v>129</v>
      </c>
      <c r="C330" s="163" t="s">
        <v>131</v>
      </c>
      <c r="D330" s="163"/>
      <c r="E330" s="163"/>
      <c r="F330" s="163"/>
      <c r="G330" s="164"/>
      <c r="H330" s="147" t="s">
        <v>101</v>
      </c>
    </row>
    <row r="331" spans="1:9" ht="24.9" customHeight="1" x14ac:dyDescent="0.3">
      <c r="A331" s="148" t="s">
        <v>79</v>
      </c>
      <c r="B331" s="152"/>
      <c r="C331" s="163"/>
      <c r="D331" s="163" t="s">
        <v>132</v>
      </c>
      <c r="E331" s="163"/>
      <c r="F331" s="163"/>
      <c r="G331" s="164"/>
      <c r="H331" s="147" t="s">
        <v>100</v>
      </c>
    </row>
    <row r="332" spans="1:9" ht="24.9" customHeight="1" thickBot="1" x14ac:dyDescent="0.35">
      <c r="A332" s="170"/>
      <c r="B332" s="156"/>
      <c r="C332" s="157"/>
      <c r="D332" s="157"/>
      <c r="E332" s="157"/>
      <c r="F332" s="157"/>
      <c r="G332" s="158"/>
    </row>
    <row r="333" spans="1:9" ht="24.9" customHeight="1" x14ac:dyDescent="0.3">
      <c r="B333" s="147" t="s">
        <v>100</v>
      </c>
      <c r="C333" s="147" t="s">
        <v>98</v>
      </c>
      <c r="D333" s="147" t="s">
        <v>98</v>
      </c>
      <c r="E333" s="147" t="s">
        <v>99</v>
      </c>
    </row>
    <row r="334" spans="1:9" ht="24.9" customHeight="1" thickBot="1" x14ac:dyDescent="0.35"/>
    <row r="335" spans="1:9" ht="24.9" customHeight="1" thickBot="1" x14ac:dyDescent="0.35">
      <c r="A335" s="142" t="s">
        <v>211</v>
      </c>
      <c r="B335" s="143" t="s">
        <v>111</v>
      </c>
      <c r="C335" s="143" t="s">
        <v>112</v>
      </c>
      <c r="D335" s="143" t="s">
        <v>113</v>
      </c>
      <c r="E335" s="175" t="s">
        <v>119</v>
      </c>
      <c r="F335" s="143" t="s">
        <v>188</v>
      </c>
      <c r="G335" s="145" t="s">
        <v>120</v>
      </c>
      <c r="H335" s="146" t="s">
        <v>212</v>
      </c>
      <c r="I335" s="146"/>
    </row>
    <row r="336" spans="1:9" ht="24.9" customHeight="1" thickBot="1" x14ac:dyDescent="0.35">
      <c r="A336" s="150" t="s">
        <v>80</v>
      </c>
      <c r="B336" s="149"/>
      <c r="C336" s="161"/>
      <c r="D336" s="161"/>
      <c r="E336" s="161" t="s">
        <v>164</v>
      </c>
      <c r="F336" s="161"/>
      <c r="G336" s="162" t="s">
        <v>164</v>
      </c>
      <c r="H336" s="147" t="s">
        <v>98</v>
      </c>
    </row>
    <row r="337" spans="1:9" ht="24.9" customHeight="1" thickBot="1" x14ac:dyDescent="0.35">
      <c r="A337" s="150" t="s">
        <v>81</v>
      </c>
      <c r="B337" s="152"/>
      <c r="C337" s="163"/>
      <c r="D337" s="163" t="s">
        <v>129</v>
      </c>
      <c r="E337" s="163"/>
      <c r="F337" s="163"/>
      <c r="G337" s="164"/>
      <c r="H337" s="147" t="s">
        <v>99</v>
      </c>
    </row>
    <row r="338" spans="1:9" ht="24.9" customHeight="1" thickBot="1" x14ac:dyDescent="0.35">
      <c r="A338" s="150" t="s">
        <v>82</v>
      </c>
      <c r="B338" s="152" t="s">
        <v>165</v>
      </c>
      <c r="C338" s="163"/>
      <c r="D338" s="163"/>
      <c r="E338" s="163"/>
      <c r="F338" s="163"/>
      <c r="G338" s="164" t="s">
        <v>129</v>
      </c>
      <c r="H338" s="147" t="s">
        <v>99</v>
      </c>
    </row>
    <row r="339" spans="1:9" ht="24.9" customHeight="1" thickBot="1" x14ac:dyDescent="0.35">
      <c r="A339" s="150" t="s">
        <v>83</v>
      </c>
      <c r="B339" s="152" t="s">
        <v>129</v>
      </c>
      <c r="C339" s="163"/>
      <c r="D339" s="163"/>
      <c r="E339" s="163"/>
      <c r="F339" s="163"/>
      <c r="G339" s="164"/>
      <c r="H339" s="147" t="s">
        <v>99</v>
      </c>
    </row>
    <row r="340" spans="1:9" ht="24.9" customHeight="1" x14ac:dyDescent="0.3">
      <c r="A340" s="150" t="s">
        <v>84</v>
      </c>
      <c r="B340" s="152"/>
      <c r="C340" s="163" t="s">
        <v>162</v>
      </c>
      <c r="D340" s="163" t="s">
        <v>177</v>
      </c>
      <c r="E340" s="163"/>
      <c r="F340" s="163"/>
      <c r="G340" s="164"/>
      <c r="H340" s="147" t="s">
        <v>102</v>
      </c>
    </row>
    <row r="341" spans="1:9" ht="24.9" customHeight="1" thickBot="1" x14ac:dyDescent="0.35">
      <c r="A341" s="170"/>
      <c r="B341" s="156"/>
      <c r="C341" s="157"/>
      <c r="D341" s="157"/>
      <c r="E341" s="157"/>
      <c r="F341" s="157"/>
      <c r="G341" s="158"/>
    </row>
    <row r="342" spans="1:9" ht="24.9" customHeight="1" x14ac:dyDescent="0.3">
      <c r="B342" s="147" t="s">
        <v>101</v>
      </c>
      <c r="C342" s="147" t="s">
        <v>98</v>
      </c>
      <c r="D342" s="147" t="s">
        <v>99</v>
      </c>
      <c r="E342" s="147" t="s">
        <v>100</v>
      </c>
      <c r="G342" s="147" t="s">
        <v>101</v>
      </c>
    </row>
    <row r="343" spans="1:9" ht="24.9" customHeight="1" thickBot="1" x14ac:dyDescent="0.35"/>
    <row r="344" spans="1:9" ht="24.9" customHeight="1" thickBot="1" x14ac:dyDescent="0.35">
      <c r="A344" s="142" t="s">
        <v>213</v>
      </c>
      <c r="B344" s="143" t="s">
        <v>111</v>
      </c>
      <c r="C344" s="143" t="s">
        <v>112</v>
      </c>
      <c r="D344" s="143" t="s">
        <v>113</v>
      </c>
      <c r="E344" s="175" t="s">
        <v>119</v>
      </c>
      <c r="F344" s="143" t="s">
        <v>188</v>
      </c>
      <c r="G344" s="145" t="s">
        <v>120</v>
      </c>
      <c r="H344" s="146" t="s">
        <v>172</v>
      </c>
      <c r="I344" s="146"/>
    </row>
    <row r="345" spans="1:9" ht="24.9" customHeight="1" thickBot="1" x14ac:dyDescent="0.35">
      <c r="A345" s="138" t="s">
        <v>25</v>
      </c>
      <c r="B345" s="149"/>
      <c r="C345" s="161"/>
      <c r="D345" s="161"/>
      <c r="E345" s="161"/>
      <c r="F345" s="161"/>
      <c r="G345" s="162"/>
    </row>
    <row r="346" spans="1:9" ht="24.9" customHeight="1" thickBot="1" x14ac:dyDescent="0.35">
      <c r="A346" s="138" t="s">
        <v>24</v>
      </c>
      <c r="B346" s="152"/>
      <c r="C346" s="163"/>
      <c r="D346" s="163" t="s">
        <v>132</v>
      </c>
      <c r="E346" s="163"/>
      <c r="F346" s="163"/>
      <c r="G346" s="164" t="s">
        <v>184</v>
      </c>
      <c r="H346" s="147" t="s">
        <v>101</v>
      </c>
    </row>
    <row r="347" spans="1:9" ht="24.9" customHeight="1" thickBot="1" x14ac:dyDescent="0.35">
      <c r="A347" s="138" t="s">
        <v>26</v>
      </c>
      <c r="B347" s="152" t="s">
        <v>177</v>
      </c>
      <c r="C347" s="163" t="s">
        <v>169</v>
      </c>
      <c r="D347" s="163"/>
      <c r="E347" s="163"/>
      <c r="F347" s="163"/>
      <c r="G347" s="164"/>
      <c r="H347" s="147" t="s">
        <v>100</v>
      </c>
    </row>
    <row r="348" spans="1:9" ht="24.9" customHeight="1" thickBot="1" x14ac:dyDescent="0.35">
      <c r="A348" s="138" t="s">
        <v>28</v>
      </c>
      <c r="B348" s="152" t="s">
        <v>160</v>
      </c>
      <c r="C348" s="163" t="s">
        <v>131</v>
      </c>
      <c r="D348" s="163"/>
      <c r="E348" s="163"/>
      <c r="F348" s="163"/>
      <c r="G348" s="164"/>
      <c r="H348" s="147" t="s">
        <v>102</v>
      </c>
    </row>
    <row r="349" spans="1:9" ht="24.9" customHeight="1" x14ac:dyDescent="0.3">
      <c r="A349" s="138" t="s">
        <v>27</v>
      </c>
      <c r="B349" s="152"/>
      <c r="C349" s="163"/>
      <c r="D349" s="163"/>
      <c r="E349" s="163" t="s">
        <v>169</v>
      </c>
      <c r="F349" s="163"/>
      <c r="G349" s="164" t="s">
        <v>185</v>
      </c>
      <c r="H349" s="147" t="s">
        <v>100</v>
      </c>
    </row>
    <row r="350" spans="1:9" ht="24.9" customHeight="1" thickBot="1" x14ac:dyDescent="0.35">
      <c r="A350" s="170"/>
      <c r="B350" s="156"/>
      <c r="C350" s="157"/>
      <c r="D350" s="157"/>
      <c r="E350" s="157"/>
      <c r="F350" s="157"/>
      <c r="G350" s="158"/>
    </row>
    <row r="351" spans="1:9" ht="24.9" customHeight="1" x14ac:dyDescent="0.3">
      <c r="B351" s="147" t="s">
        <v>98</v>
      </c>
      <c r="C351" s="147" t="s">
        <v>100</v>
      </c>
      <c r="D351" s="147" t="s">
        <v>98</v>
      </c>
      <c r="E351" s="147" t="s">
        <v>100</v>
      </c>
      <c r="G351" s="147" t="s">
        <v>99</v>
      </c>
    </row>
    <row r="352" spans="1:9" ht="24.9" customHeight="1" thickBot="1" x14ac:dyDescent="0.35"/>
    <row r="353" spans="1:9" ht="24.9" customHeight="1" thickBot="1" x14ac:dyDescent="0.35">
      <c r="A353" s="142" t="s">
        <v>214</v>
      </c>
      <c r="B353" s="148" t="s">
        <v>30</v>
      </c>
      <c r="C353" s="148" t="s">
        <v>32</v>
      </c>
      <c r="D353" s="148" t="s">
        <v>31</v>
      </c>
      <c r="E353" s="173" t="s">
        <v>33</v>
      </c>
      <c r="F353" s="174"/>
      <c r="G353" s="169"/>
      <c r="H353" s="146" t="s">
        <v>221</v>
      </c>
      <c r="I353" s="146"/>
    </row>
    <row r="354" spans="1:9" ht="24.9" customHeight="1" x14ac:dyDescent="0.3">
      <c r="A354" s="148" t="s">
        <v>122</v>
      </c>
      <c r="B354" s="149"/>
      <c r="C354" s="161"/>
      <c r="D354" s="161"/>
      <c r="E354" s="161"/>
      <c r="F354" s="161"/>
      <c r="G354" s="162"/>
    </row>
    <row r="355" spans="1:9" ht="24.9" customHeight="1" x14ac:dyDescent="0.3">
      <c r="A355" s="148" t="s">
        <v>123</v>
      </c>
      <c r="B355" s="152"/>
      <c r="C355" s="163"/>
      <c r="D355" s="163" t="s">
        <v>129</v>
      </c>
      <c r="E355" s="163" t="s">
        <v>129</v>
      </c>
      <c r="F355" s="163"/>
      <c r="G355" s="164"/>
      <c r="H355" s="147" t="s">
        <v>100</v>
      </c>
    </row>
    <row r="356" spans="1:9" ht="24.9" customHeight="1" x14ac:dyDescent="0.3">
      <c r="A356" s="148" t="s">
        <v>124</v>
      </c>
      <c r="B356" s="152" t="s">
        <v>192</v>
      </c>
      <c r="C356" s="163" t="s">
        <v>164</v>
      </c>
      <c r="D356" s="163"/>
      <c r="E356" s="163"/>
      <c r="F356" s="163"/>
      <c r="G356" s="164"/>
      <c r="H356" s="147" t="s">
        <v>98</v>
      </c>
    </row>
    <row r="357" spans="1:9" ht="24.9" customHeight="1" x14ac:dyDescent="0.3">
      <c r="A357" s="148" t="s">
        <v>125</v>
      </c>
      <c r="B357" s="152" t="s">
        <v>169</v>
      </c>
      <c r="C357" s="163" t="s">
        <v>169</v>
      </c>
      <c r="D357" s="163"/>
      <c r="E357" s="163"/>
      <c r="F357" s="163"/>
      <c r="G357" s="164"/>
      <c r="H357" s="147" t="s">
        <v>98</v>
      </c>
    </row>
    <row r="358" spans="1:9" ht="24.9" customHeight="1" x14ac:dyDescent="0.3">
      <c r="A358" s="148" t="s">
        <v>126</v>
      </c>
      <c r="B358" s="152"/>
      <c r="C358" s="163"/>
      <c r="D358" s="163"/>
      <c r="E358" s="163" t="s">
        <v>169</v>
      </c>
      <c r="F358" s="163"/>
      <c r="G358" s="164"/>
      <c r="H358" s="147" t="s">
        <v>98</v>
      </c>
    </row>
    <row r="359" spans="1:9" ht="24.9" customHeight="1" thickBot="1" x14ac:dyDescent="0.35">
      <c r="A359" s="170" t="s">
        <v>121</v>
      </c>
      <c r="B359" s="156"/>
      <c r="C359" s="157"/>
      <c r="D359" s="157" t="s">
        <v>164</v>
      </c>
      <c r="E359" s="157"/>
      <c r="F359" s="157"/>
      <c r="G359" s="158"/>
      <c r="H359" s="147" t="s">
        <v>98</v>
      </c>
    </row>
    <row r="360" spans="1:9" ht="24.9" customHeight="1" x14ac:dyDescent="0.3">
      <c r="B360" s="147" t="s">
        <v>102</v>
      </c>
      <c r="C360" s="147" t="s">
        <v>102</v>
      </c>
      <c r="D360" s="147" t="s">
        <v>101</v>
      </c>
      <c r="E360" s="147" t="s">
        <v>101</v>
      </c>
    </row>
    <row r="361" spans="1:9" ht="24.9" customHeight="1" thickBot="1" x14ac:dyDescent="0.35"/>
    <row r="362" spans="1:9" ht="24.9" customHeight="1" thickBot="1" x14ac:dyDescent="0.35">
      <c r="A362" s="142" t="s">
        <v>215</v>
      </c>
      <c r="B362" s="148" t="s">
        <v>75</v>
      </c>
      <c r="C362" s="148" t="s">
        <v>76</v>
      </c>
      <c r="D362" s="148" t="s">
        <v>77</v>
      </c>
      <c r="E362" s="148" t="s">
        <v>78</v>
      </c>
      <c r="F362" s="148" t="s">
        <v>79</v>
      </c>
      <c r="G362" s="169"/>
      <c r="H362" s="146" t="s">
        <v>178</v>
      </c>
      <c r="I362" s="146"/>
    </row>
    <row r="363" spans="1:9" ht="24.9" customHeight="1" x14ac:dyDescent="0.3">
      <c r="A363" s="160" t="s">
        <v>35</v>
      </c>
      <c r="B363" s="149"/>
      <c r="C363" s="161"/>
      <c r="D363" s="161"/>
      <c r="E363" s="161"/>
      <c r="F363" s="161"/>
      <c r="G363" s="162"/>
    </row>
    <row r="364" spans="1:9" ht="24.9" customHeight="1" x14ac:dyDescent="0.3">
      <c r="A364" s="160" t="s">
        <v>36</v>
      </c>
      <c r="B364" s="152"/>
      <c r="C364" s="163"/>
      <c r="D364" s="163" t="s">
        <v>169</v>
      </c>
      <c r="E364" s="163" t="s">
        <v>132</v>
      </c>
      <c r="F364" s="163"/>
      <c r="G364" s="164"/>
      <c r="H364" s="147" t="s">
        <v>100</v>
      </c>
    </row>
    <row r="365" spans="1:9" ht="24.9" customHeight="1" x14ac:dyDescent="0.3">
      <c r="A365" s="160" t="s">
        <v>37</v>
      </c>
      <c r="B365" s="152" t="s">
        <v>179</v>
      </c>
      <c r="C365" s="163" t="s">
        <v>129</v>
      </c>
      <c r="D365" s="163"/>
      <c r="E365" s="163"/>
      <c r="F365" s="163"/>
      <c r="G365" s="164"/>
      <c r="H365" s="147" t="s">
        <v>100</v>
      </c>
    </row>
    <row r="366" spans="1:9" ht="24.9" customHeight="1" x14ac:dyDescent="0.3">
      <c r="A366" s="160" t="s">
        <v>38</v>
      </c>
      <c r="B366" s="152" t="s">
        <v>128</v>
      </c>
      <c r="C366" s="163"/>
      <c r="D366" s="163"/>
      <c r="E366" s="163"/>
      <c r="F366" s="163" t="s">
        <v>161</v>
      </c>
      <c r="G366" s="164"/>
      <c r="H366" s="147" t="s">
        <v>99</v>
      </c>
    </row>
    <row r="367" spans="1:9" ht="24.9" customHeight="1" x14ac:dyDescent="0.3">
      <c r="A367" s="160" t="s">
        <v>39</v>
      </c>
      <c r="B367" s="152"/>
      <c r="C367" s="163"/>
      <c r="D367" s="163"/>
      <c r="E367" s="163"/>
      <c r="F367" s="163"/>
      <c r="G367" s="164"/>
    </row>
    <row r="368" spans="1:9" ht="24.9" customHeight="1" thickBot="1" x14ac:dyDescent="0.35">
      <c r="A368" s="166" t="s">
        <v>40</v>
      </c>
      <c r="B368" s="156"/>
      <c r="C368" s="157"/>
      <c r="D368" s="157" t="s">
        <v>129</v>
      </c>
      <c r="E368" s="157" t="s">
        <v>192</v>
      </c>
      <c r="F368" s="157"/>
      <c r="G368" s="158"/>
      <c r="H368" s="147" t="s">
        <v>99</v>
      </c>
    </row>
    <row r="369" spans="1:11" ht="24.9" customHeight="1" x14ac:dyDescent="0.3">
      <c r="A369" s="188"/>
      <c r="B369" s="185" t="s">
        <v>100</v>
      </c>
      <c r="C369" s="185" t="s">
        <v>99</v>
      </c>
      <c r="D369" s="185" t="s">
        <v>101</v>
      </c>
      <c r="E369" s="185" t="s">
        <v>100</v>
      </c>
      <c r="F369" s="185" t="s">
        <v>100</v>
      </c>
      <c r="G369" s="185"/>
    </row>
    <row r="370" spans="1:11" ht="24.9" customHeight="1" thickBot="1" x14ac:dyDescent="0.35"/>
    <row r="371" spans="1:11" ht="24.9" customHeight="1" thickBot="1" x14ac:dyDescent="0.35">
      <c r="A371" s="142" t="s">
        <v>216</v>
      </c>
      <c r="B371" s="171" t="s">
        <v>66</v>
      </c>
      <c r="C371" s="143" t="s">
        <v>68</v>
      </c>
      <c r="D371" s="143" t="s">
        <v>67</v>
      </c>
      <c r="E371" s="143" t="s">
        <v>69</v>
      </c>
      <c r="F371" s="143" t="s">
        <v>72</v>
      </c>
      <c r="G371" s="189" t="s">
        <v>65</v>
      </c>
      <c r="H371" s="163" t="s">
        <v>197</v>
      </c>
      <c r="I371" s="163" t="s">
        <v>198</v>
      </c>
      <c r="J371" s="146" t="s">
        <v>170</v>
      </c>
      <c r="K371" s="146"/>
    </row>
    <row r="372" spans="1:11" ht="24.9" customHeight="1" thickBot="1" x14ac:dyDescent="0.35">
      <c r="A372" s="143" t="s">
        <v>57</v>
      </c>
      <c r="B372" s="149"/>
      <c r="C372" s="161"/>
      <c r="D372" s="161"/>
      <c r="E372" s="161"/>
      <c r="F372" s="161"/>
      <c r="G372" s="190"/>
      <c r="H372" s="163"/>
      <c r="I372" s="163"/>
    </row>
    <row r="373" spans="1:11" ht="24.9" customHeight="1" thickBot="1" x14ac:dyDescent="0.35">
      <c r="A373" s="143" t="s">
        <v>58</v>
      </c>
      <c r="B373" s="152"/>
      <c r="C373" s="163"/>
      <c r="D373" s="163"/>
      <c r="E373" s="163"/>
      <c r="F373" s="163"/>
      <c r="G373" s="191"/>
      <c r="H373" s="163"/>
      <c r="I373" s="163"/>
    </row>
    <row r="374" spans="1:11" ht="24.9" customHeight="1" thickBot="1" x14ac:dyDescent="0.35">
      <c r="A374" s="143" t="s">
        <v>59</v>
      </c>
      <c r="B374" s="152" t="s">
        <v>191</v>
      </c>
      <c r="C374" s="163" t="s">
        <v>162</v>
      </c>
      <c r="D374" s="163"/>
      <c r="E374" s="163"/>
      <c r="F374" s="163"/>
      <c r="G374" s="191"/>
      <c r="H374" s="163"/>
      <c r="I374" s="163"/>
      <c r="J374" s="147" t="s">
        <v>100</v>
      </c>
    </row>
    <row r="375" spans="1:11" ht="24.9" customHeight="1" thickBot="1" x14ac:dyDescent="0.35">
      <c r="A375" s="143" t="s">
        <v>60</v>
      </c>
      <c r="B375" s="152" t="s">
        <v>163</v>
      </c>
      <c r="C375" s="163" t="s">
        <v>131</v>
      </c>
      <c r="D375" s="163"/>
      <c r="E375" s="163"/>
      <c r="F375" s="163"/>
      <c r="G375" s="191"/>
      <c r="H375" s="163"/>
      <c r="I375" s="163"/>
      <c r="J375" s="147" t="s">
        <v>100</v>
      </c>
    </row>
    <row r="376" spans="1:11" ht="24.9" customHeight="1" x14ac:dyDescent="0.3">
      <c r="A376" s="159" t="s">
        <v>127</v>
      </c>
      <c r="B376" s="152"/>
      <c r="C376" s="163"/>
      <c r="D376" s="163"/>
      <c r="E376" s="163"/>
      <c r="F376" s="163"/>
      <c r="G376" s="191"/>
      <c r="H376" s="163"/>
      <c r="I376" s="163"/>
    </row>
    <row r="377" spans="1:11" ht="24.9" customHeight="1" x14ac:dyDescent="0.3">
      <c r="A377" s="153" t="s">
        <v>63</v>
      </c>
      <c r="B377" s="182"/>
      <c r="C377" s="183"/>
      <c r="D377" s="183"/>
      <c r="E377" s="183"/>
      <c r="F377" s="183"/>
      <c r="G377" s="193"/>
      <c r="H377" s="183"/>
      <c r="I377" s="183" t="s">
        <v>128</v>
      </c>
      <c r="J377" s="147" t="s">
        <v>99</v>
      </c>
    </row>
    <row r="378" spans="1:11" ht="24.9" customHeight="1" x14ac:dyDescent="0.3">
      <c r="A378" s="186" t="s">
        <v>61</v>
      </c>
      <c r="B378" s="163"/>
      <c r="C378" s="163"/>
      <c r="D378" s="163"/>
      <c r="E378" s="163"/>
      <c r="F378" s="163"/>
      <c r="G378" s="163"/>
      <c r="H378" s="163" t="s">
        <v>129</v>
      </c>
      <c r="I378" s="163" t="s">
        <v>160</v>
      </c>
      <c r="J378" s="147" t="s">
        <v>101</v>
      </c>
    </row>
    <row r="379" spans="1:11" ht="24.9" customHeight="1" x14ac:dyDescent="0.3">
      <c r="A379" s="153" t="s">
        <v>206</v>
      </c>
      <c r="B379" s="163"/>
      <c r="C379" s="163"/>
      <c r="D379" s="163"/>
      <c r="E379" s="163"/>
      <c r="F379" s="163"/>
      <c r="G379" s="163"/>
      <c r="H379" s="163" t="s">
        <v>128</v>
      </c>
      <c r="I379" s="163"/>
      <c r="J379" s="147" t="s">
        <v>99</v>
      </c>
    </row>
    <row r="380" spans="1:11" ht="24.9" customHeight="1" x14ac:dyDescent="0.3">
      <c r="A380" s="187"/>
      <c r="B380" s="147" t="s">
        <v>102</v>
      </c>
      <c r="C380" s="147" t="s">
        <v>98</v>
      </c>
      <c r="H380" s="147" t="s">
        <v>100</v>
      </c>
      <c r="I380" s="147" t="s">
        <v>99</v>
      </c>
    </row>
    <row r="381" spans="1:11" ht="24.9" customHeight="1" thickBot="1" x14ac:dyDescent="0.35">
      <c r="A381" s="187"/>
    </row>
    <row r="382" spans="1:11" ht="24.9" customHeight="1" thickBot="1" x14ac:dyDescent="0.35">
      <c r="A382" s="142" t="s">
        <v>217</v>
      </c>
      <c r="B382" s="148" t="s">
        <v>122</v>
      </c>
      <c r="C382" s="148" t="s">
        <v>123</v>
      </c>
      <c r="D382" s="148" t="s">
        <v>124</v>
      </c>
      <c r="E382" s="148" t="s">
        <v>125</v>
      </c>
      <c r="F382" s="148" t="s">
        <v>126</v>
      </c>
      <c r="G382" s="170" t="s">
        <v>121</v>
      </c>
      <c r="H382" s="146" t="s">
        <v>168</v>
      </c>
      <c r="I382" s="146"/>
    </row>
    <row r="383" spans="1:11" ht="24.9" customHeight="1" x14ac:dyDescent="0.3">
      <c r="A383" s="148" t="s">
        <v>137</v>
      </c>
      <c r="B383" s="149"/>
      <c r="C383" s="161"/>
      <c r="D383" s="161" t="s">
        <v>169</v>
      </c>
      <c r="E383" s="161" t="s">
        <v>162</v>
      </c>
      <c r="F383" s="161"/>
      <c r="G383" s="162"/>
      <c r="H383" s="147" t="s">
        <v>100</v>
      </c>
    </row>
    <row r="384" spans="1:11" ht="24.9" customHeight="1" x14ac:dyDescent="0.3">
      <c r="A384" s="148" t="s">
        <v>138</v>
      </c>
      <c r="B384" s="152"/>
      <c r="C384" s="163"/>
      <c r="D384" s="163"/>
      <c r="E384" s="163"/>
      <c r="F384" s="163"/>
      <c r="G384" s="164"/>
    </row>
    <row r="385" spans="1:9" ht="24.9" customHeight="1" x14ac:dyDescent="0.3">
      <c r="A385" s="148" t="s">
        <v>139</v>
      </c>
      <c r="B385" s="152"/>
      <c r="C385" s="163" t="s">
        <v>128</v>
      </c>
      <c r="D385" s="163"/>
      <c r="E385" s="163"/>
      <c r="F385" s="163" t="s">
        <v>131</v>
      </c>
      <c r="G385" s="164"/>
      <c r="H385" s="147" t="s">
        <v>101</v>
      </c>
    </row>
    <row r="386" spans="1:9" ht="24.9" customHeight="1" x14ac:dyDescent="0.3">
      <c r="A386" s="148" t="s">
        <v>140</v>
      </c>
      <c r="B386" s="152"/>
      <c r="C386" s="163" t="s">
        <v>129</v>
      </c>
      <c r="D386" s="163"/>
      <c r="E386" s="163"/>
      <c r="F386" s="163" t="s">
        <v>131</v>
      </c>
      <c r="G386" s="164"/>
      <c r="H386" s="147" t="s">
        <v>101</v>
      </c>
    </row>
    <row r="387" spans="1:9" ht="24.9" customHeight="1" x14ac:dyDescent="0.3">
      <c r="A387" s="148" t="s">
        <v>141</v>
      </c>
      <c r="B387" s="152"/>
      <c r="C387" s="163"/>
      <c r="D387" s="163" t="s">
        <v>167</v>
      </c>
      <c r="E387" s="163" t="s">
        <v>169</v>
      </c>
      <c r="F387" s="163"/>
      <c r="G387" s="164"/>
      <c r="H387" s="147" t="s">
        <v>100</v>
      </c>
    </row>
    <row r="388" spans="1:9" ht="24.9" customHeight="1" thickBot="1" x14ac:dyDescent="0.35">
      <c r="A388" s="170"/>
      <c r="B388" s="156"/>
      <c r="C388" s="157"/>
      <c r="D388" s="157"/>
      <c r="E388" s="157"/>
      <c r="F388" s="157"/>
      <c r="G388" s="158"/>
    </row>
    <row r="389" spans="1:9" ht="24.9" customHeight="1" x14ac:dyDescent="0.3">
      <c r="C389" s="147" t="s">
        <v>100</v>
      </c>
      <c r="D389" s="147" t="s">
        <v>100</v>
      </c>
      <c r="E389" s="147" t="s">
        <v>100</v>
      </c>
      <c r="F389" s="147" t="s">
        <v>98</v>
      </c>
    </row>
    <row r="390" spans="1:9" ht="24.9" customHeight="1" thickBot="1" x14ac:dyDescent="0.35"/>
    <row r="391" spans="1:9" ht="24.9" customHeight="1" thickBot="1" x14ac:dyDescent="0.35">
      <c r="A391" s="142" t="s">
        <v>218</v>
      </c>
      <c r="B391" s="143" t="s">
        <v>111</v>
      </c>
      <c r="C391" s="143" t="s">
        <v>112</v>
      </c>
      <c r="D391" s="143" t="s">
        <v>113</v>
      </c>
      <c r="E391" s="175" t="s">
        <v>119</v>
      </c>
      <c r="F391" s="143" t="s">
        <v>188</v>
      </c>
      <c r="G391" s="145" t="s">
        <v>120</v>
      </c>
      <c r="H391" s="146" t="s">
        <v>186</v>
      </c>
      <c r="I391" s="146"/>
    </row>
    <row r="392" spans="1:9" ht="24.9" customHeight="1" thickBot="1" x14ac:dyDescent="0.35">
      <c r="A392" s="171" t="s">
        <v>66</v>
      </c>
      <c r="B392" s="149"/>
      <c r="C392" s="161"/>
      <c r="D392" s="161"/>
      <c r="E392" s="161" t="s">
        <v>162</v>
      </c>
      <c r="F392" s="161" t="s">
        <v>160</v>
      </c>
      <c r="G392" s="162"/>
      <c r="H392" s="147" t="s">
        <v>102</v>
      </c>
    </row>
    <row r="393" spans="1:9" ht="24.9" customHeight="1" thickBot="1" x14ac:dyDescent="0.35">
      <c r="A393" s="143" t="s">
        <v>68</v>
      </c>
      <c r="B393" s="152"/>
      <c r="C393" s="163"/>
      <c r="D393" s="163" t="s">
        <v>129</v>
      </c>
      <c r="E393" s="163" t="s">
        <v>169</v>
      </c>
      <c r="F393" s="163"/>
      <c r="G393" s="164"/>
      <c r="H393" s="147" t="s">
        <v>99</v>
      </c>
    </row>
    <row r="394" spans="1:9" ht="24.9" customHeight="1" thickBot="1" x14ac:dyDescent="0.35">
      <c r="A394" s="143" t="s">
        <v>67</v>
      </c>
      <c r="B394" s="152"/>
      <c r="C394" s="163"/>
      <c r="D394" s="163"/>
      <c r="E394" s="163"/>
      <c r="F394" s="163"/>
      <c r="G394" s="164"/>
    </row>
    <row r="395" spans="1:9" ht="24.9" customHeight="1" thickBot="1" x14ac:dyDescent="0.35">
      <c r="A395" s="143" t="s">
        <v>69</v>
      </c>
      <c r="B395" s="152"/>
      <c r="C395" s="163"/>
      <c r="D395" s="163"/>
      <c r="E395" s="163"/>
      <c r="F395" s="163"/>
      <c r="G395" s="164"/>
    </row>
    <row r="396" spans="1:9" ht="24.9" customHeight="1" thickBot="1" x14ac:dyDescent="0.35">
      <c r="A396" s="143" t="s">
        <v>72</v>
      </c>
      <c r="B396" s="152" t="s">
        <v>132</v>
      </c>
      <c r="C396" s="163" t="s">
        <v>161</v>
      </c>
      <c r="D396" s="163"/>
      <c r="E396" s="163"/>
      <c r="F396" s="163"/>
      <c r="G396" s="164"/>
      <c r="H396" s="147" t="s">
        <v>100</v>
      </c>
    </row>
    <row r="397" spans="1:9" ht="24.9" customHeight="1" thickBot="1" x14ac:dyDescent="0.35">
      <c r="A397" s="172" t="s">
        <v>65</v>
      </c>
      <c r="B397" s="156" t="s">
        <v>129</v>
      </c>
      <c r="C397" s="157" t="s">
        <v>191</v>
      </c>
      <c r="D397" s="157"/>
      <c r="E397" s="157"/>
      <c r="F397" s="157"/>
      <c r="G397" s="158"/>
      <c r="H397" s="147" t="s">
        <v>99</v>
      </c>
    </row>
    <row r="398" spans="1:9" ht="24.9" customHeight="1" x14ac:dyDescent="0.3">
      <c r="B398" s="147" t="s">
        <v>99</v>
      </c>
      <c r="C398" s="147" t="s">
        <v>102</v>
      </c>
      <c r="D398" s="147" t="s">
        <v>99</v>
      </c>
      <c r="E398" s="147" t="s">
        <v>100</v>
      </c>
      <c r="F398" s="147" t="s">
        <v>98</v>
      </c>
    </row>
    <row r="399" spans="1:9" ht="24.9" customHeight="1" thickBot="1" x14ac:dyDescent="0.35"/>
    <row r="400" spans="1:9" ht="24.9" customHeight="1" thickBot="1" x14ac:dyDescent="0.35">
      <c r="A400" s="142" t="s">
        <v>219</v>
      </c>
      <c r="B400" s="150" t="s">
        <v>80</v>
      </c>
      <c r="C400" s="150" t="s">
        <v>81</v>
      </c>
      <c r="D400" s="150" t="s">
        <v>82</v>
      </c>
      <c r="E400" s="150" t="s">
        <v>83</v>
      </c>
      <c r="F400" s="150" t="s">
        <v>84</v>
      </c>
      <c r="G400" s="169"/>
      <c r="H400" s="146" t="s">
        <v>186</v>
      </c>
      <c r="I400" s="146"/>
    </row>
    <row r="401" spans="1:14" ht="24.9" customHeight="1" thickBot="1" x14ac:dyDescent="0.35">
      <c r="A401" s="138" t="s">
        <v>25</v>
      </c>
      <c r="B401" s="149"/>
      <c r="C401" s="161"/>
      <c r="D401" s="161"/>
      <c r="E401" s="161"/>
      <c r="F401" s="161"/>
      <c r="G401" s="162"/>
    </row>
    <row r="402" spans="1:14" ht="24.9" customHeight="1" thickBot="1" x14ac:dyDescent="0.35">
      <c r="A402" s="138" t="s">
        <v>24</v>
      </c>
      <c r="B402" s="152"/>
      <c r="C402" s="163"/>
      <c r="D402" s="163" t="s">
        <v>160</v>
      </c>
      <c r="E402" s="163"/>
      <c r="F402" s="163" t="s">
        <v>128</v>
      </c>
      <c r="G402" s="164"/>
      <c r="H402" s="147" t="s">
        <v>101</v>
      </c>
    </row>
    <row r="403" spans="1:14" ht="24.9" customHeight="1" thickBot="1" x14ac:dyDescent="0.35">
      <c r="A403" s="138" t="s">
        <v>26</v>
      </c>
      <c r="B403" s="152" t="s">
        <v>164</v>
      </c>
      <c r="C403" s="163" t="s">
        <v>132</v>
      </c>
      <c r="D403" s="163"/>
      <c r="E403" s="163"/>
      <c r="F403" s="163"/>
      <c r="G403" s="164"/>
      <c r="H403" s="147" t="s">
        <v>100</v>
      </c>
    </row>
    <row r="404" spans="1:14" ht="24.9" customHeight="1" thickBot="1" x14ac:dyDescent="0.35">
      <c r="A404" s="138" t="s">
        <v>28</v>
      </c>
      <c r="B404" s="152" t="s">
        <v>161</v>
      </c>
      <c r="C404" s="163" t="s">
        <v>164</v>
      </c>
      <c r="D404" s="163"/>
      <c r="E404" s="163"/>
      <c r="F404" s="163"/>
      <c r="G404" s="164"/>
      <c r="H404" s="147" t="s">
        <v>98</v>
      </c>
    </row>
    <row r="405" spans="1:14" ht="24.9" customHeight="1" x14ac:dyDescent="0.3">
      <c r="A405" s="138" t="s">
        <v>27</v>
      </c>
      <c r="B405" s="152"/>
      <c r="C405" s="163"/>
      <c r="D405" s="163" t="s">
        <v>129</v>
      </c>
      <c r="E405" s="163"/>
      <c r="F405" s="163" t="s">
        <v>131</v>
      </c>
      <c r="G405" s="164"/>
      <c r="H405" s="147" t="s">
        <v>101</v>
      </c>
    </row>
    <row r="406" spans="1:14" ht="24.9" customHeight="1" thickBot="1" x14ac:dyDescent="0.35">
      <c r="A406" s="170"/>
      <c r="B406" s="156"/>
      <c r="C406" s="157"/>
      <c r="D406" s="157"/>
      <c r="E406" s="157"/>
      <c r="F406" s="157"/>
      <c r="G406" s="158"/>
    </row>
    <row r="407" spans="1:14" ht="24.9" customHeight="1" x14ac:dyDescent="0.3">
      <c r="B407" s="147" t="s">
        <v>102</v>
      </c>
      <c r="C407" s="147" t="s">
        <v>100</v>
      </c>
      <c r="D407" s="147" t="s">
        <v>99</v>
      </c>
      <c r="F407" s="147" t="s">
        <v>99</v>
      </c>
    </row>
    <row r="408" spans="1:14" ht="24.9" customHeight="1" thickBot="1" x14ac:dyDescent="0.35"/>
    <row r="409" spans="1:14" ht="24.9" customHeight="1" thickBot="1" x14ac:dyDescent="0.35">
      <c r="A409" s="142" t="s">
        <v>220</v>
      </c>
      <c r="B409" s="143" t="s">
        <v>57</v>
      </c>
      <c r="C409" s="143" t="s">
        <v>58</v>
      </c>
      <c r="D409" s="143" t="s">
        <v>59</v>
      </c>
      <c r="E409" s="143" t="s">
        <v>60</v>
      </c>
      <c r="F409" s="159" t="s">
        <v>127</v>
      </c>
      <c r="G409" s="153" t="s">
        <v>63</v>
      </c>
      <c r="H409" s="186" t="s">
        <v>61</v>
      </c>
      <c r="I409" s="153" t="s">
        <v>206</v>
      </c>
      <c r="J409" s="146" t="s">
        <v>172</v>
      </c>
      <c r="K409" s="146"/>
    </row>
    <row r="410" spans="1:14" ht="24.9" customHeight="1" x14ac:dyDescent="0.3">
      <c r="A410" s="148" t="s">
        <v>75</v>
      </c>
      <c r="B410" s="149"/>
      <c r="C410" s="161"/>
      <c r="D410" s="161" t="s">
        <v>132</v>
      </c>
      <c r="E410" s="161" t="s">
        <v>179</v>
      </c>
      <c r="F410" s="161"/>
      <c r="G410" s="190"/>
      <c r="H410" s="163"/>
      <c r="I410" s="163"/>
      <c r="J410" s="147" t="s">
        <v>101</v>
      </c>
    </row>
    <row r="411" spans="1:14" ht="24.9" customHeight="1" thickBot="1" x14ac:dyDescent="0.35">
      <c r="A411" s="148" t="s">
        <v>76</v>
      </c>
      <c r="B411" s="152"/>
      <c r="C411" s="163"/>
      <c r="D411" s="163"/>
      <c r="E411" s="163" t="s">
        <v>162</v>
      </c>
      <c r="F411" s="163"/>
      <c r="G411" s="191"/>
      <c r="H411" s="163"/>
      <c r="I411" s="163"/>
      <c r="J411" s="147" t="s">
        <v>100</v>
      </c>
    </row>
    <row r="412" spans="1:14" ht="24.9" customHeight="1" x14ac:dyDescent="0.3">
      <c r="A412" s="148" t="s">
        <v>77</v>
      </c>
      <c r="B412" s="152"/>
      <c r="C412" s="163"/>
      <c r="D412" s="163"/>
      <c r="E412" s="163"/>
      <c r="F412" s="163"/>
      <c r="G412" s="191" t="s">
        <v>131</v>
      </c>
      <c r="H412" s="163"/>
      <c r="I412" s="163" t="s">
        <v>162</v>
      </c>
      <c r="J412" s="147" t="s">
        <v>102</v>
      </c>
      <c r="N412" s="169"/>
    </row>
    <row r="413" spans="1:14" ht="24.9" customHeight="1" x14ac:dyDescent="0.3">
      <c r="A413" s="148" t="s">
        <v>78</v>
      </c>
      <c r="B413" s="152"/>
      <c r="C413" s="163"/>
      <c r="D413" s="163"/>
      <c r="E413" s="163"/>
      <c r="F413" s="163"/>
      <c r="G413" s="191" t="s">
        <v>131</v>
      </c>
      <c r="H413" s="163" t="s">
        <v>164</v>
      </c>
      <c r="I413" s="163"/>
      <c r="J413" s="147" t="s">
        <v>100</v>
      </c>
    </row>
    <row r="414" spans="1:14" ht="24.9" customHeight="1" x14ac:dyDescent="0.3">
      <c r="A414" s="148" t="s">
        <v>79</v>
      </c>
      <c r="B414" s="152"/>
      <c r="C414" s="163"/>
      <c r="D414" s="163" t="s">
        <v>161</v>
      </c>
      <c r="E414" s="163"/>
      <c r="F414" s="163"/>
      <c r="G414" s="191"/>
      <c r="H414" s="163"/>
      <c r="I414" s="163"/>
      <c r="J414" s="147" t="s">
        <v>98</v>
      </c>
    </row>
    <row r="415" spans="1:14" ht="24.9" customHeight="1" thickBot="1" x14ac:dyDescent="0.35">
      <c r="A415" s="170"/>
      <c r="B415" s="156"/>
      <c r="C415" s="157"/>
      <c r="D415" s="157"/>
      <c r="E415" s="157"/>
      <c r="F415" s="157"/>
      <c r="G415" s="192"/>
      <c r="H415" s="163"/>
      <c r="I415" s="163"/>
    </row>
    <row r="416" spans="1:14" ht="24.9" customHeight="1" thickBot="1" x14ac:dyDescent="0.35">
      <c r="D416" s="147" t="s">
        <v>100</v>
      </c>
      <c r="E416" s="147" t="s">
        <v>99</v>
      </c>
      <c r="G416" s="147" t="s">
        <v>98</v>
      </c>
      <c r="H416" s="147" t="s">
        <v>100</v>
      </c>
      <c r="I416" s="147" t="s">
        <v>98</v>
      </c>
    </row>
    <row r="417" spans="1:9" ht="24.9" customHeight="1" thickBot="1" x14ac:dyDescent="0.35">
      <c r="A417" s="149"/>
      <c r="B417" s="174"/>
      <c r="C417" s="174"/>
      <c r="D417" s="174"/>
      <c r="E417" s="174"/>
      <c r="F417" s="174"/>
      <c r="G417" s="169"/>
      <c r="H417" s="146"/>
      <c r="I417" s="146"/>
    </row>
    <row r="418" spans="1:9" ht="24.9" customHeight="1" x14ac:dyDescent="0.3">
      <c r="A418" s="173"/>
      <c r="B418" s="149"/>
      <c r="C418" s="161"/>
      <c r="D418" s="161"/>
      <c r="E418" s="161"/>
      <c r="F418" s="161"/>
      <c r="G418" s="162"/>
    </row>
    <row r="419" spans="1:9" ht="24.9" customHeight="1" x14ac:dyDescent="0.3">
      <c r="A419" s="173"/>
      <c r="B419" s="152"/>
      <c r="C419" s="163"/>
      <c r="D419" s="163"/>
      <c r="E419" s="163"/>
      <c r="F419" s="163"/>
      <c r="G419" s="164"/>
    </row>
    <row r="420" spans="1:9" ht="24.9" customHeight="1" x14ac:dyDescent="0.3">
      <c r="A420" s="173"/>
      <c r="B420" s="152"/>
      <c r="C420" s="163"/>
      <c r="D420" s="163"/>
      <c r="E420" s="163"/>
      <c r="F420" s="163"/>
      <c r="G420" s="164"/>
    </row>
    <row r="421" spans="1:9" ht="24.9" customHeight="1" x14ac:dyDescent="0.3">
      <c r="A421" s="173"/>
      <c r="B421" s="152"/>
      <c r="C421" s="163"/>
      <c r="D421" s="163"/>
      <c r="E421" s="163"/>
      <c r="F421" s="163"/>
      <c r="G421" s="164"/>
    </row>
    <row r="422" spans="1:9" ht="24.9" customHeight="1" x14ac:dyDescent="0.3">
      <c r="A422" s="173"/>
      <c r="B422" s="152"/>
      <c r="C422" s="163"/>
      <c r="D422" s="163"/>
      <c r="E422" s="163"/>
      <c r="F422" s="163"/>
      <c r="G422" s="164"/>
    </row>
    <row r="423" spans="1:9" ht="24.9" customHeight="1" thickBot="1" x14ac:dyDescent="0.35">
      <c r="A423" s="170"/>
      <c r="B423" s="156"/>
      <c r="C423" s="157"/>
      <c r="D423" s="157"/>
      <c r="E423" s="157"/>
      <c r="F423" s="157"/>
      <c r="G423" s="158"/>
    </row>
    <row r="426" spans="1:9" ht="24.9" customHeight="1" thickBot="1" x14ac:dyDescent="0.35"/>
    <row r="427" spans="1:9" ht="24.9" customHeight="1" thickBot="1" x14ac:dyDescent="0.35">
      <c r="A427" s="149"/>
      <c r="B427" s="174"/>
      <c r="C427" s="174"/>
      <c r="D427" s="174"/>
      <c r="E427" s="174"/>
      <c r="F427" s="174"/>
      <c r="G427" s="169"/>
      <c r="H427" s="146"/>
      <c r="I427" s="146"/>
    </row>
    <row r="428" spans="1:9" ht="24.9" customHeight="1" x14ac:dyDescent="0.3">
      <c r="A428" s="173"/>
      <c r="B428" s="149"/>
      <c r="C428" s="161"/>
      <c r="D428" s="161"/>
      <c r="E428" s="161"/>
      <c r="F428" s="161"/>
      <c r="G428" s="162"/>
    </row>
    <row r="429" spans="1:9" ht="24.9" customHeight="1" x14ac:dyDescent="0.3">
      <c r="A429" s="173"/>
      <c r="B429" s="152"/>
      <c r="C429" s="163"/>
      <c r="D429" s="163"/>
      <c r="E429" s="163"/>
      <c r="F429" s="163"/>
      <c r="G429" s="164"/>
    </row>
    <row r="430" spans="1:9" ht="24.9" customHeight="1" x14ac:dyDescent="0.3">
      <c r="A430" s="173"/>
      <c r="B430" s="152"/>
      <c r="C430" s="163"/>
      <c r="D430" s="163"/>
      <c r="E430" s="163"/>
      <c r="F430" s="163"/>
      <c r="G430" s="164"/>
    </row>
    <row r="431" spans="1:9" ht="24.9" customHeight="1" x14ac:dyDescent="0.3">
      <c r="A431" s="173"/>
      <c r="B431" s="152"/>
      <c r="C431" s="163"/>
      <c r="D431" s="163"/>
      <c r="E431" s="163"/>
      <c r="F431" s="163"/>
      <c r="G431" s="164"/>
    </row>
    <row r="432" spans="1:9" ht="24.9" customHeight="1" x14ac:dyDescent="0.3">
      <c r="A432" s="173"/>
      <c r="B432" s="152"/>
      <c r="C432" s="163"/>
      <c r="D432" s="163"/>
      <c r="E432" s="163"/>
      <c r="F432" s="163"/>
      <c r="G432" s="164"/>
    </row>
    <row r="433" spans="1:7" ht="24.9" customHeight="1" thickBot="1" x14ac:dyDescent="0.35">
      <c r="A433" s="170"/>
      <c r="B433" s="156"/>
      <c r="C433" s="157"/>
      <c r="D433" s="157"/>
      <c r="E433" s="157"/>
      <c r="F433" s="157"/>
      <c r="G433" s="158"/>
    </row>
  </sheetData>
  <pageMargins left="0.7" right="0.7" top="0.32" bottom="0.32" header="0.3" footer="0.3"/>
  <pageSetup paperSize="9" scale="6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0"/>
  <sheetViews>
    <sheetView workbookViewId="0">
      <selection sqref="A1:XFD1048576"/>
    </sheetView>
  </sheetViews>
  <sheetFormatPr defaultRowHeight="20.100000000000001" customHeight="1" x14ac:dyDescent="0.3"/>
  <cols>
    <col min="1" max="1" width="28.6640625" customWidth="1"/>
    <col min="11" max="11" width="9.109375" style="32"/>
    <col min="13" max="13" width="6.5546875" style="194" customWidth="1"/>
  </cols>
  <sheetData>
    <row r="1" spans="1:13" ht="20.100000000000001" customHeight="1" x14ac:dyDescent="0.3">
      <c r="A1" s="140" t="s">
        <v>34</v>
      </c>
    </row>
    <row r="2" spans="1:13" ht="20.100000000000001" customHeight="1" x14ac:dyDescent="0.3">
      <c r="A2" s="34" t="s">
        <v>35</v>
      </c>
      <c r="K2" s="32" t="s">
        <v>237</v>
      </c>
      <c r="L2" t="s">
        <v>238</v>
      </c>
      <c r="M2" s="194" t="s">
        <v>239</v>
      </c>
    </row>
    <row r="3" spans="1:13" ht="20.100000000000001" customHeight="1" x14ac:dyDescent="0.3">
      <c r="A3" s="34" t="s">
        <v>36</v>
      </c>
      <c r="B3" s="200">
        <v>4</v>
      </c>
      <c r="C3" s="200">
        <v>4</v>
      </c>
      <c r="D3" s="200">
        <v>4</v>
      </c>
      <c r="E3" s="200">
        <v>3</v>
      </c>
      <c r="F3" s="200">
        <v>3</v>
      </c>
      <c r="G3" s="200">
        <v>3</v>
      </c>
      <c r="H3" s="200">
        <v>3</v>
      </c>
      <c r="I3" s="200">
        <v>4</v>
      </c>
      <c r="J3" s="200">
        <v>2</v>
      </c>
      <c r="K3" s="32">
        <f>SUM(B3:J3)</f>
        <v>30</v>
      </c>
      <c r="L3">
        <v>18</v>
      </c>
      <c r="M3" s="194">
        <f>K3/L3*50</f>
        <v>83.333333333333343</v>
      </c>
    </row>
    <row r="4" spans="1:13" ht="20.100000000000001" customHeight="1" x14ac:dyDescent="0.3">
      <c r="A4" s="34" t="s">
        <v>37</v>
      </c>
      <c r="B4" s="200">
        <v>3</v>
      </c>
      <c r="C4" s="200">
        <v>3</v>
      </c>
      <c r="D4" s="200">
        <v>3</v>
      </c>
      <c r="E4" s="200">
        <v>4</v>
      </c>
      <c r="F4" s="200">
        <v>3</v>
      </c>
      <c r="G4" s="200">
        <v>1</v>
      </c>
      <c r="H4" s="200">
        <v>4</v>
      </c>
      <c r="I4" s="200">
        <v>2</v>
      </c>
      <c r="J4" s="200">
        <v>2</v>
      </c>
      <c r="K4" s="32">
        <f t="shared" ref="K4:K7" si="0">SUM(B4:J4)</f>
        <v>25</v>
      </c>
      <c r="L4">
        <v>18</v>
      </c>
      <c r="M4" s="194">
        <f t="shared" ref="M4:M67" si="1">K4/L4*50</f>
        <v>69.444444444444443</v>
      </c>
    </row>
    <row r="5" spans="1:13" ht="20.100000000000001" customHeight="1" x14ac:dyDescent="0.3">
      <c r="A5" s="34" t="s">
        <v>38</v>
      </c>
      <c r="B5" s="200">
        <v>1</v>
      </c>
      <c r="C5" s="200">
        <v>1</v>
      </c>
      <c r="D5" s="200">
        <v>2</v>
      </c>
      <c r="E5" s="200">
        <v>0</v>
      </c>
      <c r="F5" s="200">
        <v>3</v>
      </c>
      <c r="G5" s="200">
        <v>1</v>
      </c>
      <c r="H5" s="200">
        <v>2</v>
      </c>
      <c r="I5" s="200">
        <v>1</v>
      </c>
      <c r="J5" s="200">
        <v>1</v>
      </c>
      <c r="K5" s="32">
        <f t="shared" si="0"/>
        <v>12</v>
      </c>
      <c r="L5">
        <v>18</v>
      </c>
      <c r="M5" s="194">
        <f t="shared" si="1"/>
        <v>33.333333333333329</v>
      </c>
    </row>
    <row r="6" spans="1:13" ht="20.100000000000001" customHeight="1" x14ac:dyDescent="0.3">
      <c r="A6" s="34" t="s">
        <v>39</v>
      </c>
      <c r="B6" s="200"/>
      <c r="C6" s="200"/>
      <c r="D6" s="200"/>
      <c r="E6" s="200"/>
      <c r="F6" s="200"/>
      <c r="G6" s="200"/>
      <c r="H6" s="200"/>
      <c r="I6" s="200"/>
      <c r="J6" s="200"/>
    </row>
    <row r="7" spans="1:13" ht="20.100000000000001" customHeight="1" x14ac:dyDescent="0.3">
      <c r="A7" s="34" t="s">
        <v>40</v>
      </c>
      <c r="B7" s="200">
        <v>2</v>
      </c>
      <c r="C7" s="200">
        <v>3</v>
      </c>
      <c r="D7" s="200">
        <v>2</v>
      </c>
      <c r="E7" s="200">
        <v>4</v>
      </c>
      <c r="F7" s="200">
        <v>4</v>
      </c>
      <c r="G7" s="200">
        <v>4</v>
      </c>
      <c r="H7" s="200">
        <v>2</v>
      </c>
      <c r="I7" s="200">
        <v>1</v>
      </c>
      <c r="J7" s="200">
        <v>1</v>
      </c>
      <c r="K7" s="32">
        <f t="shared" si="0"/>
        <v>23</v>
      </c>
      <c r="L7">
        <v>18</v>
      </c>
      <c r="M7" s="194">
        <f t="shared" si="1"/>
        <v>63.888888888888886</v>
      </c>
    </row>
    <row r="9" spans="1:13" ht="20.100000000000001" customHeight="1" x14ac:dyDescent="0.3">
      <c r="A9" s="139" t="s">
        <v>73</v>
      </c>
    </row>
    <row r="10" spans="1:13" ht="20.100000000000001" customHeight="1" x14ac:dyDescent="0.3">
      <c r="A10" s="31" t="s">
        <v>75</v>
      </c>
      <c r="B10" s="200">
        <v>4</v>
      </c>
      <c r="C10" s="200">
        <v>4</v>
      </c>
      <c r="D10" s="200">
        <v>1</v>
      </c>
      <c r="E10" s="200">
        <v>4</v>
      </c>
      <c r="F10" s="200">
        <v>2</v>
      </c>
      <c r="G10" s="200">
        <v>4</v>
      </c>
      <c r="H10" s="200">
        <v>3</v>
      </c>
      <c r="I10" s="200">
        <v>2</v>
      </c>
      <c r="J10">
        <v>3</v>
      </c>
      <c r="K10" s="32">
        <f>SUM(B10:J10)</f>
        <v>27</v>
      </c>
      <c r="L10">
        <v>18</v>
      </c>
      <c r="M10" s="194">
        <f t="shared" si="1"/>
        <v>75</v>
      </c>
    </row>
    <row r="11" spans="1:13" ht="20.100000000000001" customHeight="1" x14ac:dyDescent="0.3">
      <c r="A11" s="31" t="s">
        <v>222</v>
      </c>
      <c r="B11" s="200">
        <v>4</v>
      </c>
      <c r="C11" s="200">
        <v>1</v>
      </c>
      <c r="D11" s="200">
        <v>2</v>
      </c>
      <c r="E11" s="200"/>
      <c r="F11" s="200">
        <v>1</v>
      </c>
      <c r="G11" s="200"/>
      <c r="H11" s="200">
        <v>2</v>
      </c>
      <c r="I11" s="200">
        <v>1</v>
      </c>
      <c r="J11">
        <v>2</v>
      </c>
      <c r="K11" s="32">
        <f t="shared" ref="K11:K14" si="2">SUM(B11:J11)</f>
        <v>13</v>
      </c>
      <c r="L11">
        <v>8</v>
      </c>
      <c r="M11" s="194">
        <f t="shared" si="1"/>
        <v>81.25</v>
      </c>
    </row>
    <row r="12" spans="1:13" ht="20.100000000000001" customHeight="1" x14ac:dyDescent="0.3">
      <c r="A12" s="31" t="s">
        <v>77</v>
      </c>
      <c r="B12" s="200">
        <v>2</v>
      </c>
      <c r="C12" s="200">
        <v>1</v>
      </c>
      <c r="D12" s="200">
        <v>1</v>
      </c>
      <c r="E12" s="200">
        <v>3</v>
      </c>
      <c r="F12" s="200">
        <v>2</v>
      </c>
      <c r="G12" s="200">
        <v>4</v>
      </c>
      <c r="H12" s="200">
        <v>3</v>
      </c>
      <c r="I12" s="200">
        <v>3</v>
      </c>
      <c r="J12">
        <v>4</v>
      </c>
      <c r="K12" s="32">
        <f t="shared" si="2"/>
        <v>23</v>
      </c>
      <c r="L12">
        <v>18</v>
      </c>
      <c r="M12" s="194">
        <f t="shared" si="1"/>
        <v>63.888888888888886</v>
      </c>
    </row>
    <row r="13" spans="1:13" ht="20.100000000000001" customHeight="1" x14ac:dyDescent="0.3">
      <c r="A13" s="31" t="s">
        <v>78</v>
      </c>
      <c r="B13" s="200">
        <v>2</v>
      </c>
      <c r="C13" s="200">
        <v>2</v>
      </c>
      <c r="D13" s="200">
        <v>2</v>
      </c>
      <c r="E13" s="200">
        <v>2</v>
      </c>
      <c r="F13" s="200">
        <v>1</v>
      </c>
      <c r="G13" s="200">
        <v>4</v>
      </c>
      <c r="H13" s="200">
        <v>3</v>
      </c>
      <c r="I13" s="200">
        <v>2</v>
      </c>
      <c r="J13">
        <v>2</v>
      </c>
      <c r="K13" s="32">
        <f t="shared" si="2"/>
        <v>20</v>
      </c>
      <c r="L13">
        <v>18</v>
      </c>
      <c r="M13" s="194">
        <f t="shared" si="1"/>
        <v>55.555555555555557</v>
      </c>
    </row>
    <row r="14" spans="1:13" ht="20.100000000000001" customHeight="1" x14ac:dyDescent="0.3">
      <c r="A14" s="31" t="s">
        <v>223</v>
      </c>
      <c r="C14" s="200">
        <v>1</v>
      </c>
      <c r="D14" s="200">
        <v>0</v>
      </c>
      <c r="E14" s="200">
        <v>4</v>
      </c>
      <c r="F14" s="200">
        <v>0</v>
      </c>
      <c r="G14" s="200">
        <v>4</v>
      </c>
      <c r="H14" s="200">
        <v>2</v>
      </c>
      <c r="I14" s="200">
        <v>2</v>
      </c>
      <c r="J14">
        <v>0</v>
      </c>
      <c r="K14" s="32">
        <f t="shared" si="2"/>
        <v>13</v>
      </c>
      <c r="L14">
        <v>10</v>
      </c>
      <c r="M14" s="194">
        <f t="shared" si="1"/>
        <v>65</v>
      </c>
    </row>
    <row r="16" spans="1:13" ht="20.100000000000001" customHeight="1" x14ac:dyDescent="0.3">
      <c r="A16" s="139" t="s">
        <v>41</v>
      </c>
    </row>
    <row r="17" spans="1:13" ht="20.100000000000001" customHeight="1" x14ac:dyDescent="0.3">
      <c r="A17" s="31" t="s">
        <v>43</v>
      </c>
      <c r="B17" s="200">
        <v>3</v>
      </c>
      <c r="C17" s="200">
        <v>2</v>
      </c>
      <c r="D17" s="200">
        <v>1</v>
      </c>
      <c r="E17" s="200">
        <v>3</v>
      </c>
      <c r="F17" s="200">
        <v>3</v>
      </c>
      <c r="G17" s="200">
        <v>3</v>
      </c>
      <c r="H17" s="200">
        <v>2</v>
      </c>
      <c r="I17" s="200">
        <v>3</v>
      </c>
      <c r="J17" s="200">
        <v>2</v>
      </c>
      <c r="K17" s="32">
        <f>SUM(B17:J17)</f>
        <v>22</v>
      </c>
      <c r="L17">
        <v>18</v>
      </c>
      <c r="M17" s="194">
        <f t="shared" si="1"/>
        <v>61.111111111111114</v>
      </c>
    </row>
    <row r="18" spans="1:13" ht="20.100000000000001" customHeight="1" x14ac:dyDescent="0.3">
      <c r="A18" s="31" t="s">
        <v>44</v>
      </c>
      <c r="B18" s="200">
        <v>2</v>
      </c>
      <c r="C18" s="200"/>
      <c r="D18" s="200">
        <v>2</v>
      </c>
      <c r="E18" s="200"/>
      <c r="F18" s="200">
        <v>0</v>
      </c>
      <c r="G18" s="200"/>
      <c r="H18" s="200"/>
      <c r="I18" s="200"/>
      <c r="J18" s="200"/>
      <c r="K18" s="32">
        <f t="shared" ref="K18:K21" si="3">SUM(B18:J18)</f>
        <v>4</v>
      </c>
      <c r="L18">
        <v>6</v>
      </c>
      <c r="M18" s="194">
        <f t="shared" si="1"/>
        <v>33.333333333333329</v>
      </c>
    </row>
    <row r="19" spans="1:13" ht="20.100000000000001" customHeight="1" x14ac:dyDescent="0.3">
      <c r="A19" s="31" t="s">
        <v>45</v>
      </c>
      <c r="B19" s="200">
        <v>4</v>
      </c>
      <c r="C19" s="200">
        <v>0</v>
      </c>
      <c r="D19" s="200">
        <v>2</v>
      </c>
      <c r="E19" s="200">
        <v>2</v>
      </c>
      <c r="F19" s="200">
        <v>2</v>
      </c>
      <c r="G19" s="200">
        <v>2</v>
      </c>
      <c r="H19" s="200">
        <v>2</v>
      </c>
      <c r="I19" s="200">
        <v>2</v>
      </c>
      <c r="J19" s="200">
        <v>3</v>
      </c>
      <c r="K19" s="32">
        <f t="shared" si="3"/>
        <v>19</v>
      </c>
      <c r="L19">
        <v>18</v>
      </c>
      <c r="M19" s="194">
        <f t="shared" si="1"/>
        <v>52.777777777777779</v>
      </c>
    </row>
    <row r="20" spans="1:13" ht="20.100000000000001" customHeight="1" x14ac:dyDescent="0.3">
      <c r="A20" s="31" t="s">
        <v>46</v>
      </c>
      <c r="B20" s="200"/>
      <c r="C20" s="200">
        <v>0</v>
      </c>
      <c r="D20" s="200"/>
      <c r="E20" s="200">
        <v>2</v>
      </c>
      <c r="F20" s="200">
        <v>2</v>
      </c>
      <c r="G20" s="200">
        <v>3</v>
      </c>
      <c r="H20" s="200">
        <v>3</v>
      </c>
      <c r="I20" s="200">
        <v>1</v>
      </c>
      <c r="J20" s="200">
        <v>3</v>
      </c>
      <c r="K20" s="32">
        <f t="shared" si="3"/>
        <v>14</v>
      </c>
      <c r="L20">
        <v>13</v>
      </c>
      <c r="M20" s="194">
        <f t="shared" si="1"/>
        <v>53.846153846153847</v>
      </c>
    </row>
    <row r="21" spans="1:13" ht="20.100000000000001" customHeight="1" x14ac:dyDescent="0.3">
      <c r="A21" s="31" t="s">
        <v>47</v>
      </c>
      <c r="B21" s="200">
        <v>4</v>
      </c>
      <c r="C21" s="200">
        <v>2</v>
      </c>
      <c r="D21" s="200">
        <v>2</v>
      </c>
      <c r="E21" s="200">
        <v>4</v>
      </c>
      <c r="F21" s="200">
        <v>1</v>
      </c>
      <c r="G21" s="200">
        <v>2</v>
      </c>
      <c r="H21" s="200">
        <v>3</v>
      </c>
      <c r="I21" s="200">
        <v>2</v>
      </c>
      <c r="J21" s="200">
        <v>2</v>
      </c>
      <c r="K21" s="32">
        <f t="shared" si="3"/>
        <v>22</v>
      </c>
      <c r="L21">
        <v>17</v>
      </c>
      <c r="M21" s="194">
        <f t="shared" si="1"/>
        <v>64.705882352941174</v>
      </c>
    </row>
    <row r="24" spans="1:13" ht="20.100000000000001" customHeight="1" x14ac:dyDescent="0.3">
      <c r="A24" s="139" t="s">
        <v>74</v>
      </c>
    </row>
    <row r="25" spans="1:13" ht="20.100000000000001" customHeight="1" x14ac:dyDescent="0.3">
      <c r="A25" s="31" t="s">
        <v>122</v>
      </c>
      <c r="B25" s="200">
        <v>4</v>
      </c>
      <c r="C25" s="200">
        <v>2</v>
      </c>
      <c r="D25" s="200">
        <v>4</v>
      </c>
      <c r="E25" s="200">
        <v>3</v>
      </c>
      <c r="F25" s="200">
        <v>4</v>
      </c>
      <c r="K25" s="32">
        <f>SUM(B25:J25)</f>
        <v>17</v>
      </c>
      <c r="L25">
        <v>10</v>
      </c>
      <c r="M25" s="194">
        <f t="shared" si="1"/>
        <v>85</v>
      </c>
    </row>
    <row r="26" spans="1:13" ht="20.100000000000001" customHeight="1" x14ac:dyDescent="0.3">
      <c r="A26" s="31" t="s">
        <v>123</v>
      </c>
      <c r="B26" s="200"/>
      <c r="C26" s="200"/>
      <c r="D26" s="200"/>
      <c r="E26" s="200"/>
      <c r="F26" s="200"/>
      <c r="G26" s="200">
        <v>3</v>
      </c>
      <c r="H26" s="200">
        <v>2</v>
      </c>
      <c r="I26" s="200">
        <v>2</v>
      </c>
      <c r="J26" s="200">
        <v>2</v>
      </c>
      <c r="K26" s="32">
        <f t="shared" ref="K26:K30" si="4">SUM(B26:J26)</f>
        <v>9</v>
      </c>
      <c r="L26">
        <v>8</v>
      </c>
      <c r="M26" s="194">
        <f t="shared" si="1"/>
        <v>56.25</v>
      </c>
    </row>
    <row r="27" spans="1:13" ht="20.100000000000001" customHeight="1" x14ac:dyDescent="0.3">
      <c r="A27" s="31" t="s">
        <v>224</v>
      </c>
      <c r="B27" s="200"/>
      <c r="C27" s="200">
        <v>0</v>
      </c>
      <c r="D27" s="200">
        <v>3</v>
      </c>
      <c r="E27" s="200">
        <v>2</v>
      </c>
      <c r="F27" s="200">
        <v>2</v>
      </c>
      <c r="G27" s="200">
        <v>4</v>
      </c>
      <c r="H27" s="200">
        <v>2</v>
      </c>
      <c r="I27" s="200">
        <v>0</v>
      </c>
      <c r="J27" s="200">
        <v>2</v>
      </c>
      <c r="K27" s="32">
        <f t="shared" si="4"/>
        <v>15</v>
      </c>
      <c r="L27">
        <v>15</v>
      </c>
      <c r="M27" s="194">
        <f t="shared" si="1"/>
        <v>50</v>
      </c>
    </row>
    <row r="28" spans="1:13" ht="20.100000000000001" customHeight="1" x14ac:dyDescent="0.3">
      <c r="A28" s="31" t="s">
        <v>125</v>
      </c>
      <c r="B28" s="200"/>
      <c r="C28" s="200"/>
      <c r="D28" s="200">
        <v>0</v>
      </c>
      <c r="E28" s="200">
        <v>1</v>
      </c>
      <c r="F28" s="200">
        <v>2</v>
      </c>
      <c r="G28" s="200">
        <v>2</v>
      </c>
      <c r="H28" s="200">
        <v>1</v>
      </c>
      <c r="I28" s="200">
        <v>0</v>
      </c>
      <c r="J28" s="200">
        <v>2</v>
      </c>
      <c r="K28" s="32">
        <f t="shared" si="4"/>
        <v>8</v>
      </c>
      <c r="L28">
        <v>14</v>
      </c>
      <c r="M28" s="194">
        <f t="shared" si="1"/>
        <v>28.571428571428569</v>
      </c>
    </row>
    <row r="29" spans="1:13" ht="20.100000000000001" customHeight="1" x14ac:dyDescent="0.3">
      <c r="A29" s="31" t="s">
        <v>126</v>
      </c>
      <c r="B29" s="200">
        <v>0</v>
      </c>
      <c r="C29" s="200">
        <v>0</v>
      </c>
      <c r="D29" s="200"/>
      <c r="E29" s="200"/>
      <c r="F29" s="200">
        <v>1</v>
      </c>
      <c r="G29" s="200"/>
      <c r="H29" s="200">
        <v>0</v>
      </c>
      <c r="I29" s="200">
        <v>0</v>
      </c>
      <c r="J29" s="200">
        <v>0</v>
      </c>
      <c r="K29" s="32">
        <f t="shared" si="4"/>
        <v>1</v>
      </c>
      <c r="L29">
        <v>11</v>
      </c>
      <c r="M29" s="194">
        <f t="shared" si="1"/>
        <v>4.5454545454545459</v>
      </c>
    </row>
    <row r="30" spans="1:13" ht="20.100000000000001" customHeight="1" x14ac:dyDescent="0.3">
      <c r="A30" s="31" t="s">
        <v>225</v>
      </c>
      <c r="C30" s="200">
        <v>2</v>
      </c>
      <c r="D30" s="200">
        <v>2</v>
      </c>
      <c r="E30" s="200">
        <v>2</v>
      </c>
      <c r="F30" s="200"/>
      <c r="G30" s="200">
        <v>2</v>
      </c>
      <c r="H30" s="200"/>
      <c r="I30" s="200">
        <v>0</v>
      </c>
      <c r="K30" s="32">
        <f t="shared" si="4"/>
        <v>8</v>
      </c>
      <c r="L30">
        <v>8</v>
      </c>
      <c r="M30" s="194">
        <f t="shared" si="1"/>
        <v>50</v>
      </c>
    </row>
    <row r="31" spans="1:13" ht="20.100000000000001" customHeight="1" x14ac:dyDescent="0.3">
      <c r="A31" s="139" t="s">
        <v>29</v>
      </c>
    </row>
    <row r="32" spans="1:13" ht="20.100000000000001" customHeight="1" x14ac:dyDescent="0.3">
      <c r="A32" s="31" t="s">
        <v>30</v>
      </c>
      <c r="B32" s="200">
        <v>4</v>
      </c>
      <c r="C32" s="200">
        <v>3</v>
      </c>
      <c r="D32" s="200">
        <v>4</v>
      </c>
      <c r="E32" s="200">
        <v>2</v>
      </c>
      <c r="F32" s="200">
        <v>2</v>
      </c>
      <c r="G32" s="200">
        <v>3</v>
      </c>
      <c r="H32" s="200">
        <v>2</v>
      </c>
      <c r="I32" s="200">
        <v>2</v>
      </c>
      <c r="J32" s="200">
        <v>4</v>
      </c>
      <c r="K32" s="32">
        <f>SUM(B32:J32)</f>
        <v>26</v>
      </c>
      <c r="L32">
        <v>18</v>
      </c>
      <c r="M32" s="194">
        <f t="shared" si="1"/>
        <v>72.222222222222214</v>
      </c>
    </row>
    <row r="33" spans="1:13" ht="20.100000000000001" customHeight="1" x14ac:dyDescent="0.3">
      <c r="A33" s="31" t="s">
        <v>32</v>
      </c>
      <c r="B33" s="200">
        <v>3</v>
      </c>
      <c r="C33" s="200">
        <v>2</v>
      </c>
      <c r="D33" s="200">
        <v>3</v>
      </c>
      <c r="E33" s="200">
        <v>2</v>
      </c>
      <c r="F33" s="200">
        <v>3</v>
      </c>
      <c r="G33" s="200">
        <v>3</v>
      </c>
      <c r="H33" s="200">
        <v>1</v>
      </c>
      <c r="I33" s="200">
        <v>0</v>
      </c>
      <c r="J33" s="200">
        <v>4</v>
      </c>
      <c r="K33" s="32">
        <f t="shared" ref="K33:K35" si="5">SUM(B33:J33)</f>
        <v>21</v>
      </c>
      <c r="L33">
        <v>18</v>
      </c>
      <c r="M33" s="194">
        <f t="shared" si="1"/>
        <v>58.333333333333336</v>
      </c>
    </row>
    <row r="34" spans="1:13" ht="20.100000000000001" customHeight="1" x14ac:dyDescent="0.3">
      <c r="A34" s="31" t="s">
        <v>31</v>
      </c>
      <c r="B34" s="200">
        <v>3</v>
      </c>
      <c r="C34" s="200">
        <v>3</v>
      </c>
      <c r="D34" s="200">
        <v>4</v>
      </c>
      <c r="E34" s="200">
        <v>2</v>
      </c>
      <c r="F34" s="200">
        <v>0</v>
      </c>
      <c r="G34" s="200">
        <v>0</v>
      </c>
      <c r="H34" s="200">
        <v>2</v>
      </c>
      <c r="I34" s="200">
        <v>0</v>
      </c>
      <c r="J34" s="200">
        <v>3</v>
      </c>
      <c r="K34" s="32">
        <f t="shared" si="5"/>
        <v>17</v>
      </c>
      <c r="L34">
        <v>18</v>
      </c>
      <c r="M34" s="194">
        <f t="shared" si="1"/>
        <v>47.222222222222221</v>
      </c>
    </row>
    <row r="35" spans="1:13" ht="20.100000000000001" customHeight="1" x14ac:dyDescent="0.3">
      <c r="A35" t="s">
        <v>33</v>
      </c>
      <c r="B35" s="200">
        <v>2</v>
      </c>
      <c r="C35" s="200">
        <v>1</v>
      </c>
      <c r="D35" s="200">
        <v>3</v>
      </c>
      <c r="E35" s="200">
        <v>2</v>
      </c>
      <c r="F35" s="200">
        <v>2</v>
      </c>
      <c r="G35" s="200">
        <v>1</v>
      </c>
      <c r="H35" s="200">
        <v>1</v>
      </c>
      <c r="I35" s="200">
        <v>1</v>
      </c>
      <c r="J35" s="200">
        <v>3</v>
      </c>
      <c r="K35" s="32">
        <f t="shared" si="5"/>
        <v>16</v>
      </c>
      <c r="L35">
        <v>18</v>
      </c>
      <c r="M35" s="194">
        <f t="shared" si="1"/>
        <v>44.444444444444443</v>
      </c>
    </row>
    <row r="37" spans="1:13" ht="20.100000000000001" customHeight="1" x14ac:dyDescent="0.3">
      <c r="A37" s="139" t="s">
        <v>56</v>
      </c>
    </row>
    <row r="38" spans="1:13" ht="20.100000000000001" customHeight="1" x14ac:dyDescent="0.3">
      <c r="A38" s="31" t="s">
        <v>57</v>
      </c>
    </row>
    <row r="39" spans="1:13" ht="20.100000000000001" customHeight="1" x14ac:dyDescent="0.3">
      <c r="A39" s="31" t="s">
        <v>58</v>
      </c>
      <c r="B39" s="200">
        <v>2</v>
      </c>
      <c r="C39" s="200">
        <v>3</v>
      </c>
      <c r="D39" s="200">
        <v>3</v>
      </c>
      <c r="E39" s="200">
        <v>1</v>
      </c>
      <c r="F39" s="200">
        <v>4</v>
      </c>
      <c r="K39" s="32">
        <f>SUM(B39:J39)</f>
        <v>13</v>
      </c>
      <c r="L39">
        <v>10</v>
      </c>
      <c r="M39" s="194">
        <f t="shared" si="1"/>
        <v>65</v>
      </c>
    </row>
    <row r="40" spans="1:13" ht="20.100000000000001" customHeight="1" x14ac:dyDescent="0.3">
      <c r="A40" s="31" t="s">
        <v>229</v>
      </c>
      <c r="B40" s="200">
        <v>0</v>
      </c>
      <c r="C40" s="200">
        <v>1</v>
      </c>
      <c r="D40" s="200">
        <v>1</v>
      </c>
      <c r="E40" s="200">
        <v>2</v>
      </c>
      <c r="F40" s="200">
        <v>4</v>
      </c>
      <c r="G40" s="200">
        <v>0</v>
      </c>
      <c r="H40" s="200">
        <v>2</v>
      </c>
      <c r="I40" s="200">
        <v>2</v>
      </c>
      <c r="J40">
        <v>2</v>
      </c>
      <c r="K40" s="32">
        <f t="shared" ref="K40:K45" si="6">SUM(B40:J40)</f>
        <v>14</v>
      </c>
      <c r="L40">
        <v>17</v>
      </c>
      <c r="M40" s="194">
        <f t="shared" si="1"/>
        <v>41.17647058823529</v>
      </c>
    </row>
    <row r="41" spans="1:13" ht="20.100000000000001" customHeight="1" x14ac:dyDescent="0.3">
      <c r="A41" s="31" t="s">
        <v>60</v>
      </c>
      <c r="B41" s="200"/>
      <c r="C41" s="200"/>
      <c r="D41" s="200"/>
      <c r="E41" s="200"/>
      <c r="F41" s="200"/>
      <c r="G41" s="200">
        <v>0</v>
      </c>
      <c r="H41" s="200">
        <v>3</v>
      </c>
      <c r="I41" s="200">
        <v>2</v>
      </c>
      <c r="J41">
        <v>1</v>
      </c>
      <c r="K41" s="32">
        <f t="shared" si="6"/>
        <v>6</v>
      </c>
      <c r="L41">
        <v>8</v>
      </c>
      <c r="M41" s="194">
        <f t="shared" si="1"/>
        <v>37.5</v>
      </c>
    </row>
    <row r="42" spans="1:13" ht="20.100000000000001" customHeight="1" x14ac:dyDescent="0.3">
      <c r="A42" s="31" t="s">
        <v>226</v>
      </c>
      <c r="B42" s="200"/>
      <c r="C42" s="200"/>
      <c r="D42" s="200"/>
      <c r="E42" s="200"/>
      <c r="F42" s="200"/>
      <c r="G42" s="200">
        <v>2</v>
      </c>
      <c r="H42" s="200">
        <v>2</v>
      </c>
      <c r="I42" s="200">
        <v>3</v>
      </c>
      <c r="J42">
        <v>2</v>
      </c>
      <c r="K42" s="32">
        <f t="shared" si="6"/>
        <v>9</v>
      </c>
      <c r="L42">
        <v>7</v>
      </c>
      <c r="M42" s="194">
        <f t="shared" si="1"/>
        <v>64.285714285714292</v>
      </c>
    </row>
    <row r="43" spans="1:13" ht="20.100000000000001" customHeight="1" x14ac:dyDescent="0.3">
      <c r="A43" s="31" t="s">
        <v>227</v>
      </c>
      <c r="B43" s="200"/>
      <c r="C43" s="200"/>
      <c r="D43" s="200"/>
      <c r="E43" s="200"/>
      <c r="F43" s="200"/>
      <c r="G43" s="200">
        <v>3</v>
      </c>
      <c r="H43" s="200">
        <v>1</v>
      </c>
      <c r="I43" s="200">
        <v>1</v>
      </c>
      <c r="J43">
        <v>0</v>
      </c>
      <c r="K43" s="32">
        <f t="shared" si="6"/>
        <v>5</v>
      </c>
      <c r="L43">
        <v>5</v>
      </c>
      <c r="M43" s="194">
        <f t="shared" si="1"/>
        <v>50</v>
      </c>
    </row>
    <row r="44" spans="1:13" ht="20.100000000000001" customHeight="1" x14ac:dyDescent="0.3">
      <c r="A44" s="31" t="s">
        <v>228</v>
      </c>
      <c r="B44" s="200">
        <v>2</v>
      </c>
      <c r="C44" s="200">
        <v>1</v>
      </c>
      <c r="D44" s="200">
        <v>2</v>
      </c>
      <c r="E44" s="200">
        <v>3</v>
      </c>
      <c r="F44" s="200">
        <v>2</v>
      </c>
      <c r="H44" s="200">
        <v>2</v>
      </c>
      <c r="I44" s="200">
        <v>1</v>
      </c>
      <c r="J44">
        <v>0</v>
      </c>
      <c r="K44" s="32">
        <f t="shared" si="6"/>
        <v>13</v>
      </c>
      <c r="L44">
        <v>15</v>
      </c>
      <c r="M44" s="194">
        <f t="shared" si="1"/>
        <v>43.333333333333336</v>
      </c>
    </row>
    <row r="45" spans="1:13" ht="20.100000000000001" customHeight="1" x14ac:dyDescent="0.3">
      <c r="A45" s="31" t="s">
        <v>127</v>
      </c>
      <c r="B45" s="200">
        <v>2</v>
      </c>
      <c r="C45" s="200">
        <v>0</v>
      </c>
      <c r="D45" s="200">
        <v>1</v>
      </c>
      <c r="E45" s="200">
        <v>2</v>
      </c>
      <c r="F45" s="200">
        <v>2</v>
      </c>
      <c r="K45" s="32">
        <f t="shared" si="6"/>
        <v>7</v>
      </c>
      <c r="L45">
        <v>10</v>
      </c>
      <c r="M45" s="194">
        <f t="shared" si="1"/>
        <v>35</v>
      </c>
    </row>
    <row r="46" spans="1:13" ht="20.100000000000001" customHeight="1" x14ac:dyDescent="0.3">
      <c r="A46" s="139" t="s">
        <v>64</v>
      </c>
    </row>
    <row r="47" spans="1:13" ht="20.100000000000001" customHeight="1" x14ac:dyDescent="0.3">
      <c r="A47" s="34" t="s">
        <v>66</v>
      </c>
      <c r="B47" s="200">
        <v>2</v>
      </c>
      <c r="C47" s="200">
        <v>4</v>
      </c>
      <c r="D47" s="200">
        <v>1</v>
      </c>
      <c r="E47" s="200">
        <v>3</v>
      </c>
      <c r="F47" s="200">
        <v>2</v>
      </c>
      <c r="G47" s="200">
        <v>2</v>
      </c>
      <c r="H47" s="200">
        <v>4</v>
      </c>
      <c r="I47" s="200">
        <v>4</v>
      </c>
      <c r="J47" s="200">
        <v>4</v>
      </c>
      <c r="K47" s="32">
        <f>SUM(B47:J47)</f>
        <v>26</v>
      </c>
      <c r="L47">
        <v>18</v>
      </c>
      <c r="M47" s="194">
        <f t="shared" si="1"/>
        <v>72.222222222222214</v>
      </c>
    </row>
    <row r="48" spans="1:13" ht="20.100000000000001" customHeight="1" x14ac:dyDescent="0.3">
      <c r="A48" s="31" t="s">
        <v>68</v>
      </c>
      <c r="B48" s="200">
        <v>1</v>
      </c>
      <c r="C48" s="200">
        <v>2</v>
      </c>
      <c r="D48" s="200">
        <v>3</v>
      </c>
      <c r="E48" s="200">
        <v>0</v>
      </c>
      <c r="F48" s="200">
        <v>0</v>
      </c>
      <c r="G48" s="200">
        <v>1</v>
      </c>
      <c r="H48" s="200">
        <v>2</v>
      </c>
      <c r="I48" s="200">
        <v>0</v>
      </c>
      <c r="J48" s="200">
        <v>1</v>
      </c>
      <c r="K48" s="32">
        <f t="shared" ref="K48:K56" si="7">SUM(B48:J48)</f>
        <v>10</v>
      </c>
      <c r="L48">
        <v>18</v>
      </c>
      <c r="M48" s="194">
        <f t="shared" si="1"/>
        <v>27.777777777777779</v>
      </c>
    </row>
    <row r="49" spans="1:13" ht="20.100000000000001" customHeight="1" x14ac:dyDescent="0.3">
      <c r="A49" s="31" t="s">
        <v>67</v>
      </c>
      <c r="B49" s="200"/>
      <c r="C49" s="200"/>
      <c r="D49" s="200"/>
      <c r="E49" s="200"/>
      <c r="F49" s="200"/>
      <c r="G49" s="200"/>
      <c r="H49" s="200"/>
      <c r="I49" s="200"/>
      <c r="J49" s="200"/>
    </row>
    <row r="50" spans="1:13" ht="20.100000000000001" customHeight="1" x14ac:dyDescent="0.3">
      <c r="A50" s="31" t="s">
        <v>230</v>
      </c>
      <c r="B50" s="200">
        <v>1</v>
      </c>
      <c r="C50" s="200">
        <v>2</v>
      </c>
      <c r="D50" s="200">
        <v>0</v>
      </c>
      <c r="E50" s="200">
        <v>0</v>
      </c>
      <c r="F50" s="200"/>
      <c r="G50" s="200"/>
      <c r="H50" s="200"/>
      <c r="I50" s="200"/>
      <c r="J50" s="200"/>
      <c r="K50" s="32">
        <f t="shared" si="7"/>
        <v>3</v>
      </c>
      <c r="L50">
        <v>6</v>
      </c>
      <c r="M50" s="194">
        <f t="shared" si="1"/>
        <v>25</v>
      </c>
    </row>
    <row r="51" spans="1:13" ht="20.100000000000001" customHeight="1" x14ac:dyDescent="0.3">
      <c r="A51" s="31" t="s">
        <v>70</v>
      </c>
      <c r="B51" s="200"/>
      <c r="C51" s="200"/>
      <c r="D51" s="200"/>
      <c r="E51" s="200"/>
      <c r="F51" s="200"/>
      <c r="G51" s="200"/>
      <c r="H51" s="200"/>
      <c r="I51" s="200"/>
      <c r="J51" s="200"/>
    </row>
    <row r="52" spans="1:13" ht="20.100000000000001" customHeight="1" x14ac:dyDescent="0.3">
      <c r="A52" s="31" t="s">
        <v>71</v>
      </c>
      <c r="B52" s="200"/>
      <c r="C52" s="200"/>
      <c r="D52" s="200"/>
      <c r="E52" s="200"/>
      <c r="F52" s="200"/>
      <c r="G52" s="200"/>
      <c r="H52" s="200"/>
      <c r="I52" s="200"/>
      <c r="J52" s="200"/>
    </row>
    <row r="53" spans="1:13" ht="20.100000000000001" customHeight="1" x14ac:dyDescent="0.3">
      <c r="A53" s="31" t="s">
        <v>231</v>
      </c>
      <c r="B53" s="200">
        <v>0</v>
      </c>
      <c r="C53" s="200">
        <v>4</v>
      </c>
      <c r="D53" s="200">
        <v>1</v>
      </c>
      <c r="E53" s="200">
        <v>0</v>
      </c>
      <c r="F53" s="200">
        <v>1</v>
      </c>
      <c r="G53" s="200"/>
      <c r="H53" s="200">
        <v>1</v>
      </c>
      <c r="I53" s="200"/>
      <c r="J53" s="200">
        <v>2</v>
      </c>
      <c r="K53" s="32">
        <f t="shared" si="7"/>
        <v>9</v>
      </c>
      <c r="L53">
        <v>13</v>
      </c>
      <c r="M53" s="194">
        <f t="shared" si="1"/>
        <v>34.615384615384613</v>
      </c>
    </row>
    <row r="54" spans="1:13" ht="20.100000000000001" customHeight="1" x14ac:dyDescent="0.3">
      <c r="A54" s="31" t="s">
        <v>232</v>
      </c>
      <c r="D54" s="200">
        <v>0</v>
      </c>
      <c r="E54" s="200">
        <v>0</v>
      </c>
      <c r="F54" s="200">
        <v>0</v>
      </c>
      <c r="G54" s="200"/>
      <c r="H54" s="200">
        <v>1</v>
      </c>
      <c r="I54" s="200"/>
      <c r="J54" s="200">
        <v>1</v>
      </c>
      <c r="K54" s="32">
        <f t="shared" si="7"/>
        <v>2</v>
      </c>
      <c r="L54">
        <v>9</v>
      </c>
      <c r="M54" s="194">
        <f t="shared" si="1"/>
        <v>11.111111111111111</v>
      </c>
    </row>
    <row r="55" spans="1:13" ht="20.100000000000001" customHeight="1" x14ac:dyDescent="0.3">
      <c r="A55" s="31" t="s">
        <v>197</v>
      </c>
      <c r="G55" s="200">
        <v>0</v>
      </c>
      <c r="I55" s="200">
        <v>2</v>
      </c>
      <c r="K55" s="32">
        <f t="shared" si="7"/>
        <v>2</v>
      </c>
      <c r="L55">
        <v>4</v>
      </c>
      <c r="M55" s="194">
        <f t="shared" si="1"/>
        <v>25</v>
      </c>
    </row>
    <row r="56" spans="1:13" ht="20.100000000000001" customHeight="1" x14ac:dyDescent="0.3">
      <c r="A56" s="31" t="s">
        <v>198</v>
      </c>
      <c r="G56" s="200">
        <v>0</v>
      </c>
      <c r="I56" s="200">
        <v>1</v>
      </c>
      <c r="K56" s="32">
        <f t="shared" si="7"/>
        <v>1</v>
      </c>
      <c r="L56">
        <v>4</v>
      </c>
      <c r="M56" s="194">
        <f t="shared" si="1"/>
        <v>12.5</v>
      </c>
    </row>
    <row r="58" spans="1:13" ht="20.100000000000001" customHeight="1" x14ac:dyDescent="0.3">
      <c r="A58" s="141" t="s">
        <v>23</v>
      </c>
    </row>
    <row r="59" spans="1:13" ht="20.100000000000001" customHeight="1" x14ac:dyDescent="0.3">
      <c r="A59" s="31" t="s">
        <v>25</v>
      </c>
    </row>
    <row r="60" spans="1:13" ht="20.100000000000001" customHeight="1" x14ac:dyDescent="0.3">
      <c r="A60" s="31" t="s">
        <v>24</v>
      </c>
      <c r="B60" s="200">
        <v>3</v>
      </c>
      <c r="C60" s="200">
        <v>2</v>
      </c>
      <c r="D60" s="200">
        <v>2</v>
      </c>
      <c r="E60" s="200">
        <v>3</v>
      </c>
      <c r="F60" s="200">
        <v>1</v>
      </c>
      <c r="G60" s="200">
        <v>3</v>
      </c>
      <c r="H60" s="200">
        <v>2</v>
      </c>
      <c r="I60" s="200">
        <v>3</v>
      </c>
      <c r="J60" s="200">
        <v>3</v>
      </c>
      <c r="K60" s="32">
        <f>SUM(B60:J60)</f>
        <v>22</v>
      </c>
      <c r="L60">
        <v>18</v>
      </c>
      <c r="M60" s="194">
        <f t="shared" si="1"/>
        <v>61.111111111111114</v>
      </c>
    </row>
    <row r="61" spans="1:13" ht="20.100000000000001" customHeight="1" x14ac:dyDescent="0.3">
      <c r="A61" s="31" t="s">
        <v>26</v>
      </c>
      <c r="B61" s="200">
        <v>3</v>
      </c>
      <c r="C61" s="200">
        <v>4</v>
      </c>
      <c r="D61" s="200">
        <v>1</v>
      </c>
      <c r="E61" s="200">
        <v>1</v>
      </c>
      <c r="F61" s="200">
        <v>1</v>
      </c>
      <c r="G61" s="200">
        <v>1</v>
      </c>
      <c r="H61" s="200">
        <v>3</v>
      </c>
      <c r="I61" s="200">
        <v>2</v>
      </c>
      <c r="J61" s="200">
        <v>2</v>
      </c>
      <c r="K61" s="32">
        <f t="shared" ref="K61:K63" si="8">SUM(B61:J61)</f>
        <v>18</v>
      </c>
      <c r="L61">
        <v>18</v>
      </c>
      <c r="M61" s="194">
        <f t="shared" si="1"/>
        <v>50</v>
      </c>
    </row>
    <row r="62" spans="1:13" ht="20.100000000000001" customHeight="1" x14ac:dyDescent="0.3">
      <c r="A62" s="31" t="s">
        <v>28</v>
      </c>
      <c r="B62" s="200">
        <v>2</v>
      </c>
      <c r="C62" s="200">
        <v>1</v>
      </c>
      <c r="D62" s="200">
        <v>0</v>
      </c>
      <c r="E62" s="200">
        <v>2</v>
      </c>
      <c r="F62" s="200">
        <v>2</v>
      </c>
      <c r="G62" s="200">
        <v>1</v>
      </c>
      <c r="H62" s="200">
        <v>1</v>
      </c>
      <c r="I62" s="200">
        <v>4</v>
      </c>
      <c r="J62" s="200">
        <v>0</v>
      </c>
      <c r="K62" s="32">
        <f t="shared" si="8"/>
        <v>13</v>
      </c>
      <c r="L62">
        <v>18</v>
      </c>
      <c r="M62" s="194">
        <f t="shared" si="1"/>
        <v>36.111111111111107</v>
      </c>
    </row>
    <row r="63" spans="1:13" ht="20.100000000000001" customHeight="1" x14ac:dyDescent="0.3">
      <c r="A63" s="31" t="s">
        <v>27</v>
      </c>
      <c r="B63" s="200">
        <v>1</v>
      </c>
      <c r="C63" s="200">
        <v>3</v>
      </c>
      <c r="D63" s="200">
        <v>2</v>
      </c>
      <c r="E63" s="200">
        <v>3</v>
      </c>
      <c r="F63" s="200">
        <v>1</v>
      </c>
      <c r="G63" s="200">
        <v>3</v>
      </c>
      <c r="H63" s="200">
        <v>1</v>
      </c>
      <c r="I63" s="200">
        <v>2</v>
      </c>
      <c r="J63" s="200">
        <v>3</v>
      </c>
      <c r="K63" s="32">
        <f t="shared" si="8"/>
        <v>19</v>
      </c>
      <c r="L63">
        <v>18</v>
      </c>
      <c r="M63" s="194">
        <f t="shared" si="1"/>
        <v>52.777777777777779</v>
      </c>
    </row>
    <row r="65" spans="1:13" ht="20.100000000000001" customHeight="1" x14ac:dyDescent="0.3">
      <c r="A65" s="139" t="s">
        <v>9</v>
      </c>
    </row>
    <row r="66" spans="1:13" ht="20.100000000000001" customHeight="1" x14ac:dyDescent="0.3">
      <c r="A66" s="31" t="s">
        <v>80</v>
      </c>
      <c r="B66" s="200">
        <v>4</v>
      </c>
      <c r="C66" s="200">
        <v>2</v>
      </c>
      <c r="D66" s="200">
        <v>1</v>
      </c>
      <c r="E66" s="200">
        <v>2</v>
      </c>
      <c r="F66" s="200">
        <v>4</v>
      </c>
      <c r="G66" s="200">
        <v>4</v>
      </c>
      <c r="H66" s="200">
        <v>4</v>
      </c>
      <c r="I66" s="200">
        <v>0</v>
      </c>
      <c r="J66" s="200">
        <v>4</v>
      </c>
      <c r="K66" s="32">
        <f>SUM(B66:J66)</f>
        <v>25</v>
      </c>
      <c r="L66">
        <v>18</v>
      </c>
      <c r="M66" s="194">
        <f t="shared" si="1"/>
        <v>69.444444444444443</v>
      </c>
    </row>
    <row r="67" spans="1:13" ht="20.100000000000001" customHeight="1" x14ac:dyDescent="0.3">
      <c r="A67" s="31" t="s">
        <v>233</v>
      </c>
      <c r="B67" s="200">
        <v>4</v>
      </c>
      <c r="C67" s="200">
        <v>3</v>
      </c>
      <c r="D67" s="200">
        <v>2</v>
      </c>
      <c r="E67" s="200">
        <v>2</v>
      </c>
      <c r="F67" s="200">
        <v>0</v>
      </c>
      <c r="G67" s="200">
        <v>4</v>
      </c>
      <c r="H67" s="200">
        <v>4</v>
      </c>
      <c r="I67" s="200">
        <v>1</v>
      </c>
      <c r="J67" s="200">
        <v>2</v>
      </c>
      <c r="K67" s="32">
        <f t="shared" ref="K67:K70" si="9">SUM(B67:J67)</f>
        <v>22</v>
      </c>
      <c r="L67">
        <v>16</v>
      </c>
      <c r="M67" s="194">
        <f t="shared" si="1"/>
        <v>68.75</v>
      </c>
    </row>
    <row r="68" spans="1:13" ht="20.100000000000001" customHeight="1" x14ac:dyDescent="0.3">
      <c r="A68" s="31" t="s">
        <v>82</v>
      </c>
      <c r="B68" s="200">
        <v>4</v>
      </c>
      <c r="C68" s="200">
        <v>2</v>
      </c>
      <c r="D68" s="200">
        <v>0</v>
      </c>
      <c r="E68" s="200">
        <v>2</v>
      </c>
      <c r="F68" s="200">
        <v>2</v>
      </c>
      <c r="G68" s="200">
        <v>3</v>
      </c>
      <c r="H68" s="200">
        <v>2</v>
      </c>
      <c r="I68" s="200">
        <v>1</v>
      </c>
      <c r="J68" s="200">
        <v>1</v>
      </c>
      <c r="K68" s="32">
        <f t="shared" si="9"/>
        <v>17</v>
      </c>
      <c r="L68">
        <v>18</v>
      </c>
      <c r="M68" s="194">
        <f t="shared" ref="M68:M80" si="10">K68/L68*50</f>
        <v>47.222222222222221</v>
      </c>
    </row>
    <row r="69" spans="1:13" ht="20.100000000000001" customHeight="1" x14ac:dyDescent="0.3">
      <c r="A69" s="31" t="s">
        <v>234</v>
      </c>
      <c r="B69" s="200">
        <v>0</v>
      </c>
      <c r="C69" s="200">
        <v>0</v>
      </c>
      <c r="D69" s="200">
        <v>2</v>
      </c>
      <c r="E69" s="200">
        <v>0</v>
      </c>
      <c r="F69" s="200"/>
      <c r="G69" s="200"/>
      <c r="H69" s="200">
        <v>1</v>
      </c>
      <c r="I69" s="200">
        <v>1</v>
      </c>
      <c r="J69" s="200"/>
      <c r="K69" s="32">
        <f t="shared" si="9"/>
        <v>4</v>
      </c>
      <c r="L69">
        <v>7</v>
      </c>
      <c r="M69" s="194">
        <f t="shared" si="10"/>
        <v>28.571428571428569</v>
      </c>
    </row>
    <row r="70" spans="1:13" ht="20.100000000000001" customHeight="1" x14ac:dyDescent="0.3">
      <c r="A70" s="31" t="s">
        <v>235</v>
      </c>
      <c r="B70" s="200">
        <v>0</v>
      </c>
      <c r="C70" s="200">
        <v>0</v>
      </c>
      <c r="D70" s="200">
        <v>0</v>
      </c>
      <c r="E70" s="200">
        <v>2</v>
      </c>
      <c r="F70" s="200">
        <v>1</v>
      </c>
      <c r="G70" s="200">
        <v>3</v>
      </c>
      <c r="H70" s="200">
        <v>0</v>
      </c>
      <c r="I70" s="200">
        <v>4</v>
      </c>
      <c r="J70" s="200">
        <v>1</v>
      </c>
      <c r="K70" s="32">
        <f t="shared" si="9"/>
        <v>11</v>
      </c>
      <c r="L70">
        <v>13</v>
      </c>
      <c r="M70" s="194">
        <f t="shared" si="10"/>
        <v>42.307692307692307</v>
      </c>
    </row>
    <row r="72" spans="1:13" ht="20.100000000000001" customHeight="1" x14ac:dyDescent="0.3">
      <c r="A72" s="139" t="s">
        <v>42</v>
      </c>
    </row>
    <row r="73" spans="1:13" ht="20.100000000000001" customHeight="1" x14ac:dyDescent="0.3">
      <c r="A73" s="31" t="s">
        <v>55</v>
      </c>
      <c r="B73" s="200">
        <v>0</v>
      </c>
      <c r="C73" s="200">
        <v>1</v>
      </c>
      <c r="D73" s="200">
        <v>1</v>
      </c>
      <c r="E73" s="200">
        <v>2</v>
      </c>
      <c r="F73" s="200">
        <v>0</v>
      </c>
      <c r="G73" s="200">
        <v>0</v>
      </c>
      <c r="H73" s="200">
        <v>3</v>
      </c>
      <c r="I73" s="200">
        <v>0</v>
      </c>
      <c r="J73" s="200">
        <v>1</v>
      </c>
      <c r="K73" s="32">
        <f>SUM(B73:J73)</f>
        <v>8</v>
      </c>
      <c r="L73">
        <v>17</v>
      </c>
      <c r="M73" s="194">
        <f t="shared" si="10"/>
        <v>23.52941176470588</v>
      </c>
    </row>
    <row r="74" spans="1:13" ht="20.100000000000001" customHeight="1" x14ac:dyDescent="0.3">
      <c r="A74" s="31" t="s">
        <v>54</v>
      </c>
      <c r="B74" s="200">
        <v>0</v>
      </c>
      <c r="C74" s="200">
        <v>3</v>
      </c>
      <c r="D74" s="200">
        <v>0</v>
      </c>
      <c r="E74" s="200">
        <v>3</v>
      </c>
      <c r="F74" s="200">
        <v>2</v>
      </c>
      <c r="G74" s="200">
        <v>0</v>
      </c>
      <c r="H74" s="200">
        <v>0</v>
      </c>
      <c r="I74" s="200">
        <v>2</v>
      </c>
      <c r="J74" s="200">
        <v>4</v>
      </c>
      <c r="K74" s="32">
        <f t="shared" ref="K74:K80" si="11">SUM(B74:J74)</f>
        <v>14</v>
      </c>
      <c r="L74">
        <v>17</v>
      </c>
      <c r="M74" s="194">
        <f t="shared" si="10"/>
        <v>41.17647058823529</v>
      </c>
    </row>
    <row r="75" spans="1:13" ht="20.100000000000001" customHeight="1" x14ac:dyDescent="0.3">
      <c r="A75" s="31" t="s">
        <v>53</v>
      </c>
      <c r="B75" s="200"/>
      <c r="C75" s="200"/>
      <c r="D75" s="200"/>
      <c r="E75" s="200"/>
      <c r="F75" s="200"/>
      <c r="G75" s="200">
        <v>0</v>
      </c>
      <c r="H75" s="200">
        <v>1</v>
      </c>
      <c r="I75" s="200">
        <v>0</v>
      </c>
      <c r="J75" s="200">
        <v>1</v>
      </c>
      <c r="K75" s="32">
        <f t="shared" si="11"/>
        <v>2</v>
      </c>
      <c r="L75">
        <v>5</v>
      </c>
      <c r="M75" s="194">
        <f t="shared" si="10"/>
        <v>20</v>
      </c>
    </row>
    <row r="76" spans="1:13" ht="20.100000000000001" customHeight="1" x14ac:dyDescent="0.3">
      <c r="A76" s="31" t="s">
        <v>236</v>
      </c>
      <c r="B76" s="200">
        <v>2</v>
      </c>
      <c r="C76" s="200">
        <v>1</v>
      </c>
      <c r="D76" s="200">
        <v>1</v>
      </c>
      <c r="E76" s="200">
        <v>3</v>
      </c>
      <c r="F76" s="200">
        <v>1</v>
      </c>
      <c r="G76" s="200">
        <v>0</v>
      </c>
      <c r="H76" s="200">
        <v>2</v>
      </c>
      <c r="I76" s="200">
        <v>2</v>
      </c>
      <c r="J76" s="200">
        <v>2</v>
      </c>
      <c r="K76" s="32">
        <f t="shared" si="11"/>
        <v>14</v>
      </c>
      <c r="L76">
        <v>16</v>
      </c>
      <c r="M76" s="194">
        <f t="shared" si="10"/>
        <v>43.75</v>
      </c>
    </row>
    <row r="77" spans="1:13" ht="20.100000000000001" customHeight="1" x14ac:dyDescent="0.3">
      <c r="A77" s="31" t="s">
        <v>52</v>
      </c>
      <c r="B77" s="200"/>
      <c r="C77" s="200"/>
      <c r="D77" s="200"/>
      <c r="E77" s="200"/>
      <c r="F77" s="200"/>
      <c r="G77" s="200"/>
      <c r="H77" s="200"/>
      <c r="I77" s="200"/>
      <c r="J77" s="200"/>
    </row>
    <row r="78" spans="1:13" ht="20.100000000000001" customHeight="1" x14ac:dyDescent="0.3">
      <c r="A78" s="31" t="s">
        <v>51</v>
      </c>
      <c r="B78" s="200"/>
      <c r="C78" s="200"/>
      <c r="D78" s="200"/>
      <c r="E78" s="200"/>
      <c r="F78" s="200"/>
      <c r="G78" s="200"/>
      <c r="H78" s="200"/>
      <c r="I78" s="200"/>
      <c r="J78" s="200"/>
    </row>
    <row r="79" spans="1:13" ht="20.100000000000001" customHeight="1" x14ac:dyDescent="0.3">
      <c r="A79" s="31" t="s">
        <v>49</v>
      </c>
      <c r="B79" s="200"/>
      <c r="C79" s="200"/>
      <c r="D79" s="200"/>
      <c r="E79" s="200"/>
      <c r="F79" s="200"/>
      <c r="G79" s="200"/>
      <c r="H79" s="200"/>
      <c r="I79" s="200"/>
      <c r="J79" s="200">
        <v>0</v>
      </c>
      <c r="K79" s="32">
        <f t="shared" si="11"/>
        <v>0</v>
      </c>
      <c r="L79">
        <v>1</v>
      </c>
      <c r="M79" s="194">
        <f t="shared" si="10"/>
        <v>0</v>
      </c>
    </row>
    <row r="80" spans="1:13" ht="20.100000000000001" customHeight="1" x14ac:dyDescent="0.3">
      <c r="A80" s="31" t="s">
        <v>50</v>
      </c>
      <c r="B80" s="200">
        <v>1</v>
      </c>
      <c r="C80" s="200">
        <v>0</v>
      </c>
      <c r="D80" s="200">
        <v>0</v>
      </c>
      <c r="E80" s="200">
        <v>0</v>
      </c>
      <c r="F80" s="200">
        <v>1</v>
      </c>
      <c r="G80" s="200">
        <v>0</v>
      </c>
      <c r="H80" s="200">
        <v>3</v>
      </c>
      <c r="I80" s="200">
        <v>1</v>
      </c>
      <c r="K80" s="32">
        <f t="shared" si="11"/>
        <v>6</v>
      </c>
      <c r="L80">
        <v>16</v>
      </c>
      <c r="M80" s="194">
        <f t="shared" si="10"/>
        <v>18.75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2"/>
  <sheetViews>
    <sheetView workbookViewId="0">
      <selection activeCell="R14" sqref="R14"/>
    </sheetView>
  </sheetViews>
  <sheetFormatPr defaultColWidth="9.109375" defaultRowHeight="20.100000000000001" customHeight="1" x14ac:dyDescent="0.3"/>
  <cols>
    <col min="1" max="1" width="28.6640625" style="196" customWidth="1"/>
    <col min="2" max="10" width="9.109375" style="196"/>
    <col min="11" max="11" width="9.109375" style="202"/>
    <col min="12" max="12" width="9.109375" style="196"/>
    <col min="13" max="13" width="6.5546875" style="203" customWidth="1"/>
    <col min="14" max="16384" width="9.109375" style="196"/>
  </cols>
  <sheetData>
    <row r="1" spans="1:13" ht="20.100000000000001" customHeight="1" x14ac:dyDescent="0.3">
      <c r="A1" s="195"/>
      <c r="K1" s="205" t="s">
        <v>237</v>
      </c>
      <c r="L1" s="206" t="s">
        <v>238</v>
      </c>
      <c r="M1" s="207" t="s">
        <v>239</v>
      </c>
    </row>
    <row r="2" spans="1:13" ht="20.100000000000001" customHeight="1" x14ac:dyDescent="0.3">
      <c r="A2" s="195" t="s">
        <v>36</v>
      </c>
      <c r="B2" s="196">
        <v>4</v>
      </c>
      <c r="C2" s="196">
        <v>4</v>
      </c>
      <c r="D2" s="196">
        <v>4</v>
      </c>
      <c r="E2" s="196">
        <v>3</v>
      </c>
      <c r="F2" s="196">
        <v>3</v>
      </c>
      <c r="G2" s="196">
        <v>3</v>
      </c>
      <c r="H2" s="196">
        <v>3</v>
      </c>
      <c r="I2" s="196">
        <v>4</v>
      </c>
      <c r="J2" s="196">
        <v>2</v>
      </c>
      <c r="K2" s="208">
        <f t="shared" ref="K2:K35" si="0">SUM(B2:J2)</f>
        <v>30</v>
      </c>
      <c r="L2" s="204">
        <v>18</v>
      </c>
      <c r="M2" s="209">
        <f t="shared" ref="M2:M35" si="1">K2/L2*50</f>
        <v>83.333333333333343</v>
      </c>
    </row>
    <row r="3" spans="1:13" ht="20.100000000000001" customHeight="1" x14ac:dyDescent="0.3">
      <c r="A3" s="197" t="s">
        <v>75</v>
      </c>
      <c r="B3" s="196">
        <v>4</v>
      </c>
      <c r="C3" s="196">
        <v>4</v>
      </c>
      <c r="D3" s="196">
        <v>1</v>
      </c>
      <c r="E3" s="196">
        <v>4</v>
      </c>
      <c r="F3" s="196">
        <v>2</v>
      </c>
      <c r="G3" s="196">
        <v>4</v>
      </c>
      <c r="H3" s="196">
        <v>3</v>
      </c>
      <c r="I3" s="196">
        <v>2</v>
      </c>
      <c r="J3" s="196">
        <v>3</v>
      </c>
      <c r="K3" s="208">
        <f t="shared" si="0"/>
        <v>27</v>
      </c>
      <c r="L3" s="204">
        <v>18</v>
      </c>
      <c r="M3" s="209">
        <f t="shared" si="1"/>
        <v>75</v>
      </c>
    </row>
    <row r="4" spans="1:13" ht="20.100000000000001" customHeight="1" x14ac:dyDescent="0.3">
      <c r="A4" s="197" t="s">
        <v>30</v>
      </c>
      <c r="B4" s="196">
        <v>4</v>
      </c>
      <c r="C4" s="196">
        <v>3</v>
      </c>
      <c r="D4" s="196">
        <v>4</v>
      </c>
      <c r="E4" s="196">
        <v>2</v>
      </c>
      <c r="F4" s="196">
        <v>2</v>
      </c>
      <c r="G4" s="196">
        <v>3</v>
      </c>
      <c r="H4" s="196">
        <v>2</v>
      </c>
      <c r="I4" s="196">
        <v>2</v>
      </c>
      <c r="J4" s="196">
        <v>4</v>
      </c>
      <c r="K4" s="208">
        <f t="shared" si="0"/>
        <v>26</v>
      </c>
      <c r="L4" s="204">
        <v>18</v>
      </c>
      <c r="M4" s="209">
        <f t="shared" si="1"/>
        <v>72.222222222222214</v>
      </c>
    </row>
    <row r="5" spans="1:13" ht="20.100000000000001" customHeight="1" x14ac:dyDescent="0.3">
      <c r="A5" s="195" t="s">
        <v>66</v>
      </c>
      <c r="B5" s="196">
        <v>2</v>
      </c>
      <c r="C5" s="196">
        <v>4</v>
      </c>
      <c r="D5" s="196">
        <v>1</v>
      </c>
      <c r="E5" s="196">
        <v>3</v>
      </c>
      <c r="F5" s="196">
        <v>2</v>
      </c>
      <c r="G5" s="196">
        <v>2</v>
      </c>
      <c r="H5" s="196">
        <v>4</v>
      </c>
      <c r="I5" s="196">
        <v>4</v>
      </c>
      <c r="J5" s="196">
        <v>4</v>
      </c>
      <c r="K5" s="208">
        <f t="shared" si="0"/>
        <v>26</v>
      </c>
      <c r="L5" s="204">
        <v>18</v>
      </c>
      <c r="M5" s="209">
        <f t="shared" si="1"/>
        <v>72.222222222222214</v>
      </c>
    </row>
    <row r="6" spans="1:13" ht="20.100000000000001" customHeight="1" x14ac:dyDescent="0.3">
      <c r="A6" s="195" t="s">
        <v>37</v>
      </c>
      <c r="B6" s="196">
        <v>3</v>
      </c>
      <c r="C6" s="196">
        <v>3</v>
      </c>
      <c r="D6" s="196">
        <v>3</v>
      </c>
      <c r="E6" s="196">
        <v>4</v>
      </c>
      <c r="F6" s="196">
        <v>3</v>
      </c>
      <c r="G6" s="196">
        <v>1</v>
      </c>
      <c r="H6" s="196">
        <v>4</v>
      </c>
      <c r="I6" s="196">
        <v>2</v>
      </c>
      <c r="J6" s="196">
        <v>2</v>
      </c>
      <c r="K6" s="208">
        <f t="shared" si="0"/>
        <v>25</v>
      </c>
      <c r="L6" s="204">
        <v>18</v>
      </c>
      <c r="M6" s="209">
        <f t="shared" si="1"/>
        <v>69.444444444444443</v>
      </c>
    </row>
    <row r="7" spans="1:13" ht="20.100000000000001" customHeight="1" x14ac:dyDescent="0.3">
      <c r="A7" s="197" t="s">
        <v>80</v>
      </c>
      <c r="B7" s="196">
        <v>4</v>
      </c>
      <c r="C7" s="196">
        <v>2</v>
      </c>
      <c r="D7" s="196">
        <v>1</v>
      </c>
      <c r="E7" s="196">
        <v>2</v>
      </c>
      <c r="F7" s="196">
        <v>4</v>
      </c>
      <c r="G7" s="196">
        <v>4</v>
      </c>
      <c r="H7" s="196">
        <v>4</v>
      </c>
      <c r="I7" s="196">
        <v>0</v>
      </c>
      <c r="J7" s="196">
        <v>4</v>
      </c>
      <c r="K7" s="208">
        <f t="shared" si="0"/>
        <v>25</v>
      </c>
      <c r="L7" s="204">
        <v>18</v>
      </c>
      <c r="M7" s="209">
        <f t="shared" si="1"/>
        <v>69.444444444444443</v>
      </c>
    </row>
    <row r="8" spans="1:13" ht="20.100000000000001" customHeight="1" x14ac:dyDescent="0.3">
      <c r="A8" s="197" t="s">
        <v>233</v>
      </c>
      <c r="B8" s="196">
        <v>4</v>
      </c>
      <c r="C8" s="196">
        <v>3</v>
      </c>
      <c r="D8" s="196">
        <v>2</v>
      </c>
      <c r="E8" s="196">
        <v>2</v>
      </c>
      <c r="F8" s="196">
        <v>0</v>
      </c>
      <c r="G8" s="196">
        <v>4</v>
      </c>
      <c r="H8" s="196">
        <v>4</v>
      </c>
      <c r="I8" s="196">
        <v>1</v>
      </c>
      <c r="J8" s="196">
        <v>2</v>
      </c>
      <c r="K8" s="208">
        <f t="shared" si="0"/>
        <v>22</v>
      </c>
      <c r="L8" s="204">
        <v>16</v>
      </c>
      <c r="M8" s="209">
        <f t="shared" si="1"/>
        <v>68.75</v>
      </c>
    </row>
    <row r="9" spans="1:13" ht="20.100000000000001" customHeight="1" x14ac:dyDescent="0.3">
      <c r="A9" s="197" t="s">
        <v>242</v>
      </c>
      <c r="B9" s="196">
        <v>4</v>
      </c>
      <c r="C9" s="196">
        <v>2</v>
      </c>
      <c r="D9" s="196">
        <v>2</v>
      </c>
      <c r="E9" s="196">
        <v>4</v>
      </c>
      <c r="F9" s="196">
        <v>1</v>
      </c>
      <c r="G9" s="196">
        <v>2</v>
      </c>
      <c r="H9" s="196">
        <v>3</v>
      </c>
      <c r="I9" s="196">
        <v>2</v>
      </c>
      <c r="J9" s="196">
        <v>2</v>
      </c>
      <c r="K9" s="208">
        <f t="shared" si="0"/>
        <v>22</v>
      </c>
      <c r="L9" s="204">
        <v>17</v>
      </c>
      <c r="M9" s="209">
        <f t="shared" si="1"/>
        <v>64.705882352941174</v>
      </c>
    </row>
    <row r="10" spans="1:13" ht="20.100000000000001" customHeight="1" x14ac:dyDescent="0.3">
      <c r="A10" s="195" t="s">
        <v>40</v>
      </c>
      <c r="B10" s="196">
        <v>2</v>
      </c>
      <c r="C10" s="196">
        <v>3</v>
      </c>
      <c r="D10" s="196">
        <v>2</v>
      </c>
      <c r="E10" s="196">
        <v>4</v>
      </c>
      <c r="F10" s="196">
        <v>4</v>
      </c>
      <c r="G10" s="196">
        <v>4</v>
      </c>
      <c r="H10" s="196">
        <v>2</v>
      </c>
      <c r="I10" s="196">
        <v>1</v>
      </c>
      <c r="J10" s="196">
        <v>1</v>
      </c>
      <c r="K10" s="208">
        <f t="shared" si="0"/>
        <v>23</v>
      </c>
      <c r="L10" s="204">
        <v>18</v>
      </c>
      <c r="M10" s="209">
        <f t="shared" si="1"/>
        <v>63.888888888888886</v>
      </c>
    </row>
    <row r="11" spans="1:13" ht="20.100000000000001" customHeight="1" x14ac:dyDescent="0.3">
      <c r="A11" s="197" t="s">
        <v>77</v>
      </c>
      <c r="B11" s="196">
        <v>2</v>
      </c>
      <c r="C11" s="196">
        <v>1</v>
      </c>
      <c r="D11" s="196">
        <v>1</v>
      </c>
      <c r="E11" s="196">
        <v>3</v>
      </c>
      <c r="F11" s="196">
        <v>2</v>
      </c>
      <c r="G11" s="196">
        <v>4</v>
      </c>
      <c r="H11" s="196">
        <v>3</v>
      </c>
      <c r="I11" s="196">
        <v>3</v>
      </c>
      <c r="J11" s="196">
        <v>4</v>
      </c>
      <c r="K11" s="208">
        <f t="shared" si="0"/>
        <v>23</v>
      </c>
      <c r="L11" s="204">
        <v>18</v>
      </c>
      <c r="M11" s="209">
        <f t="shared" si="1"/>
        <v>63.888888888888886</v>
      </c>
    </row>
    <row r="12" spans="1:13" ht="20.100000000000001" customHeight="1" x14ac:dyDescent="0.3">
      <c r="A12" s="197" t="s">
        <v>137</v>
      </c>
      <c r="B12" s="196">
        <v>3</v>
      </c>
      <c r="C12" s="196">
        <v>2</v>
      </c>
      <c r="D12" s="196">
        <v>1</v>
      </c>
      <c r="E12" s="196">
        <v>3</v>
      </c>
      <c r="F12" s="196">
        <v>3</v>
      </c>
      <c r="G12" s="196">
        <v>3</v>
      </c>
      <c r="H12" s="196">
        <v>2</v>
      </c>
      <c r="I12" s="196">
        <v>3</v>
      </c>
      <c r="J12" s="196">
        <v>2</v>
      </c>
      <c r="K12" s="208">
        <f t="shared" si="0"/>
        <v>22</v>
      </c>
      <c r="L12" s="204">
        <v>18</v>
      </c>
      <c r="M12" s="209">
        <f t="shared" si="1"/>
        <v>61.111111111111114</v>
      </c>
    </row>
    <row r="13" spans="1:13" ht="20.100000000000001" customHeight="1" x14ac:dyDescent="0.3">
      <c r="A13" s="197" t="s">
        <v>24</v>
      </c>
      <c r="B13" s="196">
        <v>3</v>
      </c>
      <c r="C13" s="196">
        <v>2</v>
      </c>
      <c r="D13" s="196">
        <v>2</v>
      </c>
      <c r="E13" s="196">
        <v>3</v>
      </c>
      <c r="F13" s="196">
        <v>1</v>
      </c>
      <c r="G13" s="196">
        <v>3</v>
      </c>
      <c r="H13" s="196">
        <v>2</v>
      </c>
      <c r="I13" s="196">
        <v>3</v>
      </c>
      <c r="J13" s="196">
        <v>3</v>
      </c>
      <c r="K13" s="208">
        <f t="shared" si="0"/>
        <v>22</v>
      </c>
      <c r="L13" s="204">
        <v>18</v>
      </c>
      <c r="M13" s="209">
        <f t="shared" si="1"/>
        <v>61.111111111111114</v>
      </c>
    </row>
    <row r="14" spans="1:13" ht="20.100000000000001" customHeight="1" x14ac:dyDescent="0.3">
      <c r="A14" s="197" t="s">
        <v>32</v>
      </c>
      <c r="B14" s="196">
        <v>3</v>
      </c>
      <c r="C14" s="196">
        <v>2</v>
      </c>
      <c r="D14" s="196">
        <v>3</v>
      </c>
      <c r="E14" s="196">
        <v>2</v>
      </c>
      <c r="F14" s="196">
        <v>3</v>
      </c>
      <c r="G14" s="196">
        <v>3</v>
      </c>
      <c r="H14" s="196">
        <v>1</v>
      </c>
      <c r="I14" s="196">
        <v>0</v>
      </c>
      <c r="J14" s="196">
        <v>4</v>
      </c>
      <c r="K14" s="208">
        <f t="shared" si="0"/>
        <v>21</v>
      </c>
      <c r="L14" s="204">
        <v>18</v>
      </c>
      <c r="M14" s="209">
        <f t="shared" si="1"/>
        <v>58.333333333333336</v>
      </c>
    </row>
    <row r="15" spans="1:13" ht="20.100000000000001" customHeight="1" x14ac:dyDescent="0.3">
      <c r="A15" s="197" t="s">
        <v>78</v>
      </c>
      <c r="B15" s="196">
        <v>2</v>
      </c>
      <c r="C15" s="196">
        <v>2</v>
      </c>
      <c r="D15" s="196">
        <v>2</v>
      </c>
      <c r="E15" s="196">
        <v>2</v>
      </c>
      <c r="F15" s="196">
        <v>1</v>
      </c>
      <c r="G15" s="196">
        <v>4</v>
      </c>
      <c r="H15" s="196">
        <v>3</v>
      </c>
      <c r="I15" s="196">
        <v>2</v>
      </c>
      <c r="J15" s="196">
        <v>2</v>
      </c>
      <c r="K15" s="208">
        <f t="shared" si="0"/>
        <v>20</v>
      </c>
      <c r="L15" s="204">
        <v>18</v>
      </c>
      <c r="M15" s="209">
        <f t="shared" si="1"/>
        <v>55.555555555555557</v>
      </c>
    </row>
    <row r="16" spans="1:13" ht="20.100000000000001" customHeight="1" x14ac:dyDescent="0.3">
      <c r="A16" s="197" t="s">
        <v>140</v>
      </c>
      <c r="C16" s="196">
        <v>0</v>
      </c>
      <c r="E16" s="196">
        <v>2</v>
      </c>
      <c r="F16" s="196">
        <v>2</v>
      </c>
      <c r="G16" s="196">
        <v>3</v>
      </c>
      <c r="H16" s="196">
        <v>3</v>
      </c>
      <c r="I16" s="196">
        <v>1</v>
      </c>
      <c r="J16" s="196">
        <v>3</v>
      </c>
      <c r="K16" s="208">
        <f t="shared" si="0"/>
        <v>14</v>
      </c>
      <c r="L16" s="204">
        <v>13</v>
      </c>
      <c r="M16" s="209">
        <f t="shared" si="1"/>
        <v>53.846153846153847</v>
      </c>
    </row>
    <row r="17" spans="1:13" ht="20.100000000000001" customHeight="1" x14ac:dyDescent="0.3">
      <c r="A17" s="197" t="s">
        <v>139</v>
      </c>
      <c r="B17" s="196">
        <v>4</v>
      </c>
      <c r="C17" s="196">
        <v>0</v>
      </c>
      <c r="D17" s="196">
        <v>2</v>
      </c>
      <c r="E17" s="196">
        <v>2</v>
      </c>
      <c r="F17" s="196">
        <v>2</v>
      </c>
      <c r="G17" s="196">
        <v>2</v>
      </c>
      <c r="H17" s="196">
        <v>2</v>
      </c>
      <c r="I17" s="196">
        <v>2</v>
      </c>
      <c r="J17" s="196">
        <v>3</v>
      </c>
      <c r="K17" s="208">
        <f t="shared" si="0"/>
        <v>19</v>
      </c>
      <c r="L17" s="204">
        <v>18</v>
      </c>
      <c r="M17" s="209">
        <f t="shared" si="1"/>
        <v>52.777777777777779</v>
      </c>
    </row>
    <row r="18" spans="1:13" ht="20.100000000000001" customHeight="1" x14ac:dyDescent="0.3">
      <c r="A18" s="197" t="s">
        <v>27</v>
      </c>
      <c r="B18" s="196">
        <v>1</v>
      </c>
      <c r="C18" s="196">
        <v>3</v>
      </c>
      <c r="D18" s="196">
        <v>2</v>
      </c>
      <c r="E18" s="196">
        <v>3</v>
      </c>
      <c r="F18" s="196">
        <v>1</v>
      </c>
      <c r="G18" s="196">
        <v>3</v>
      </c>
      <c r="H18" s="196">
        <v>1</v>
      </c>
      <c r="I18" s="196">
        <v>2</v>
      </c>
      <c r="J18" s="196">
        <v>3</v>
      </c>
      <c r="K18" s="208">
        <f t="shared" si="0"/>
        <v>19</v>
      </c>
      <c r="L18" s="204">
        <v>18</v>
      </c>
      <c r="M18" s="209">
        <f t="shared" si="1"/>
        <v>52.777777777777779</v>
      </c>
    </row>
    <row r="19" spans="1:13" ht="20.100000000000001" customHeight="1" x14ac:dyDescent="0.3">
      <c r="A19" s="197" t="s">
        <v>224</v>
      </c>
      <c r="C19" s="196">
        <v>0</v>
      </c>
      <c r="D19" s="196">
        <v>3</v>
      </c>
      <c r="E19" s="196">
        <v>2</v>
      </c>
      <c r="F19" s="196">
        <v>2</v>
      </c>
      <c r="G19" s="196">
        <v>4</v>
      </c>
      <c r="H19" s="196">
        <v>2</v>
      </c>
      <c r="I19" s="196">
        <v>0</v>
      </c>
      <c r="J19" s="196">
        <v>2</v>
      </c>
      <c r="K19" s="208">
        <f t="shared" si="0"/>
        <v>15</v>
      </c>
      <c r="L19" s="204">
        <v>15</v>
      </c>
      <c r="M19" s="209">
        <f t="shared" si="1"/>
        <v>50</v>
      </c>
    </row>
    <row r="20" spans="1:13" ht="20.100000000000001" customHeight="1" x14ac:dyDescent="0.3">
      <c r="A20" s="197" t="s">
        <v>26</v>
      </c>
      <c r="B20" s="196">
        <v>3</v>
      </c>
      <c r="C20" s="196">
        <v>4</v>
      </c>
      <c r="D20" s="196">
        <v>1</v>
      </c>
      <c r="E20" s="196">
        <v>1</v>
      </c>
      <c r="F20" s="196">
        <v>1</v>
      </c>
      <c r="G20" s="196">
        <v>1</v>
      </c>
      <c r="H20" s="196">
        <v>3</v>
      </c>
      <c r="I20" s="196">
        <v>2</v>
      </c>
      <c r="J20" s="196">
        <v>2</v>
      </c>
      <c r="K20" s="208">
        <f t="shared" si="0"/>
        <v>18</v>
      </c>
      <c r="L20" s="204">
        <v>18</v>
      </c>
      <c r="M20" s="209">
        <f t="shared" si="1"/>
        <v>50</v>
      </c>
    </row>
    <row r="21" spans="1:13" ht="20.100000000000001" customHeight="1" x14ac:dyDescent="0.3">
      <c r="A21" s="197" t="s">
        <v>31</v>
      </c>
      <c r="B21" s="196">
        <v>3</v>
      </c>
      <c r="C21" s="196">
        <v>3</v>
      </c>
      <c r="D21" s="196">
        <v>4</v>
      </c>
      <c r="E21" s="196">
        <v>2</v>
      </c>
      <c r="F21" s="196">
        <v>0</v>
      </c>
      <c r="G21" s="196">
        <v>0</v>
      </c>
      <c r="H21" s="196">
        <v>2</v>
      </c>
      <c r="I21" s="196">
        <v>0</v>
      </c>
      <c r="J21" s="196">
        <v>3</v>
      </c>
      <c r="K21" s="208">
        <f t="shared" si="0"/>
        <v>17</v>
      </c>
      <c r="L21" s="204">
        <v>18</v>
      </c>
      <c r="M21" s="209">
        <f t="shared" si="1"/>
        <v>47.222222222222221</v>
      </c>
    </row>
    <row r="22" spans="1:13" ht="20.100000000000001" customHeight="1" x14ac:dyDescent="0.3">
      <c r="A22" s="197" t="s">
        <v>82</v>
      </c>
      <c r="B22" s="196">
        <v>4</v>
      </c>
      <c r="C22" s="196">
        <v>2</v>
      </c>
      <c r="D22" s="196">
        <v>0</v>
      </c>
      <c r="E22" s="196">
        <v>2</v>
      </c>
      <c r="F22" s="196">
        <v>2</v>
      </c>
      <c r="G22" s="196">
        <v>3</v>
      </c>
      <c r="H22" s="196">
        <v>2</v>
      </c>
      <c r="I22" s="196">
        <v>1</v>
      </c>
      <c r="J22" s="196">
        <v>1</v>
      </c>
      <c r="K22" s="208">
        <f t="shared" si="0"/>
        <v>17</v>
      </c>
      <c r="L22" s="204">
        <v>18</v>
      </c>
      <c r="M22" s="209">
        <f t="shared" si="1"/>
        <v>47.222222222222221</v>
      </c>
    </row>
    <row r="23" spans="1:13" ht="20.100000000000001" customHeight="1" x14ac:dyDescent="0.3">
      <c r="A23" s="196" t="s">
        <v>33</v>
      </c>
      <c r="B23" s="196">
        <v>2</v>
      </c>
      <c r="C23" s="196">
        <v>1</v>
      </c>
      <c r="D23" s="196">
        <v>3</v>
      </c>
      <c r="E23" s="196">
        <v>2</v>
      </c>
      <c r="F23" s="196">
        <v>2</v>
      </c>
      <c r="G23" s="196">
        <v>1</v>
      </c>
      <c r="H23" s="196">
        <v>1</v>
      </c>
      <c r="I23" s="196">
        <v>1</v>
      </c>
      <c r="J23" s="196">
        <v>3</v>
      </c>
      <c r="K23" s="208">
        <f t="shared" si="0"/>
        <v>16</v>
      </c>
      <c r="L23" s="204">
        <v>18</v>
      </c>
      <c r="M23" s="209">
        <f t="shared" si="1"/>
        <v>44.444444444444443</v>
      </c>
    </row>
    <row r="24" spans="1:13" ht="20.100000000000001" customHeight="1" x14ac:dyDescent="0.3">
      <c r="A24" s="197" t="s">
        <v>241</v>
      </c>
      <c r="B24" s="196">
        <v>2</v>
      </c>
      <c r="C24" s="196">
        <v>1</v>
      </c>
      <c r="D24" s="196">
        <v>1</v>
      </c>
      <c r="E24" s="196">
        <v>3</v>
      </c>
      <c r="F24" s="196">
        <v>1</v>
      </c>
      <c r="G24" s="196">
        <v>0</v>
      </c>
      <c r="H24" s="196">
        <v>2</v>
      </c>
      <c r="I24" s="196">
        <v>2</v>
      </c>
      <c r="J24" s="196">
        <v>2</v>
      </c>
      <c r="K24" s="208">
        <f t="shared" si="0"/>
        <v>14</v>
      </c>
      <c r="L24" s="204">
        <v>16</v>
      </c>
      <c r="M24" s="209">
        <f t="shared" si="1"/>
        <v>43.75</v>
      </c>
    </row>
    <row r="25" spans="1:13" ht="20.100000000000001" customHeight="1" x14ac:dyDescent="0.3">
      <c r="A25" s="197" t="s">
        <v>228</v>
      </c>
      <c r="B25" s="196">
        <v>2</v>
      </c>
      <c r="C25" s="196">
        <v>1</v>
      </c>
      <c r="D25" s="196">
        <v>2</v>
      </c>
      <c r="E25" s="196">
        <v>3</v>
      </c>
      <c r="F25" s="196">
        <v>2</v>
      </c>
      <c r="H25" s="196">
        <v>2</v>
      </c>
      <c r="I25" s="196">
        <v>1</v>
      </c>
      <c r="J25" s="196">
        <v>0</v>
      </c>
      <c r="K25" s="208">
        <f t="shared" si="0"/>
        <v>13</v>
      </c>
      <c r="L25" s="204">
        <v>15</v>
      </c>
      <c r="M25" s="209">
        <f t="shared" si="1"/>
        <v>43.333333333333336</v>
      </c>
    </row>
    <row r="26" spans="1:13" ht="20.100000000000001" customHeight="1" x14ac:dyDescent="0.3">
      <c r="A26" s="197" t="s">
        <v>235</v>
      </c>
      <c r="B26" s="196">
        <v>0</v>
      </c>
      <c r="C26" s="196">
        <v>0</v>
      </c>
      <c r="D26" s="196">
        <v>0</v>
      </c>
      <c r="E26" s="196">
        <v>2</v>
      </c>
      <c r="F26" s="196">
        <v>1</v>
      </c>
      <c r="G26" s="196">
        <v>3</v>
      </c>
      <c r="H26" s="196">
        <v>0</v>
      </c>
      <c r="I26" s="196">
        <v>4</v>
      </c>
      <c r="J26" s="196">
        <v>1</v>
      </c>
      <c r="K26" s="208">
        <f t="shared" si="0"/>
        <v>11</v>
      </c>
      <c r="L26" s="204">
        <v>13</v>
      </c>
      <c r="M26" s="209">
        <f t="shared" si="1"/>
        <v>42.307692307692307</v>
      </c>
    </row>
    <row r="27" spans="1:13" ht="20.100000000000001" customHeight="1" x14ac:dyDescent="0.3">
      <c r="A27" s="197" t="s">
        <v>229</v>
      </c>
      <c r="B27" s="196">
        <v>0</v>
      </c>
      <c r="C27" s="196">
        <v>1</v>
      </c>
      <c r="D27" s="196">
        <v>1</v>
      </c>
      <c r="E27" s="196">
        <v>2</v>
      </c>
      <c r="F27" s="196">
        <v>4</v>
      </c>
      <c r="G27" s="196">
        <v>0</v>
      </c>
      <c r="H27" s="196">
        <v>2</v>
      </c>
      <c r="I27" s="196">
        <v>2</v>
      </c>
      <c r="J27" s="196">
        <v>2</v>
      </c>
      <c r="K27" s="208">
        <f t="shared" si="0"/>
        <v>14</v>
      </c>
      <c r="L27" s="204">
        <v>17</v>
      </c>
      <c r="M27" s="209">
        <f t="shared" si="1"/>
        <v>41.17647058823529</v>
      </c>
    </row>
    <row r="28" spans="1:13" ht="20.100000000000001" customHeight="1" x14ac:dyDescent="0.3">
      <c r="A28" s="197" t="s">
        <v>112</v>
      </c>
      <c r="B28" s="196">
        <v>0</v>
      </c>
      <c r="C28" s="196">
        <v>3</v>
      </c>
      <c r="D28" s="196">
        <v>0</v>
      </c>
      <c r="E28" s="196">
        <v>3</v>
      </c>
      <c r="F28" s="196">
        <v>2</v>
      </c>
      <c r="G28" s="196">
        <v>0</v>
      </c>
      <c r="H28" s="196">
        <v>0</v>
      </c>
      <c r="I28" s="196">
        <v>2</v>
      </c>
      <c r="J28" s="196">
        <v>4</v>
      </c>
      <c r="K28" s="208">
        <f t="shared" si="0"/>
        <v>14</v>
      </c>
      <c r="L28" s="204">
        <v>17</v>
      </c>
      <c r="M28" s="209">
        <f t="shared" si="1"/>
        <v>41.17647058823529</v>
      </c>
    </row>
    <row r="29" spans="1:13" ht="20.100000000000001" customHeight="1" x14ac:dyDescent="0.3">
      <c r="A29" s="197" t="s">
        <v>28</v>
      </c>
      <c r="B29" s="196">
        <v>2</v>
      </c>
      <c r="C29" s="196">
        <v>1</v>
      </c>
      <c r="D29" s="196">
        <v>0</v>
      </c>
      <c r="E29" s="196">
        <v>2</v>
      </c>
      <c r="F29" s="196">
        <v>2</v>
      </c>
      <c r="G29" s="196">
        <v>1</v>
      </c>
      <c r="H29" s="196">
        <v>1</v>
      </c>
      <c r="I29" s="196">
        <v>4</v>
      </c>
      <c r="J29" s="196">
        <v>0</v>
      </c>
      <c r="K29" s="208">
        <f t="shared" si="0"/>
        <v>13</v>
      </c>
      <c r="L29" s="204">
        <v>18</v>
      </c>
      <c r="M29" s="209">
        <f t="shared" si="1"/>
        <v>36.111111111111107</v>
      </c>
    </row>
    <row r="30" spans="1:13" ht="20.100000000000001" customHeight="1" x14ac:dyDescent="0.3">
      <c r="A30" s="197" t="s">
        <v>231</v>
      </c>
      <c r="B30" s="196">
        <v>0</v>
      </c>
      <c r="C30" s="196">
        <v>4</v>
      </c>
      <c r="D30" s="196">
        <v>1</v>
      </c>
      <c r="E30" s="196">
        <v>0</v>
      </c>
      <c r="F30" s="196">
        <v>1</v>
      </c>
      <c r="H30" s="196">
        <v>1</v>
      </c>
      <c r="J30" s="196">
        <v>2</v>
      </c>
      <c r="K30" s="208">
        <f t="shared" si="0"/>
        <v>9</v>
      </c>
      <c r="L30" s="204">
        <v>13</v>
      </c>
      <c r="M30" s="209">
        <f t="shared" si="1"/>
        <v>34.615384615384613</v>
      </c>
    </row>
    <row r="31" spans="1:13" ht="20.100000000000001" customHeight="1" x14ac:dyDescent="0.3">
      <c r="A31" s="195" t="s">
        <v>38</v>
      </c>
      <c r="B31" s="196">
        <v>1</v>
      </c>
      <c r="C31" s="196">
        <v>1</v>
      </c>
      <c r="D31" s="196">
        <v>2</v>
      </c>
      <c r="E31" s="196">
        <v>0</v>
      </c>
      <c r="F31" s="196">
        <v>3</v>
      </c>
      <c r="G31" s="196">
        <v>1</v>
      </c>
      <c r="H31" s="196">
        <v>2</v>
      </c>
      <c r="I31" s="196">
        <v>1</v>
      </c>
      <c r="J31" s="196">
        <v>1</v>
      </c>
      <c r="K31" s="208">
        <f t="shared" si="0"/>
        <v>12</v>
      </c>
      <c r="L31" s="204">
        <v>18</v>
      </c>
      <c r="M31" s="209">
        <f t="shared" si="1"/>
        <v>33.333333333333329</v>
      </c>
    </row>
    <row r="32" spans="1:13" ht="20.100000000000001" customHeight="1" x14ac:dyDescent="0.3">
      <c r="A32" s="197" t="s">
        <v>125</v>
      </c>
      <c r="D32" s="196">
        <v>0</v>
      </c>
      <c r="E32" s="196">
        <v>1</v>
      </c>
      <c r="F32" s="196">
        <v>2</v>
      </c>
      <c r="G32" s="196">
        <v>2</v>
      </c>
      <c r="H32" s="196">
        <v>1</v>
      </c>
      <c r="I32" s="196">
        <v>0</v>
      </c>
      <c r="J32" s="196">
        <v>2</v>
      </c>
      <c r="K32" s="208">
        <f t="shared" si="0"/>
        <v>8</v>
      </c>
      <c r="L32" s="204">
        <v>14</v>
      </c>
      <c r="M32" s="209">
        <f t="shared" si="1"/>
        <v>28.571428571428569</v>
      </c>
    </row>
    <row r="33" spans="1:13" ht="20.100000000000001" customHeight="1" x14ac:dyDescent="0.3">
      <c r="A33" s="197" t="s">
        <v>68</v>
      </c>
      <c r="B33" s="196">
        <v>1</v>
      </c>
      <c r="C33" s="196">
        <v>2</v>
      </c>
      <c r="D33" s="196">
        <v>3</v>
      </c>
      <c r="E33" s="196">
        <v>0</v>
      </c>
      <c r="F33" s="196">
        <v>0</v>
      </c>
      <c r="G33" s="196">
        <v>1</v>
      </c>
      <c r="H33" s="196">
        <v>2</v>
      </c>
      <c r="I33" s="196">
        <v>0</v>
      </c>
      <c r="J33" s="196">
        <v>1</v>
      </c>
      <c r="K33" s="208">
        <f t="shared" si="0"/>
        <v>10</v>
      </c>
      <c r="L33" s="204">
        <v>18</v>
      </c>
      <c r="M33" s="209">
        <f t="shared" si="1"/>
        <v>27.777777777777779</v>
      </c>
    </row>
    <row r="34" spans="1:13" ht="20.100000000000001" customHeight="1" x14ac:dyDescent="0.3">
      <c r="A34" s="197" t="s">
        <v>111</v>
      </c>
      <c r="B34" s="196">
        <v>0</v>
      </c>
      <c r="C34" s="196">
        <v>1</v>
      </c>
      <c r="D34" s="196">
        <v>1</v>
      </c>
      <c r="E34" s="196">
        <v>2</v>
      </c>
      <c r="F34" s="196">
        <v>0</v>
      </c>
      <c r="G34" s="196">
        <v>0</v>
      </c>
      <c r="H34" s="196">
        <v>3</v>
      </c>
      <c r="I34" s="196">
        <v>0</v>
      </c>
      <c r="J34" s="196">
        <v>1</v>
      </c>
      <c r="K34" s="208">
        <f t="shared" si="0"/>
        <v>8</v>
      </c>
      <c r="L34" s="204">
        <v>17</v>
      </c>
      <c r="M34" s="209">
        <f t="shared" si="1"/>
        <v>23.52941176470588</v>
      </c>
    </row>
    <row r="35" spans="1:13" ht="20.100000000000001" customHeight="1" x14ac:dyDescent="0.3">
      <c r="A35" s="197" t="s">
        <v>120</v>
      </c>
      <c r="B35" s="196">
        <v>1</v>
      </c>
      <c r="C35" s="196">
        <v>0</v>
      </c>
      <c r="D35" s="196">
        <v>0</v>
      </c>
      <c r="E35" s="196">
        <v>0</v>
      </c>
      <c r="F35" s="196">
        <v>1</v>
      </c>
      <c r="G35" s="196">
        <v>0</v>
      </c>
      <c r="H35" s="196">
        <v>3</v>
      </c>
      <c r="I35" s="196">
        <v>1</v>
      </c>
      <c r="K35" s="208">
        <f t="shared" si="0"/>
        <v>6</v>
      </c>
      <c r="L35" s="204">
        <v>16</v>
      </c>
      <c r="M35" s="209">
        <f t="shared" si="1"/>
        <v>18.75</v>
      </c>
    </row>
    <row r="36" spans="1:13" ht="20.100000000000001" customHeight="1" x14ac:dyDescent="0.3">
      <c r="K36" s="196"/>
      <c r="M36" s="196"/>
    </row>
    <row r="37" spans="1:13" ht="20.100000000000001" customHeight="1" x14ac:dyDescent="0.3">
      <c r="A37" s="198"/>
    </row>
    <row r="38" spans="1:13" ht="20.100000000000001" customHeight="1" x14ac:dyDescent="0.3">
      <c r="A38" s="197" t="s">
        <v>122</v>
      </c>
      <c r="B38" s="196">
        <v>4</v>
      </c>
      <c r="C38" s="196">
        <v>2</v>
      </c>
      <c r="D38" s="196">
        <v>4</v>
      </c>
      <c r="E38" s="196">
        <v>3</v>
      </c>
      <c r="F38" s="196">
        <v>4</v>
      </c>
      <c r="K38" s="208">
        <f t="shared" ref="K38:K56" si="2">SUM(B38:J38)</f>
        <v>17</v>
      </c>
      <c r="L38" s="204">
        <v>10</v>
      </c>
      <c r="M38" s="209">
        <f t="shared" ref="M38:M56" si="3">K38/L38*50</f>
        <v>85</v>
      </c>
    </row>
    <row r="39" spans="1:13" ht="20.100000000000001" customHeight="1" x14ac:dyDescent="0.3">
      <c r="A39" s="197" t="s">
        <v>222</v>
      </c>
      <c r="B39" s="196">
        <v>4</v>
      </c>
      <c r="C39" s="196">
        <v>1</v>
      </c>
      <c r="D39" s="196">
        <v>2</v>
      </c>
      <c r="F39" s="196">
        <v>1</v>
      </c>
      <c r="H39" s="196">
        <v>2</v>
      </c>
      <c r="I39" s="196">
        <v>1</v>
      </c>
      <c r="J39" s="196">
        <v>2</v>
      </c>
      <c r="K39" s="208">
        <f t="shared" si="2"/>
        <v>13</v>
      </c>
      <c r="L39" s="204">
        <v>8</v>
      </c>
      <c r="M39" s="209">
        <f t="shared" si="3"/>
        <v>81.25</v>
      </c>
    </row>
    <row r="40" spans="1:13" ht="20.100000000000001" customHeight="1" x14ac:dyDescent="0.3">
      <c r="A40" s="197" t="s">
        <v>223</v>
      </c>
      <c r="C40" s="196">
        <v>1</v>
      </c>
      <c r="D40" s="196">
        <v>0</v>
      </c>
      <c r="E40" s="196">
        <v>4</v>
      </c>
      <c r="F40" s="196">
        <v>0</v>
      </c>
      <c r="G40" s="196">
        <v>4</v>
      </c>
      <c r="H40" s="196">
        <v>2</v>
      </c>
      <c r="I40" s="196">
        <v>2</v>
      </c>
      <c r="J40" s="196">
        <v>0</v>
      </c>
      <c r="K40" s="208">
        <f t="shared" si="2"/>
        <v>13</v>
      </c>
      <c r="L40" s="204">
        <v>10</v>
      </c>
      <c r="M40" s="209">
        <f t="shared" si="3"/>
        <v>65</v>
      </c>
    </row>
    <row r="41" spans="1:13" ht="20.100000000000001" customHeight="1" x14ac:dyDescent="0.3">
      <c r="A41" s="197" t="s">
        <v>58</v>
      </c>
      <c r="B41" s="196">
        <v>2</v>
      </c>
      <c r="C41" s="196">
        <v>3</v>
      </c>
      <c r="D41" s="196">
        <v>3</v>
      </c>
      <c r="E41" s="196">
        <v>1</v>
      </c>
      <c r="F41" s="196">
        <v>4</v>
      </c>
      <c r="K41" s="208">
        <f t="shared" si="2"/>
        <v>13</v>
      </c>
      <c r="L41" s="204">
        <v>10</v>
      </c>
      <c r="M41" s="209">
        <f t="shared" si="3"/>
        <v>65</v>
      </c>
    </row>
    <row r="42" spans="1:13" ht="20.100000000000001" customHeight="1" x14ac:dyDescent="0.3">
      <c r="A42" s="197" t="s">
        <v>226</v>
      </c>
      <c r="G42" s="196">
        <v>2</v>
      </c>
      <c r="H42" s="196">
        <v>2</v>
      </c>
      <c r="I42" s="196">
        <v>3</v>
      </c>
      <c r="J42" s="196">
        <v>2</v>
      </c>
      <c r="K42" s="208">
        <f t="shared" si="2"/>
        <v>9</v>
      </c>
      <c r="L42" s="204">
        <v>7</v>
      </c>
      <c r="M42" s="209">
        <f t="shared" si="3"/>
        <v>64.285714285714292</v>
      </c>
    </row>
    <row r="43" spans="1:13" ht="20.100000000000001" customHeight="1" x14ac:dyDescent="0.3">
      <c r="A43" s="197" t="s">
        <v>123</v>
      </c>
      <c r="G43" s="196">
        <v>3</v>
      </c>
      <c r="H43" s="196">
        <v>2</v>
      </c>
      <c r="I43" s="196">
        <v>2</v>
      </c>
      <c r="J43" s="196">
        <v>2</v>
      </c>
      <c r="K43" s="208">
        <f t="shared" si="2"/>
        <v>9</v>
      </c>
      <c r="L43" s="204">
        <v>8</v>
      </c>
      <c r="M43" s="209">
        <f t="shared" si="3"/>
        <v>56.25</v>
      </c>
    </row>
    <row r="44" spans="1:13" ht="20.100000000000001" customHeight="1" x14ac:dyDescent="0.3">
      <c r="A44" s="197" t="s">
        <v>225</v>
      </c>
      <c r="C44" s="196">
        <v>2</v>
      </c>
      <c r="D44" s="196">
        <v>2</v>
      </c>
      <c r="E44" s="196">
        <v>2</v>
      </c>
      <c r="G44" s="196">
        <v>2</v>
      </c>
      <c r="I44" s="196">
        <v>0</v>
      </c>
      <c r="K44" s="208">
        <f t="shared" si="2"/>
        <v>8</v>
      </c>
      <c r="L44" s="204">
        <v>8</v>
      </c>
      <c r="M44" s="209">
        <f t="shared" si="3"/>
        <v>50</v>
      </c>
    </row>
    <row r="45" spans="1:13" ht="20.100000000000001" customHeight="1" x14ac:dyDescent="0.3">
      <c r="A45" s="197" t="s">
        <v>227</v>
      </c>
      <c r="G45" s="196">
        <v>3</v>
      </c>
      <c r="H45" s="196">
        <v>1</v>
      </c>
      <c r="I45" s="196">
        <v>1</v>
      </c>
      <c r="J45" s="196">
        <v>0</v>
      </c>
      <c r="K45" s="208">
        <f t="shared" si="2"/>
        <v>5</v>
      </c>
      <c r="L45" s="204">
        <v>5</v>
      </c>
      <c r="M45" s="209">
        <f t="shared" si="3"/>
        <v>50</v>
      </c>
    </row>
    <row r="46" spans="1:13" ht="20.100000000000001" customHeight="1" x14ac:dyDescent="0.3">
      <c r="A46" s="197" t="s">
        <v>60</v>
      </c>
      <c r="G46" s="196">
        <v>0</v>
      </c>
      <c r="H46" s="196">
        <v>3</v>
      </c>
      <c r="I46" s="196">
        <v>2</v>
      </c>
      <c r="J46" s="196">
        <v>1</v>
      </c>
      <c r="K46" s="208">
        <f t="shared" si="2"/>
        <v>6</v>
      </c>
      <c r="L46" s="204">
        <v>8</v>
      </c>
      <c r="M46" s="209">
        <f t="shared" si="3"/>
        <v>37.5</v>
      </c>
    </row>
    <row r="47" spans="1:13" ht="20.100000000000001" customHeight="1" x14ac:dyDescent="0.3">
      <c r="A47" s="197" t="s">
        <v>127</v>
      </c>
      <c r="B47" s="196">
        <v>2</v>
      </c>
      <c r="C47" s="196">
        <v>0</v>
      </c>
      <c r="D47" s="196">
        <v>1</v>
      </c>
      <c r="E47" s="196">
        <v>2</v>
      </c>
      <c r="F47" s="196">
        <v>2</v>
      </c>
      <c r="K47" s="208">
        <f t="shared" si="2"/>
        <v>7</v>
      </c>
      <c r="L47" s="204">
        <v>10</v>
      </c>
      <c r="M47" s="209">
        <f t="shared" si="3"/>
        <v>35</v>
      </c>
    </row>
    <row r="48" spans="1:13" ht="20.100000000000001" customHeight="1" x14ac:dyDescent="0.3">
      <c r="A48" s="197" t="s">
        <v>138</v>
      </c>
      <c r="B48" s="196">
        <v>2</v>
      </c>
      <c r="D48" s="196">
        <v>2</v>
      </c>
      <c r="F48" s="196">
        <v>0</v>
      </c>
      <c r="K48" s="208">
        <f t="shared" si="2"/>
        <v>4</v>
      </c>
      <c r="L48" s="204">
        <v>6</v>
      </c>
      <c r="M48" s="209">
        <f t="shared" si="3"/>
        <v>33.333333333333329</v>
      </c>
    </row>
    <row r="49" spans="1:13" ht="20.100000000000001" customHeight="1" x14ac:dyDescent="0.3">
      <c r="A49" s="197" t="s">
        <v>234</v>
      </c>
      <c r="B49" s="196">
        <v>0</v>
      </c>
      <c r="C49" s="196">
        <v>0</v>
      </c>
      <c r="D49" s="196">
        <v>2</v>
      </c>
      <c r="E49" s="196">
        <v>0</v>
      </c>
      <c r="H49" s="196">
        <v>1</v>
      </c>
      <c r="I49" s="196">
        <v>1</v>
      </c>
      <c r="K49" s="208">
        <f t="shared" si="2"/>
        <v>4</v>
      </c>
      <c r="L49" s="204">
        <v>7</v>
      </c>
      <c r="M49" s="209">
        <f t="shared" si="3"/>
        <v>28.571428571428569</v>
      </c>
    </row>
    <row r="50" spans="1:13" ht="20.100000000000001" customHeight="1" x14ac:dyDescent="0.3">
      <c r="A50" s="197" t="s">
        <v>230</v>
      </c>
      <c r="B50" s="196">
        <v>1</v>
      </c>
      <c r="C50" s="196">
        <v>2</v>
      </c>
      <c r="D50" s="196">
        <v>0</v>
      </c>
      <c r="E50" s="196">
        <v>0</v>
      </c>
      <c r="K50" s="208">
        <f t="shared" si="2"/>
        <v>3</v>
      </c>
      <c r="L50" s="204">
        <v>6</v>
      </c>
      <c r="M50" s="209">
        <f t="shared" si="3"/>
        <v>25</v>
      </c>
    </row>
    <row r="51" spans="1:13" ht="20.100000000000001" customHeight="1" x14ac:dyDescent="0.3">
      <c r="A51" s="197" t="s">
        <v>197</v>
      </c>
      <c r="G51" s="196">
        <v>0</v>
      </c>
      <c r="I51" s="196">
        <v>2</v>
      </c>
      <c r="K51" s="208">
        <f t="shared" si="2"/>
        <v>2</v>
      </c>
      <c r="L51" s="204">
        <v>4</v>
      </c>
      <c r="M51" s="209">
        <f t="shared" si="3"/>
        <v>25</v>
      </c>
    </row>
    <row r="52" spans="1:13" ht="20.100000000000001" customHeight="1" x14ac:dyDescent="0.3">
      <c r="A52" s="197" t="s">
        <v>243</v>
      </c>
      <c r="G52" s="196">
        <v>0</v>
      </c>
      <c r="H52" s="196">
        <v>1</v>
      </c>
      <c r="I52" s="196">
        <v>0</v>
      </c>
      <c r="J52" s="196">
        <v>1</v>
      </c>
      <c r="K52" s="208">
        <f t="shared" si="2"/>
        <v>2</v>
      </c>
      <c r="L52" s="204">
        <v>5</v>
      </c>
      <c r="M52" s="209">
        <f t="shared" si="3"/>
        <v>20</v>
      </c>
    </row>
    <row r="53" spans="1:13" ht="20.100000000000001" customHeight="1" x14ac:dyDescent="0.3">
      <c r="A53" s="197" t="s">
        <v>198</v>
      </c>
      <c r="G53" s="196">
        <v>0</v>
      </c>
      <c r="I53" s="196">
        <v>1</v>
      </c>
      <c r="K53" s="208">
        <f t="shared" si="2"/>
        <v>1</v>
      </c>
      <c r="L53" s="204">
        <v>4</v>
      </c>
      <c r="M53" s="209">
        <f t="shared" si="3"/>
        <v>12.5</v>
      </c>
    </row>
    <row r="54" spans="1:13" ht="20.100000000000001" customHeight="1" x14ac:dyDescent="0.3">
      <c r="A54" s="197" t="s">
        <v>232</v>
      </c>
      <c r="D54" s="196">
        <v>0</v>
      </c>
      <c r="E54" s="196">
        <v>0</v>
      </c>
      <c r="F54" s="196">
        <v>0</v>
      </c>
      <c r="H54" s="196">
        <v>1</v>
      </c>
      <c r="J54" s="196">
        <v>1</v>
      </c>
      <c r="K54" s="208">
        <f t="shared" si="2"/>
        <v>2</v>
      </c>
      <c r="L54" s="204">
        <v>9</v>
      </c>
      <c r="M54" s="209">
        <f t="shared" si="3"/>
        <v>11.111111111111111</v>
      </c>
    </row>
    <row r="55" spans="1:13" ht="20.100000000000001" customHeight="1" x14ac:dyDescent="0.3">
      <c r="A55" s="197" t="s">
        <v>126</v>
      </c>
      <c r="B55" s="196">
        <v>0</v>
      </c>
      <c r="C55" s="196">
        <v>0</v>
      </c>
      <c r="F55" s="196">
        <v>1</v>
      </c>
      <c r="H55" s="196">
        <v>0</v>
      </c>
      <c r="I55" s="196">
        <v>0</v>
      </c>
      <c r="J55" s="196">
        <v>0</v>
      </c>
      <c r="K55" s="208">
        <f t="shared" si="2"/>
        <v>1</v>
      </c>
      <c r="L55" s="204">
        <v>11</v>
      </c>
      <c r="M55" s="209">
        <f t="shared" si="3"/>
        <v>4.5454545454545459</v>
      </c>
    </row>
    <row r="56" spans="1:13" ht="20.100000000000001" customHeight="1" thickBot="1" x14ac:dyDescent="0.35">
      <c r="A56" s="197" t="s">
        <v>240</v>
      </c>
      <c r="J56" s="196">
        <v>0</v>
      </c>
      <c r="K56" s="210">
        <f t="shared" si="2"/>
        <v>0</v>
      </c>
      <c r="L56" s="211">
        <v>1</v>
      </c>
      <c r="M56" s="212">
        <f t="shared" si="3"/>
        <v>0</v>
      </c>
    </row>
    <row r="58" spans="1:13" ht="20.100000000000001" customHeight="1" x14ac:dyDescent="0.3">
      <c r="A58" s="199"/>
    </row>
    <row r="60" spans="1:13" ht="20.100000000000001" customHeight="1" x14ac:dyDescent="0.3">
      <c r="A60" s="199"/>
    </row>
    <row r="61" spans="1:13" ht="20.100000000000001" customHeight="1" x14ac:dyDescent="0.3">
      <c r="A61" s="197"/>
    </row>
    <row r="62" spans="1:13" ht="20.100000000000001" customHeight="1" x14ac:dyDescent="0.3">
      <c r="A62" s="197"/>
    </row>
  </sheetData>
  <sortState ref="A1:N80">
    <sortCondition descending="1" ref="M1:M8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Sorsolás</vt:lpstr>
      <vt:lpstr>Verseny előtt</vt:lpstr>
      <vt:lpstr>Eredmények</vt:lpstr>
      <vt:lpstr>Mérkőzéslapok</vt:lpstr>
      <vt:lpstr>Egyéni pontok</vt:lpstr>
      <vt:lpstr>Egyéni rangsor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Gyozsán, Zoltán</cp:lastModifiedBy>
  <cp:lastPrinted>2019-05-03T22:37:49Z</cp:lastPrinted>
  <dcterms:created xsi:type="dcterms:W3CDTF">2017-04-07T15:00:15Z</dcterms:created>
  <dcterms:modified xsi:type="dcterms:W3CDTF">2019-05-20T18:42:50Z</dcterms:modified>
</cp:coreProperties>
</file>