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0785\Documents\Gyozy\Personal\Gombfoci\2019\Egyéni OB\"/>
    </mc:Choice>
  </mc:AlternateContent>
  <xr:revisionPtr revIDLastSave="0" documentId="8_{A094788A-DD1B-47A3-9364-61E9E06CB3CD}" xr6:coauthVersionLast="36" xr6:coauthVersionMax="36" xr10:uidLastSave="{00000000-0000-0000-0000-000000000000}"/>
  <bookViews>
    <workbookView xWindow="0" yWindow="0" windowWidth="23040" windowHeight="9084" tabRatio="789" firstSheet="14" activeTab="25" xr2:uid="{00000000-000D-0000-FFFF-FFFF00000000}"/>
  </bookViews>
  <sheets>
    <sheet name="Nevezők" sheetId="1" r:id="rId1"/>
    <sheet name="Ki-Kivel-Hol" sheetId="17" r:id="rId2"/>
    <sheet name="Szendrey" sheetId="23" r:id="rId3"/>
    <sheet name="Pákai" sheetId="13" r:id="rId4"/>
    <sheet name="Fülöp" sheetId="14" r:id="rId5"/>
    <sheet name="ifj. Farkas" sheetId="15" r:id="rId6"/>
    <sheet name="Bottyán" sheetId="16" r:id="rId7"/>
    <sheet name="20-D A" sheetId="19" r:id="rId8"/>
    <sheet name="20-D B" sheetId="20" r:id="rId9"/>
    <sheet name="20-D C" sheetId="21" r:id="rId10"/>
    <sheet name="20-D D" sheetId="22" r:id="rId11"/>
    <sheet name="20-D E" sheetId="18" r:id="rId12"/>
    <sheet name="Vasárnapi Ki-kivel" sheetId="25" r:id="rId13"/>
    <sheet name="Főverseny" sheetId="40" r:id="rId14"/>
    <sheet name="II. osztály A" sheetId="26" r:id="rId15"/>
    <sheet name="II. osztály B" sheetId="27" r:id="rId16"/>
    <sheet name="II. oszt. Rájátszás" sheetId="33" r:id="rId17"/>
    <sheet name="III. Osztály A" sheetId="28" r:id="rId18"/>
    <sheet name="III. Oszt. B" sheetId="37" r:id="rId19"/>
    <sheet name="III. Oszt. C" sheetId="38" r:id="rId20"/>
    <sheet name="III. Oszt. Rájátszás" sheetId="34" r:id="rId21"/>
    <sheet name="MN A" sheetId="31" r:id="rId22"/>
    <sheet name="MN B" sheetId="39" r:id="rId23"/>
    <sheet name="MN Rájátszás" sheetId="35" r:id="rId24"/>
    <sheet name="Utánpótlás" sheetId="42" r:id="rId25"/>
    <sheet name="Végeredmény" sheetId="36" r:id="rId2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68" i="40" l="1"/>
  <c r="L68" i="40"/>
  <c r="R67" i="40"/>
  <c r="L67" i="40"/>
  <c r="R66" i="40"/>
  <c r="L66" i="40"/>
  <c r="R65" i="40"/>
  <c r="L65" i="40"/>
  <c r="R63" i="40"/>
  <c r="L63" i="40"/>
  <c r="R62" i="40"/>
  <c r="L62" i="40"/>
  <c r="R61" i="40"/>
  <c r="L61" i="40"/>
  <c r="R60" i="40"/>
  <c r="L60" i="40"/>
  <c r="R58" i="40"/>
  <c r="L58" i="40"/>
  <c r="R57" i="40"/>
  <c r="L57" i="40"/>
  <c r="R56" i="40"/>
  <c r="L56" i="40"/>
  <c r="R55" i="40"/>
  <c r="L55" i="40"/>
  <c r="R53" i="40"/>
  <c r="L53" i="40"/>
  <c r="R52" i="40"/>
  <c r="L52" i="40"/>
  <c r="R51" i="40"/>
  <c r="L51" i="40"/>
  <c r="R50" i="40"/>
  <c r="L50" i="40"/>
  <c r="R48" i="40"/>
  <c r="L48" i="40"/>
  <c r="R47" i="40"/>
  <c r="L47" i="40"/>
  <c r="R46" i="40"/>
  <c r="L46" i="40"/>
  <c r="R45" i="40"/>
  <c r="L45" i="40"/>
  <c r="R43" i="40"/>
  <c r="L43" i="40"/>
  <c r="R42" i="40"/>
  <c r="L42" i="40"/>
  <c r="R41" i="40"/>
  <c r="L41" i="40"/>
  <c r="R40" i="40"/>
  <c r="L40" i="40"/>
  <c r="R38" i="40"/>
  <c r="L38" i="40"/>
  <c r="R37" i="40"/>
  <c r="L37" i="40"/>
  <c r="R36" i="40"/>
  <c r="L36" i="40"/>
  <c r="R35" i="40"/>
  <c r="L35" i="40"/>
  <c r="R33" i="40"/>
  <c r="L33" i="40"/>
  <c r="R32" i="40"/>
  <c r="L32" i="40"/>
  <c r="R31" i="40"/>
  <c r="L31" i="40"/>
  <c r="R30" i="40"/>
  <c r="L30" i="40"/>
  <c r="R28" i="40"/>
  <c r="L28" i="40"/>
  <c r="R27" i="40"/>
  <c r="L27" i="40"/>
  <c r="R26" i="40"/>
  <c r="L26" i="40"/>
  <c r="R25" i="40"/>
  <c r="L25" i="40"/>
  <c r="R23" i="40"/>
  <c r="L23" i="40"/>
  <c r="R22" i="40"/>
  <c r="L22" i="40"/>
  <c r="R21" i="40"/>
  <c r="L21" i="40"/>
  <c r="R20" i="40"/>
  <c r="L20" i="40"/>
  <c r="R18" i="40"/>
  <c r="L18" i="40"/>
  <c r="R17" i="40"/>
  <c r="L17" i="40"/>
  <c r="R16" i="40"/>
  <c r="L16" i="40"/>
  <c r="R15" i="40"/>
  <c r="L15" i="40"/>
  <c r="R14" i="40"/>
  <c r="L14" i="40"/>
  <c r="AJ12" i="40"/>
  <c r="AI12" i="40"/>
  <c r="AK12" i="40" s="1"/>
  <c r="AF12" i="40"/>
  <c r="AE12" i="40"/>
  <c r="AG12" i="40" s="1"/>
  <c r="AB12" i="40"/>
  <c r="AA12" i="40"/>
  <c r="AC12" i="40" s="1"/>
  <c r="X12" i="40"/>
  <c r="W12" i="40"/>
  <c r="Y12" i="40" s="1"/>
  <c r="T12" i="40"/>
  <c r="S12" i="40"/>
  <c r="U12" i="40" s="1"/>
  <c r="P12" i="40"/>
  <c r="O12" i="40"/>
  <c r="Q12" i="40" s="1"/>
  <c r="L12" i="40"/>
  <c r="K12" i="40"/>
  <c r="M12" i="40" s="1"/>
  <c r="H12" i="40"/>
  <c r="G12" i="40"/>
  <c r="I12" i="40" s="1"/>
  <c r="D12" i="40"/>
  <c r="C12" i="40"/>
  <c r="AN11" i="40"/>
  <c r="AM11" i="40"/>
  <c r="AO11" i="40" s="1"/>
  <c r="AF11" i="40"/>
  <c r="AE11" i="40"/>
  <c r="AG11" i="40" s="1"/>
  <c r="AB11" i="40"/>
  <c r="AA11" i="40"/>
  <c r="AC11" i="40" s="1"/>
  <c r="X11" i="40"/>
  <c r="W11" i="40"/>
  <c r="Y11" i="40" s="1"/>
  <c r="T11" i="40"/>
  <c r="S11" i="40"/>
  <c r="U11" i="40" s="1"/>
  <c r="P11" i="40"/>
  <c r="O11" i="40"/>
  <c r="L11" i="40"/>
  <c r="K11" i="40"/>
  <c r="M11" i="40" s="1"/>
  <c r="H11" i="40"/>
  <c r="G11" i="40"/>
  <c r="I11" i="40" s="1"/>
  <c r="D11" i="40"/>
  <c r="C11" i="40"/>
  <c r="AN10" i="40"/>
  <c r="AM10" i="40"/>
  <c r="AO10" i="40" s="1"/>
  <c r="AJ10" i="40"/>
  <c r="AI10" i="40"/>
  <c r="AB10" i="40"/>
  <c r="AA10" i="40"/>
  <c r="AC10" i="40" s="1"/>
  <c r="X10" i="40"/>
  <c r="W10" i="40"/>
  <c r="Y10" i="40" s="1"/>
  <c r="T10" i="40"/>
  <c r="S10" i="40"/>
  <c r="U10" i="40" s="1"/>
  <c r="P10" i="40"/>
  <c r="O10" i="40"/>
  <c r="Q10" i="40" s="1"/>
  <c r="L10" i="40"/>
  <c r="K10" i="40"/>
  <c r="M10" i="40" s="1"/>
  <c r="H10" i="40"/>
  <c r="G10" i="40"/>
  <c r="I10" i="40" s="1"/>
  <c r="D10" i="40"/>
  <c r="C10" i="40"/>
  <c r="AN9" i="40"/>
  <c r="AM9" i="40"/>
  <c r="AO9" i="40" s="1"/>
  <c r="AJ9" i="40"/>
  <c r="AI9" i="40"/>
  <c r="AF9" i="40"/>
  <c r="AE9" i="40"/>
  <c r="X9" i="40"/>
  <c r="W9" i="40"/>
  <c r="Y9" i="40" s="1"/>
  <c r="T9" i="40"/>
  <c r="S9" i="40"/>
  <c r="U9" i="40" s="1"/>
  <c r="P9" i="40"/>
  <c r="O9" i="40"/>
  <c r="Q9" i="40" s="1"/>
  <c r="L9" i="40"/>
  <c r="K9" i="40"/>
  <c r="M9" i="40" s="1"/>
  <c r="H9" i="40"/>
  <c r="G9" i="40"/>
  <c r="I9" i="40" s="1"/>
  <c r="D9" i="40"/>
  <c r="C9" i="40"/>
  <c r="AN8" i="40"/>
  <c r="AM8" i="40"/>
  <c r="AO8" i="40" s="1"/>
  <c r="AJ8" i="40"/>
  <c r="AI8" i="40"/>
  <c r="AK8" i="40" s="1"/>
  <c r="AF8" i="40"/>
  <c r="AE8" i="40"/>
  <c r="AG8" i="40" s="1"/>
  <c r="AB8" i="40"/>
  <c r="AA8" i="40"/>
  <c r="AC8" i="40" s="1"/>
  <c r="T8" i="40"/>
  <c r="S8" i="40"/>
  <c r="U8" i="40" s="1"/>
  <c r="P8" i="40"/>
  <c r="O8" i="40"/>
  <c r="L8" i="40"/>
  <c r="K8" i="40"/>
  <c r="M8" i="40" s="1"/>
  <c r="H8" i="40"/>
  <c r="G8" i="40"/>
  <c r="I8" i="40" s="1"/>
  <c r="D8" i="40"/>
  <c r="C8" i="40"/>
  <c r="AN7" i="40"/>
  <c r="AM7" i="40"/>
  <c r="AJ7" i="40"/>
  <c r="AI7" i="40"/>
  <c r="AF7" i="40"/>
  <c r="AE7" i="40"/>
  <c r="AB7" i="40"/>
  <c r="AA7" i="40"/>
  <c r="AC7" i="40" s="1"/>
  <c r="X7" i="40"/>
  <c r="W7" i="40"/>
  <c r="Y7" i="40" s="1"/>
  <c r="P7" i="40"/>
  <c r="O7" i="40"/>
  <c r="L7" i="40"/>
  <c r="K7" i="40"/>
  <c r="M7" i="40" s="1"/>
  <c r="H7" i="40"/>
  <c r="G7" i="40"/>
  <c r="I7" i="40" s="1"/>
  <c r="D7" i="40"/>
  <c r="C7" i="40"/>
  <c r="AN6" i="40"/>
  <c r="AM6" i="40"/>
  <c r="AJ6" i="40"/>
  <c r="AI6" i="40"/>
  <c r="AK6" i="40" s="1"/>
  <c r="AF6" i="40"/>
  <c r="AE6" i="40"/>
  <c r="AG6" i="40" s="1"/>
  <c r="AB6" i="40"/>
  <c r="AA6" i="40"/>
  <c r="X6" i="40"/>
  <c r="W6" i="40"/>
  <c r="Y6" i="40" s="1"/>
  <c r="T6" i="40"/>
  <c r="S6" i="40"/>
  <c r="L6" i="40"/>
  <c r="K6" i="40"/>
  <c r="M6" i="40" s="1"/>
  <c r="H6" i="40"/>
  <c r="G6" i="40"/>
  <c r="I6" i="40" s="1"/>
  <c r="D6" i="40"/>
  <c r="C6" i="40"/>
  <c r="AN5" i="40"/>
  <c r="AM5" i="40"/>
  <c r="AJ5" i="40"/>
  <c r="AI5" i="40"/>
  <c r="AF5" i="40"/>
  <c r="AE5" i="40"/>
  <c r="AB5" i="40"/>
  <c r="AA5" i="40"/>
  <c r="X5" i="40"/>
  <c r="W5" i="40"/>
  <c r="Y5" i="40" s="1"/>
  <c r="T5" i="40"/>
  <c r="S5" i="40"/>
  <c r="U5" i="40" s="1"/>
  <c r="P5" i="40"/>
  <c r="O5" i="40"/>
  <c r="H5" i="40"/>
  <c r="G5" i="40"/>
  <c r="I5" i="40" s="1"/>
  <c r="D5" i="40"/>
  <c r="C5" i="40"/>
  <c r="AN4" i="40"/>
  <c r="AM4" i="40"/>
  <c r="AO4" i="40" s="1"/>
  <c r="AJ4" i="40"/>
  <c r="AI4" i="40"/>
  <c r="AK4" i="40" s="1"/>
  <c r="AF4" i="40"/>
  <c r="AE4" i="40"/>
  <c r="AG4" i="40" s="1"/>
  <c r="AB4" i="40"/>
  <c r="AA4" i="40"/>
  <c r="X4" i="40"/>
  <c r="W4" i="40"/>
  <c r="Y4" i="40" s="1"/>
  <c r="T4" i="40"/>
  <c r="S4" i="40"/>
  <c r="U4" i="40" s="1"/>
  <c r="P4" i="40"/>
  <c r="O4" i="40"/>
  <c r="L4" i="40"/>
  <c r="K4" i="40"/>
  <c r="M4" i="40" s="1"/>
  <c r="D4" i="40"/>
  <c r="C4" i="40"/>
  <c r="AN3" i="40"/>
  <c r="AM3" i="40"/>
  <c r="AO3" i="40" s="1"/>
  <c r="AJ3" i="40"/>
  <c r="AI3" i="40"/>
  <c r="AF3" i="40"/>
  <c r="AE3" i="40"/>
  <c r="AG3" i="40" s="1"/>
  <c r="AB3" i="40"/>
  <c r="AA3" i="40"/>
  <c r="X3" i="40"/>
  <c r="W3" i="40"/>
  <c r="Y3" i="40" s="1"/>
  <c r="T3" i="40"/>
  <c r="S3" i="40"/>
  <c r="U3" i="40" s="1"/>
  <c r="P3" i="40"/>
  <c r="O3" i="40"/>
  <c r="Q3" i="40" s="1"/>
  <c r="L3" i="40"/>
  <c r="K3" i="40"/>
  <c r="M3" i="40" s="1"/>
  <c r="H3" i="40"/>
  <c r="G3" i="40"/>
  <c r="AL2" i="40"/>
  <c r="AH2" i="40"/>
  <c r="AD2" i="40"/>
  <c r="Z2" i="40"/>
  <c r="V2" i="40"/>
  <c r="R2" i="40"/>
  <c r="N2" i="40"/>
  <c r="J2" i="40"/>
  <c r="F2" i="40"/>
  <c r="B2" i="40"/>
  <c r="AU11" i="40" l="1"/>
  <c r="AK5" i="40"/>
  <c r="AC6" i="40"/>
  <c r="AG5" i="40"/>
  <c r="AC5" i="40"/>
  <c r="AK3" i="40"/>
  <c r="AC4" i="40"/>
  <c r="AO7" i="40"/>
  <c r="AC3" i="40"/>
  <c r="AV9" i="40"/>
  <c r="AO6" i="40"/>
  <c r="AK7" i="40"/>
  <c r="AV11" i="40"/>
  <c r="AG7" i="40"/>
  <c r="Q11" i="40"/>
  <c r="AO5" i="40"/>
  <c r="AU8" i="40"/>
  <c r="AV8" i="40"/>
  <c r="Q4" i="40"/>
  <c r="AK9" i="40"/>
  <c r="AG9" i="40"/>
  <c r="AU10" i="40"/>
  <c r="AU7" i="40"/>
  <c r="AU5" i="40"/>
  <c r="AV12" i="40"/>
  <c r="U6" i="40"/>
  <c r="AV7" i="40"/>
  <c r="BA7" i="40" s="1"/>
  <c r="AV10" i="40"/>
  <c r="AK10" i="40"/>
  <c r="AU12" i="40"/>
  <c r="AU9" i="40"/>
  <c r="AV5" i="40"/>
  <c r="BA5" i="40" s="1"/>
  <c r="Q5" i="40"/>
  <c r="AV6" i="40"/>
  <c r="AV3" i="40"/>
  <c r="AU4" i="40"/>
  <c r="AU3" i="40"/>
  <c r="AV4" i="40"/>
  <c r="BA11" i="40"/>
  <c r="I3" i="40"/>
  <c r="AT3" i="40" s="1"/>
  <c r="E4" i="40"/>
  <c r="E5" i="40"/>
  <c r="E6" i="40"/>
  <c r="AS6" i="40" s="1"/>
  <c r="AT6" i="40"/>
  <c r="E7" i="40"/>
  <c r="E8" i="40"/>
  <c r="E9" i="40"/>
  <c r="E10" i="40"/>
  <c r="AS10" i="40" s="1"/>
  <c r="E11" i="40"/>
  <c r="AT11" i="40" s="1"/>
  <c r="E12" i="40"/>
  <c r="AR12" i="40" s="1"/>
  <c r="AU6" i="40"/>
  <c r="BA6" i="40" s="1"/>
  <c r="Q7" i="40"/>
  <c r="Q8" i="40"/>
  <c r="AR8" i="40" s="1"/>
  <c r="R45" i="39"/>
  <c r="L45" i="39"/>
  <c r="R44" i="39"/>
  <c r="L44" i="39"/>
  <c r="R43" i="39"/>
  <c r="L43" i="39"/>
  <c r="R42" i="39"/>
  <c r="L42" i="39"/>
  <c r="R40" i="39"/>
  <c r="L40" i="39"/>
  <c r="R39" i="39"/>
  <c r="L39" i="39"/>
  <c r="R38" i="39"/>
  <c r="L38" i="39"/>
  <c r="R37" i="39"/>
  <c r="L37" i="39"/>
  <c r="R35" i="39"/>
  <c r="L35" i="39"/>
  <c r="R34" i="39"/>
  <c r="L34" i="39"/>
  <c r="R33" i="39"/>
  <c r="L33" i="39"/>
  <c r="R32" i="39"/>
  <c r="L32" i="39"/>
  <c r="R30" i="39"/>
  <c r="L30" i="39"/>
  <c r="R29" i="39"/>
  <c r="L29" i="39"/>
  <c r="R28" i="39"/>
  <c r="L28" i="39"/>
  <c r="R27" i="39"/>
  <c r="L27" i="39"/>
  <c r="R25" i="39"/>
  <c r="L25" i="39"/>
  <c r="R24" i="39"/>
  <c r="L24" i="39"/>
  <c r="R23" i="39"/>
  <c r="L23" i="39"/>
  <c r="R22" i="39"/>
  <c r="L22" i="39"/>
  <c r="R20" i="39"/>
  <c r="L20" i="39"/>
  <c r="R19" i="39"/>
  <c r="L19" i="39"/>
  <c r="R18" i="39"/>
  <c r="L18" i="39"/>
  <c r="R17" i="39"/>
  <c r="L17" i="39"/>
  <c r="R15" i="39"/>
  <c r="L15" i="39"/>
  <c r="R14" i="39"/>
  <c r="L14" i="39"/>
  <c r="R13" i="39"/>
  <c r="L13" i="39"/>
  <c r="R12" i="39"/>
  <c r="L12" i="39"/>
  <c r="AB10" i="39"/>
  <c r="AA10" i="39"/>
  <c r="AC10" i="39" s="1"/>
  <c r="X10" i="39"/>
  <c r="W10" i="39"/>
  <c r="Y10" i="39" s="1"/>
  <c r="T10" i="39"/>
  <c r="S10" i="39"/>
  <c r="U10" i="39" s="1"/>
  <c r="P10" i="39"/>
  <c r="O10" i="39"/>
  <c r="Q10" i="39" s="1"/>
  <c r="M10" i="39"/>
  <c r="L10" i="39"/>
  <c r="K10" i="39"/>
  <c r="H10" i="39"/>
  <c r="G10" i="39"/>
  <c r="I10" i="39" s="1"/>
  <c r="D10" i="39"/>
  <c r="C10" i="39"/>
  <c r="AF9" i="39"/>
  <c r="AE9" i="39"/>
  <c r="AG9" i="39" s="1"/>
  <c r="X9" i="39"/>
  <c r="W9" i="39"/>
  <c r="Y9" i="39" s="1"/>
  <c r="T9" i="39"/>
  <c r="S9" i="39"/>
  <c r="P9" i="39"/>
  <c r="O9" i="39"/>
  <c r="L9" i="39"/>
  <c r="K9" i="39"/>
  <c r="H9" i="39"/>
  <c r="G9" i="39"/>
  <c r="D9" i="39"/>
  <c r="C9" i="39"/>
  <c r="AF8" i="39"/>
  <c r="AE8" i="39"/>
  <c r="AG8" i="39" s="1"/>
  <c r="AB8" i="39"/>
  <c r="AA8" i="39"/>
  <c r="AC8" i="39" s="1"/>
  <c r="T8" i="39"/>
  <c r="S8" i="39"/>
  <c r="U8" i="39" s="1"/>
  <c r="P8" i="39"/>
  <c r="O8" i="39"/>
  <c r="Q8" i="39" s="1"/>
  <c r="M8" i="39"/>
  <c r="L8" i="39"/>
  <c r="K8" i="39"/>
  <c r="H8" i="39"/>
  <c r="G8" i="39"/>
  <c r="I8" i="39" s="1"/>
  <c r="D8" i="39"/>
  <c r="C8" i="39"/>
  <c r="AF7" i="39"/>
  <c r="AE7" i="39"/>
  <c r="AG7" i="39" s="1"/>
  <c r="AB7" i="39"/>
  <c r="AA7" i="39"/>
  <c r="Y7" i="39"/>
  <c r="X7" i="39"/>
  <c r="W7" i="39"/>
  <c r="P7" i="39"/>
  <c r="O7" i="39"/>
  <c r="Q7" i="39" s="1"/>
  <c r="L7" i="39"/>
  <c r="K7" i="39"/>
  <c r="H7" i="39"/>
  <c r="G7" i="39"/>
  <c r="I7" i="39" s="1"/>
  <c r="D7" i="39"/>
  <c r="C7" i="39"/>
  <c r="AF6" i="39"/>
  <c r="AE6" i="39"/>
  <c r="AG6" i="39" s="1"/>
  <c r="AB6" i="39"/>
  <c r="AA6" i="39"/>
  <c r="X6" i="39"/>
  <c r="W6" i="39"/>
  <c r="Y6" i="39" s="1"/>
  <c r="T6" i="39"/>
  <c r="S6" i="39"/>
  <c r="L6" i="39"/>
  <c r="K6" i="39"/>
  <c r="H6" i="39"/>
  <c r="G6" i="39"/>
  <c r="D6" i="39"/>
  <c r="C6" i="39"/>
  <c r="AF5" i="39"/>
  <c r="AE5" i="39"/>
  <c r="AG5" i="39" s="1"/>
  <c r="AB5" i="39"/>
  <c r="AA5" i="39"/>
  <c r="X5" i="39"/>
  <c r="W5" i="39"/>
  <c r="Y5" i="39" s="1"/>
  <c r="T5" i="39"/>
  <c r="S5" i="39"/>
  <c r="P5" i="39"/>
  <c r="O5" i="39"/>
  <c r="H5" i="39"/>
  <c r="G5" i="39"/>
  <c r="D5" i="39"/>
  <c r="C5" i="39"/>
  <c r="AF4" i="39"/>
  <c r="AE4" i="39"/>
  <c r="AG4" i="39" s="1"/>
  <c r="AB4" i="39"/>
  <c r="AA4" i="39"/>
  <c r="X4" i="39"/>
  <c r="W4" i="39"/>
  <c r="Y4" i="39" s="1"/>
  <c r="T4" i="39"/>
  <c r="S4" i="39"/>
  <c r="P4" i="39"/>
  <c r="O4" i="39"/>
  <c r="L4" i="39"/>
  <c r="K4" i="39"/>
  <c r="D4" i="39"/>
  <c r="C4" i="39"/>
  <c r="AF3" i="39"/>
  <c r="AE3" i="39"/>
  <c r="AG3" i="39" s="1"/>
  <c r="AB3" i="39"/>
  <c r="AA3" i="39"/>
  <c r="AC3" i="39" s="1"/>
  <c r="X3" i="39"/>
  <c r="W3" i="39"/>
  <c r="Y3" i="39" s="1"/>
  <c r="T3" i="39"/>
  <c r="S3" i="39"/>
  <c r="P3" i="39"/>
  <c r="O3" i="39"/>
  <c r="L3" i="39"/>
  <c r="K3" i="39"/>
  <c r="H3" i="39"/>
  <c r="G3" i="39"/>
  <c r="AD2" i="39"/>
  <c r="Z2" i="39"/>
  <c r="V2" i="39"/>
  <c r="R2" i="39"/>
  <c r="N2" i="39"/>
  <c r="J2" i="39"/>
  <c r="F2" i="39"/>
  <c r="B2" i="39"/>
  <c r="R45" i="38"/>
  <c r="L45" i="38"/>
  <c r="R44" i="38"/>
  <c r="L44" i="38"/>
  <c r="R43" i="38"/>
  <c r="L43" i="38"/>
  <c r="R42" i="38"/>
  <c r="L42" i="38"/>
  <c r="R40" i="38"/>
  <c r="L40" i="38"/>
  <c r="R39" i="38"/>
  <c r="L39" i="38"/>
  <c r="R38" i="38"/>
  <c r="L38" i="38"/>
  <c r="R37" i="38"/>
  <c r="L37" i="38"/>
  <c r="R35" i="38"/>
  <c r="L35" i="38"/>
  <c r="R34" i="38"/>
  <c r="L34" i="38"/>
  <c r="R33" i="38"/>
  <c r="L33" i="38"/>
  <c r="R32" i="38"/>
  <c r="L32" i="38"/>
  <c r="R30" i="38"/>
  <c r="L30" i="38"/>
  <c r="R29" i="38"/>
  <c r="L29" i="38"/>
  <c r="R28" i="38"/>
  <c r="L28" i="38"/>
  <c r="R27" i="38"/>
  <c r="L27" i="38"/>
  <c r="R25" i="38"/>
  <c r="L25" i="38"/>
  <c r="R24" i="38"/>
  <c r="L24" i="38"/>
  <c r="R23" i="38"/>
  <c r="L23" i="38"/>
  <c r="R22" i="38"/>
  <c r="L22" i="38"/>
  <c r="R20" i="38"/>
  <c r="L20" i="38"/>
  <c r="R19" i="38"/>
  <c r="L19" i="38"/>
  <c r="R18" i="38"/>
  <c r="L18" i="38"/>
  <c r="R17" i="38"/>
  <c r="L17" i="38"/>
  <c r="R15" i="38"/>
  <c r="L15" i="38"/>
  <c r="R14" i="38"/>
  <c r="L14" i="38"/>
  <c r="R13" i="38"/>
  <c r="L13" i="38"/>
  <c r="R12" i="38"/>
  <c r="L12" i="38"/>
  <c r="AB10" i="38"/>
  <c r="AA10" i="38"/>
  <c r="AC10" i="38" s="1"/>
  <c r="X10" i="38"/>
  <c r="W10" i="38"/>
  <c r="Y10" i="38" s="1"/>
  <c r="T10" i="38"/>
  <c r="S10" i="38"/>
  <c r="U10" i="38" s="1"/>
  <c r="P10" i="38"/>
  <c r="O10" i="38"/>
  <c r="Q10" i="38" s="1"/>
  <c r="M10" i="38"/>
  <c r="L10" i="38"/>
  <c r="K10" i="38"/>
  <c r="H10" i="38"/>
  <c r="G10" i="38"/>
  <c r="I10" i="38" s="1"/>
  <c r="D10" i="38"/>
  <c r="C10" i="38"/>
  <c r="AF9" i="38"/>
  <c r="AE9" i="38"/>
  <c r="AG9" i="38" s="1"/>
  <c r="X9" i="38"/>
  <c r="W9" i="38"/>
  <c r="Y9" i="38" s="1"/>
  <c r="T9" i="38"/>
  <c r="S9" i="38"/>
  <c r="P9" i="38"/>
  <c r="O9" i="38"/>
  <c r="L9" i="38"/>
  <c r="K9" i="38"/>
  <c r="H9" i="38"/>
  <c r="G9" i="38"/>
  <c r="I9" i="38" s="1"/>
  <c r="D9" i="38"/>
  <c r="C9" i="38"/>
  <c r="AF8" i="38"/>
  <c r="AE8" i="38"/>
  <c r="AG8" i="38" s="1"/>
  <c r="AB8" i="38"/>
  <c r="AA8" i="38"/>
  <c r="AC8" i="38" s="1"/>
  <c r="T8" i="38"/>
  <c r="S8" i="38"/>
  <c r="U8" i="38" s="1"/>
  <c r="P8" i="38"/>
  <c r="O8" i="38"/>
  <c r="Q8" i="38" s="1"/>
  <c r="L8" i="38"/>
  <c r="K8" i="38"/>
  <c r="M8" i="38" s="1"/>
  <c r="H8" i="38"/>
  <c r="G8" i="38"/>
  <c r="I8" i="38" s="1"/>
  <c r="D8" i="38"/>
  <c r="C8" i="38"/>
  <c r="AF7" i="38"/>
  <c r="AE7" i="38"/>
  <c r="AG7" i="38" s="1"/>
  <c r="AB7" i="38"/>
  <c r="AA7" i="38"/>
  <c r="Y7" i="38"/>
  <c r="X7" i="38"/>
  <c r="W7" i="38"/>
  <c r="P7" i="38"/>
  <c r="O7" i="38"/>
  <c r="Q7" i="38" s="1"/>
  <c r="L7" i="38"/>
  <c r="K7" i="38"/>
  <c r="H7" i="38"/>
  <c r="G7" i="38"/>
  <c r="I7" i="38" s="1"/>
  <c r="D7" i="38"/>
  <c r="C7" i="38"/>
  <c r="AF6" i="38"/>
  <c r="AE6" i="38"/>
  <c r="AG6" i="38" s="1"/>
  <c r="AB6" i="38"/>
  <c r="AA6" i="38"/>
  <c r="X6" i="38"/>
  <c r="W6" i="38"/>
  <c r="Y6" i="38" s="1"/>
  <c r="T6" i="38"/>
  <c r="S6" i="38"/>
  <c r="L6" i="38"/>
  <c r="K6" i="38"/>
  <c r="H6" i="38"/>
  <c r="G6" i="38"/>
  <c r="D6" i="38"/>
  <c r="AN6" i="38" s="1"/>
  <c r="C6" i="38"/>
  <c r="AM6" i="38" s="1"/>
  <c r="AF5" i="38"/>
  <c r="AE5" i="38"/>
  <c r="AG5" i="38" s="1"/>
  <c r="AB5" i="38"/>
  <c r="AA5" i="38"/>
  <c r="X5" i="38"/>
  <c r="W5" i="38"/>
  <c r="Y5" i="38" s="1"/>
  <c r="T5" i="38"/>
  <c r="S5" i="38"/>
  <c r="P5" i="38"/>
  <c r="O5" i="38"/>
  <c r="Q5" i="38" s="1"/>
  <c r="H5" i="38"/>
  <c r="G5" i="38"/>
  <c r="D5" i="38"/>
  <c r="C5" i="38"/>
  <c r="E5" i="38" s="1"/>
  <c r="AG4" i="38"/>
  <c r="AF4" i="38"/>
  <c r="AE4" i="38"/>
  <c r="AB4" i="38"/>
  <c r="AA4" i="38"/>
  <c r="X4" i="38"/>
  <c r="W4" i="38"/>
  <c r="Y4" i="38" s="1"/>
  <c r="T4" i="38"/>
  <c r="S4" i="38"/>
  <c r="P4" i="38"/>
  <c r="O4" i="38"/>
  <c r="L4" i="38"/>
  <c r="K4" i="38"/>
  <c r="D4" i="38"/>
  <c r="C4" i="38"/>
  <c r="AF3" i="38"/>
  <c r="AE3" i="38"/>
  <c r="AG3" i="38" s="1"/>
  <c r="AB3" i="38"/>
  <c r="AA3" i="38"/>
  <c r="X3" i="38"/>
  <c r="W3" i="38"/>
  <c r="Y3" i="38" s="1"/>
  <c r="T3" i="38"/>
  <c r="S3" i="38"/>
  <c r="P3" i="38"/>
  <c r="O3" i="38"/>
  <c r="L3" i="38"/>
  <c r="K3" i="38"/>
  <c r="M3" i="38" s="1"/>
  <c r="H3" i="38"/>
  <c r="G3" i="38"/>
  <c r="AD2" i="38"/>
  <c r="Z2" i="38"/>
  <c r="V2" i="38"/>
  <c r="R2" i="38"/>
  <c r="N2" i="38"/>
  <c r="J2" i="38"/>
  <c r="F2" i="38"/>
  <c r="B2" i="38"/>
  <c r="R45" i="37"/>
  <c r="L45" i="37"/>
  <c r="R44" i="37"/>
  <c r="L44" i="37"/>
  <c r="R43" i="37"/>
  <c r="L43" i="37"/>
  <c r="R42" i="37"/>
  <c r="L42" i="37"/>
  <c r="R40" i="37"/>
  <c r="L40" i="37"/>
  <c r="R39" i="37"/>
  <c r="L39" i="37"/>
  <c r="R38" i="37"/>
  <c r="L38" i="37"/>
  <c r="R37" i="37"/>
  <c r="L37" i="37"/>
  <c r="R35" i="37"/>
  <c r="L35" i="37"/>
  <c r="R34" i="37"/>
  <c r="L34" i="37"/>
  <c r="R33" i="37"/>
  <c r="L33" i="37"/>
  <c r="R32" i="37"/>
  <c r="L32" i="37"/>
  <c r="R30" i="37"/>
  <c r="L30" i="37"/>
  <c r="R29" i="37"/>
  <c r="L29" i="37"/>
  <c r="R28" i="37"/>
  <c r="L28" i="37"/>
  <c r="R27" i="37"/>
  <c r="L27" i="37"/>
  <c r="R25" i="37"/>
  <c r="L25" i="37"/>
  <c r="R24" i="37"/>
  <c r="L24" i="37"/>
  <c r="R23" i="37"/>
  <c r="L23" i="37"/>
  <c r="R22" i="37"/>
  <c r="L22" i="37"/>
  <c r="R20" i="37"/>
  <c r="L20" i="37"/>
  <c r="R19" i="37"/>
  <c r="L19" i="37"/>
  <c r="R18" i="37"/>
  <c r="L18" i="37"/>
  <c r="R17" i="37"/>
  <c r="L17" i="37"/>
  <c r="R15" i="37"/>
  <c r="L15" i="37"/>
  <c r="R14" i="37"/>
  <c r="L14" i="37"/>
  <c r="R13" i="37"/>
  <c r="L13" i="37"/>
  <c r="R12" i="37"/>
  <c r="L12" i="37"/>
  <c r="AB10" i="37"/>
  <c r="AA10" i="37"/>
  <c r="AC10" i="37" s="1"/>
  <c r="X10" i="37"/>
  <c r="W10" i="37"/>
  <c r="Y10" i="37" s="1"/>
  <c r="T10" i="37"/>
  <c r="S10" i="37"/>
  <c r="U10" i="37" s="1"/>
  <c r="P10" i="37"/>
  <c r="O10" i="37"/>
  <c r="Q10" i="37" s="1"/>
  <c r="L10" i="37"/>
  <c r="K10" i="37"/>
  <c r="M10" i="37" s="1"/>
  <c r="H10" i="37"/>
  <c r="G10" i="37"/>
  <c r="I10" i="37" s="1"/>
  <c r="D10" i="37"/>
  <c r="C10" i="37"/>
  <c r="AF9" i="37"/>
  <c r="AE9" i="37"/>
  <c r="AG9" i="37" s="1"/>
  <c r="X9" i="37"/>
  <c r="W9" i="37"/>
  <c r="Y9" i="37" s="1"/>
  <c r="T9" i="37"/>
  <c r="S9" i="37"/>
  <c r="P9" i="37"/>
  <c r="O9" i="37"/>
  <c r="L9" i="37"/>
  <c r="K9" i="37"/>
  <c r="H9" i="37"/>
  <c r="G9" i="37"/>
  <c r="D9" i="37"/>
  <c r="C9" i="37"/>
  <c r="AF8" i="37"/>
  <c r="AE8" i="37"/>
  <c r="AG8" i="37" s="1"/>
  <c r="AB8" i="37"/>
  <c r="AA8" i="37"/>
  <c r="AC8" i="37" s="1"/>
  <c r="T8" i="37"/>
  <c r="S8" i="37"/>
  <c r="U8" i="37" s="1"/>
  <c r="P8" i="37"/>
  <c r="O8" i="37"/>
  <c r="Q8" i="37" s="1"/>
  <c r="L8" i="37"/>
  <c r="K8" i="37"/>
  <c r="M8" i="37" s="1"/>
  <c r="H8" i="37"/>
  <c r="G8" i="37"/>
  <c r="I8" i="37" s="1"/>
  <c r="D8" i="37"/>
  <c r="C8" i="37"/>
  <c r="AF7" i="37"/>
  <c r="AE7" i="37"/>
  <c r="AG7" i="37" s="1"/>
  <c r="AB7" i="37"/>
  <c r="AA7" i="37"/>
  <c r="X7" i="37"/>
  <c r="W7" i="37"/>
  <c r="Y7" i="37" s="1"/>
  <c r="P7" i="37"/>
  <c r="O7" i="37"/>
  <c r="L7" i="37"/>
  <c r="K7" i="37"/>
  <c r="H7" i="37"/>
  <c r="G7" i="37"/>
  <c r="D7" i="37"/>
  <c r="AN7" i="37" s="1"/>
  <c r="C7" i="37"/>
  <c r="AF6" i="37"/>
  <c r="AE6" i="37"/>
  <c r="AG6" i="37" s="1"/>
  <c r="AB6" i="37"/>
  <c r="AA6" i="37"/>
  <c r="X6" i="37"/>
  <c r="W6" i="37"/>
  <c r="Y6" i="37" s="1"/>
  <c r="T6" i="37"/>
  <c r="S6" i="37"/>
  <c r="L6" i="37"/>
  <c r="K6" i="37"/>
  <c r="M6" i="37" s="1"/>
  <c r="H6" i="37"/>
  <c r="G6" i="37"/>
  <c r="D6" i="37"/>
  <c r="C6" i="37"/>
  <c r="E6" i="37" s="1"/>
  <c r="AG5" i="37"/>
  <c r="AF5" i="37"/>
  <c r="AE5" i="37"/>
  <c r="AB5" i="37"/>
  <c r="AA5" i="37"/>
  <c r="AC5" i="37" s="1"/>
  <c r="X5" i="37"/>
  <c r="W5" i="37"/>
  <c r="Y5" i="37" s="1"/>
  <c r="T5" i="37"/>
  <c r="S5" i="37"/>
  <c r="U5" i="37" s="1"/>
  <c r="P5" i="37"/>
  <c r="O5" i="37"/>
  <c r="H5" i="37"/>
  <c r="G5" i="37"/>
  <c r="I5" i="37" s="1"/>
  <c r="D5" i="37"/>
  <c r="C5" i="37"/>
  <c r="AF4" i="37"/>
  <c r="AE4" i="37"/>
  <c r="AG4" i="37" s="1"/>
  <c r="AB4" i="37"/>
  <c r="AA4" i="37"/>
  <c r="X4" i="37"/>
  <c r="W4" i="37"/>
  <c r="Y4" i="37" s="1"/>
  <c r="T4" i="37"/>
  <c r="S4" i="37"/>
  <c r="P4" i="37"/>
  <c r="O4" i="37"/>
  <c r="Q4" i="37" s="1"/>
  <c r="L4" i="37"/>
  <c r="K4" i="37"/>
  <c r="D4" i="37"/>
  <c r="C4" i="37"/>
  <c r="E4" i="37" s="1"/>
  <c r="AF3" i="37"/>
  <c r="AE3" i="37"/>
  <c r="AG3" i="37" s="1"/>
  <c r="AB3" i="37"/>
  <c r="AA3" i="37"/>
  <c r="AC3" i="37" s="1"/>
  <c r="X3" i="37"/>
  <c r="W3" i="37"/>
  <c r="Y3" i="37" s="1"/>
  <c r="T3" i="37"/>
  <c r="S3" i="37"/>
  <c r="U3" i="37" s="1"/>
  <c r="P3" i="37"/>
  <c r="O3" i="37"/>
  <c r="L3" i="37"/>
  <c r="K3" i="37"/>
  <c r="H3" i="37"/>
  <c r="G3" i="37"/>
  <c r="AD2" i="37"/>
  <c r="Z2" i="37"/>
  <c r="V2" i="37"/>
  <c r="R2" i="37"/>
  <c r="N2" i="37"/>
  <c r="J2" i="37"/>
  <c r="F2" i="37"/>
  <c r="B2" i="37"/>
  <c r="Q9" i="38" l="1"/>
  <c r="AN10" i="39"/>
  <c r="AS9" i="40"/>
  <c r="M9" i="37"/>
  <c r="U9" i="37"/>
  <c r="Q4" i="38"/>
  <c r="E5" i="39"/>
  <c r="I9" i="39"/>
  <c r="AL9" i="39" s="1"/>
  <c r="Q9" i="39"/>
  <c r="AT7" i="40"/>
  <c r="AR11" i="40"/>
  <c r="AT4" i="40"/>
  <c r="I7" i="37"/>
  <c r="Q7" i="37"/>
  <c r="AC7" i="37"/>
  <c r="I6" i="38"/>
  <c r="AM8" i="38"/>
  <c r="AM10" i="38"/>
  <c r="AM4" i="39"/>
  <c r="AS4" i="39" s="1"/>
  <c r="I6" i="39"/>
  <c r="AM8" i="39"/>
  <c r="AM10" i="39"/>
  <c r="AS10" i="39" s="1"/>
  <c r="Q3" i="37"/>
  <c r="U4" i="37"/>
  <c r="Q5" i="37"/>
  <c r="I9" i="37"/>
  <c r="Q9" i="37"/>
  <c r="I3" i="38"/>
  <c r="E7" i="38"/>
  <c r="M7" i="38"/>
  <c r="AN8" i="38"/>
  <c r="E9" i="38"/>
  <c r="AK9" i="38" s="1"/>
  <c r="M9" i="38"/>
  <c r="U9" i="38"/>
  <c r="AN10" i="38"/>
  <c r="AS10" i="38" s="1"/>
  <c r="I5" i="39"/>
  <c r="AJ5" i="39" s="1"/>
  <c r="U5" i="39"/>
  <c r="E7" i="39"/>
  <c r="M7" i="39"/>
  <c r="AK7" i="39" s="1"/>
  <c r="AO7" i="39" s="1"/>
  <c r="AN8" i="39"/>
  <c r="E9" i="39"/>
  <c r="M9" i="39"/>
  <c r="U9" i="39"/>
  <c r="BA4" i="40"/>
  <c r="I6" i="37"/>
  <c r="M7" i="37"/>
  <c r="AM10" i="37"/>
  <c r="M4" i="38"/>
  <c r="AC5" i="38"/>
  <c r="M6" i="38"/>
  <c r="AN7" i="38"/>
  <c r="AN9" i="38"/>
  <c r="M4" i="39"/>
  <c r="M6" i="39"/>
  <c r="BA3" i="40"/>
  <c r="BA9" i="40"/>
  <c r="BA10" i="40"/>
  <c r="AT12" i="40"/>
  <c r="AC6" i="39"/>
  <c r="M3" i="39"/>
  <c r="Q3" i="39"/>
  <c r="AC6" i="38"/>
  <c r="BA8" i="40"/>
  <c r="AS8" i="40"/>
  <c r="AW8" i="40" s="1"/>
  <c r="AT8" i="40"/>
  <c r="AR10" i="40"/>
  <c r="AW10" i="40" s="1"/>
  <c r="AT10" i="40"/>
  <c r="AC5" i="39"/>
  <c r="Q4" i="39"/>
  <c r="I3" i="39"/>
  <c r="AN3" i="39"/>
  <c r="AN4" i="39"/>
  <c r="AC7" i="38"/>
  <c r="Q3" i="38"/>
  <c r="M4" i="37"/>
  <c r="AL4" i="37" s="1"/>
  <c r="AR9" i="40"/>
  <c r="AW9" i="40" s="1"/>
  <c r="AT9" i="40"/>
  <c r="AM5" i="38"/>
  <c r="AM3" i="38"/>
  <c r="AC6" i="37"/>
  <c r="AJ6" i="37" s="1"/>
  <c r="M3" i="37"/>
  <c r="AS5" i="40"/>
  <c r="AN5" i="39"/>
  <c r="AK5" i="39"/>
  <c r="Q5" i="39"/>
  <c r="U4" i="39"/>
  <c r="AC7" i="39"/>
  <c r="AJ7" i="39"/>
  <c r="U3" i="39"/>
  <c r="AR6" i="40"/>
  <c r="AQ6" i="40" s="1"/>
  <c r="AN7" i="39"/>
  <c r="AJ3" i="39"/>
  <c r="AN4" i="38"/>
  <c r="U4" i="38"/>
  <c r="BA12" i="40"/>
  <c r="AR5" i="40"/>
  <c r="AT5" i="40"/>
  <c r="AN6" i="39"/>
  <c r="U6" i="39"/>
  <c r="AM6" i="39"/>
  <c r="AS6" i="39" s="1"/>
  <c r="AC4" i="39"/>
  <c r="AN9" i="39"/>
  <c r="AN5" i="38"/>
  <c r="U5" i="38"/>
  <c r="AC3" i="38"/>
  <c r="AR7" i="40"/>
  <c r="AC4" i="37"/>
  <c r="U6" i="37"/>
  <c r="U6" i="38"/>
  <c r="AK7" i="38"/>
  <c r="AC4" i="38"/>
  <c r="AS11" i="40"/>
  <c r="AW11" i="40" s="1"/>
  <c r="AS3" i="40"/>
  <c r="AS12" i="40"/>
  <c r="AR4" i="40"/>
  <c r="AR3" i="40"/>
  <c r="AS7" i="40"/>
  <c r="AS4" i="40"/>
  <c r="AK9" i="39"/>
  <c r="E4" i="39"/>
  <c r="AJ4" i="39" s="1"/>
  <c r="AL5" i="39"/>
  <c r="E6" i="39"/>
  <c r="E8" i="39"/>
  <c r="AL8" i="39" s="1"/>
  <c r="AJ8" i="39"/>
  <c r="E10" i="39"/>
  <c r="AL10" i="39" s="1"/>
  <c r="AJ10" i="39"/>
  <c r="AL6" i="39"/>
  <c r="AM3" i="39"/>
  <c r="AM5" i="39"/>
  <c r="AS5" i="39" s="1"/>
  <c r="AK6" i="39"/>
  <c r="AM7" i="39"/>
  <c r="AM9" i="39"/>
  <c r="AK10" i="39"/>
  <c r="AN10" i="37"/>
  <c r="AM8" i="37"/>
  <c r="AN8" i="37"/>
  <c r="AM6" i="37"/>
  <c r="AN6" i="37"/>
  <c r="E10" i="37"/>
  <c r="AN5" i="37"/>
  <c r="AN3" i="37"/>
  <c r="AM4" i="37"/>
  <c r="AN4" i="37"/>
  <c r="E8" i="37"/>
  <c r="AK8" i="37" s="1"/>
  <c r="AN9" i="37"/>
  <c r="AS6" i="38"/>
  <c r="AN3" i="38"/>
  <c r="U3" i="38"/>
  <c r="AL3" i="38" s="1"/>
  <c r="AM4" i="38"/>
  <c r="E4" i="38"/>
  <c r="E6" i="38"/>
  <c r="AL7" i="38"/>
  <c r="E8" i="38"/>
  <c r="AK8" i="38" s="1"/>
  <c r="AJ8" i="38"/>
  <c r="E10" i="38"/>
  <c r="AK10" i="38" s="1"/>
  <c r="I5" i="38"/>
  <c r="AL5" i="38" s="1"/>
  <c r="AM7" i="38"/>
  <c r="AS7" i="38" s="1"/>
  <c r="AM9" i="38"/>
  <c r="AS9" i="38" s="1"/>
  <c r="AJ7" i="38"/>
  <c r="AL8" i="38"/>
  <c r="AL10" i="38"/>
  <c r="AJ10" i="37"/>
  <c r="AJ8" i="37"/>
  <c r="AM3" i="37"/>
  <c r="AM5" i="37"/>
  <c r="AM7" i="37"/>
  <c r="AS7" i="37" s="1"/>
  <c r="AM9" i="37"/>
  <c r="AS9" i="37" s="1"/>
  <c r="AK10" i="37"/>
  <c r="E7" i="37"/>
  <c r="AL7" i="37" s="1"/>
  <c r="AJ7" i="37"/>
  <c r="E9" i="37"/>
  <c r="AL10" i="37"/>
  <c r="I3" i="37"/>
  <c r="E5" i="37"/>
  <c r="AK5" i="37" s="1"/>
  <c r="AK6" i="37" l="1"/>
  <c r="AJ9" i="38"/>
  <c r="AI9" i="38" s="1"/>
  <c r="AK6" i="38"/>
  <c r="AI6" i="38" s="1"/>
  <c r="AL6" i="37"/>
  <c r="AK4" i="38"/>
  <c r="AK4" i="37"/>
  <c r="AJ4" i="37"/>
  <c r="AI4" i="37" s="1"/>
  <c r="AS10" i="37"/>
  <c r="AK8" i="39"/>
  <c r="AK4" i="39"/>
  <c r="AL7" i="39"/>
  <c r="AJ9" i="39"/>
  <c r="AL9" i="38"/>
  <c r="AL9" i="37"/>
  <c r="AL8" i="37"/>
  <c r="AI8" i="37" s="1"/>
  <c r="AJ10" i="38"/>
  <c r="AL4" i="39"/>
  <c r="AS3" i="39"/>
  <c r="AJ6" i="39"/>
  <c r="AO6" i="39" s="1"/>
  <c r="AL3" i="39"/>
  <c r="AJ6" i="38"/>
  <c r="AL5" i="37"/>
  <c r="AS8" i="37"/>
  <c r="AS8" i="39"/>
  <c r="AS8" i="38"/>
  <c r="AQ12" i="40"/>
  <c r="AK3" i="39"/>
  <c r="AO3" i="39" s="1"/>
  <c r="AQ10" i="40"/>
  <c r="AQ8" i="40"/>
  <c r="AL6" i="38"/>
  <c r="AS3" i="38"/>
  <c r="AQ9" i="40"/>
  <c r="AO9" i="39"/>
  <c r="AS9" i="39"/>
  <c r="AS4" i="38"/>
  <c r="AS5" i="37"/>
  <c r="AW5" i="40"/>
  <c r="AS5" i="38"/>
  <c r="AK3" i="37"/>
  <c r="AS3" i="37"/>
  <c r="AW6" i="40"/>
  <c r="AS7" i="39"/>
  <c r="AJ3" i="38"/>
  <c r="AK3" i="38"/>
  <c r="AS6" i="37"/>
  <c r="AK7" i="37"/>
  <c r="AI7" i="37" s="1"/>
  <c r="AQ5" i="40"/>
  <c r="AW7" i="40"/>
  <c r="AW12" i="40"/>
  <c r="AW4" i="40"/>
  <c r="AQ4" i="40"/>
  <c r="AQ11" i="40"/>
  <c r="AQ3" i="40"/>
  <c r="AW3" i="40"/>
  <c r="AQ7" i="40"/>
  <c r="AI4" i="39"/>
  <c r="AO4" i="39"/>
  <c r="AO5" i="39"/>
  <c r="AI5" i="39"/>
  <c r="AI10" i="39"/>
  <c r="AO10" i="39"/>
  <c r="AI9" i="39"/>
  <c r="AI7" i="39"/>
  <c r="AI8" i="39"/>
  <c r="AO8" i="39"/>
  <c r="AJ3" i="37"/>
  <c r="AO3" i="37" s="1"/>
  <c r="AI6" i="37"/>
  <c r="AL3" i="37"/>
  <c r="AS4" i="37"/>
  <c r="AO7" i="38"/>
  <c r="AI7" i="38"/>
  <c r="AI8" i="38"/>
  <c r="AO8" i="38"/>
  <c r="AK5" i="38"/>
  <c r="AO9" i="38"/>
  <c r="AJ5" i="38"/>
  <c r="AI10" i="38"/>
  <c r="AO10" i="38"/>
  <c r="AJ4" i="38"/>
  <c r="AL4" i="38"/>
  <c r="AO6" i="38"/>
  <c r="AJ5" i="37"/>
  <c r="AI10" i="37"/>
  <c r="AO10" i="37"/>
  <c r="AK9" i="37"/>
  <c r="AO6" i="37"/>
  <c r="AJ9" i="37"/>
  <c r="AO8" i="37"/>
  <c r="AO4" i="37" l="1"/>
  <c r="AI6" i="39"/>
  <c r="AI3" i="39"/>
  <c r="AO7" i="37"/>
  <c r="AO3" i="38"/>
  <c r="AY10" i="40"/>
  <c r="AI3" i="38"/>
  <c r="AQ4" i="39"/>
  <c r="AY3" i="40"/>
  <c r="AI3" i="37"/>
  <c r="AY12" i="40"/>
  <c r="AY8" i="40"/>
  <c r="AY5" i="40"/>
  <c r="AY7" i="40"/>
  <c r="AY4" i="40"/>
  <c r="AY6" i="40"/>
  <c r="AY9" i="40"/>
  <c r="AY11" i="40"/>
  <c r="AQ3" i="39"/>
  <c r="AQ5" i="39"/>
  <c r="AQ9" i="39"/>
  <c r="AQ8" i="39"/>
  <c r="AQ10" i="39"/>
  <c r="AQ7" i="39"/>
  <c r="AQ6" i="39"/>
  <c r="AO4" i="38"/>
  <c r="AI4" i="38"/>
  <c r="AO5" i="38"/>
  <c r="AI5" i="38"/>
  <c r="AO9" i="37"/>
  <c r="AI9" i="37"/>
  <c r="AO5" i="37"/>
  <c r="AQ3" i="37" s="1"/>
  <c r="AI5" i="37"/>
  <c r="AQ9" i="38" l="1"/>
  <c r="AQ5" i="38"/>
  <c r="AQ8" i="38"/>
  <c r="AQ6" i="38"/>
  <c r="AQ4" i="38"/>
  <c r="AQ7" i="38"/>
  <c r="AQ10" i="38"/>
  <c r="AQ3" i="38"/>
  <c r="AQ10" i="37"/>
  <c r="AQ7" i="37"/>
  <c r="AQ5" i="37"/>
  <c r="AQ4" i="37"/>
  <c r="AQ6" i="37"/>
  <c r="AQ8" i="37"/>
  <c r="AQ9" i="37"/>
  <c r="R45" i="31"/>
  <c r="L45" i="31"/>
  <c r="R44" i="31"/>
  <c r="L44" i="31"/>
  <c r="R43" i="31"/>
  <c r="L43" i="31"/>
  <c r="R42" i="31"/>
  <c r="L42" i="31"/>
  <c r="R40" i="31"/>
  <c r="L40" i="31"/>
  <c r="R39" i="31"/>
  <c r="L39" i="31"/>
  <c r="R38" i="31"/>
  <c r="L38" i="31"/>
  <c r="R37" i="31"/>
  <c r="L37" i="31"/>
  <c r="R35" i="31"/>
  <c r="L35" i="31"/>
  <c r="R34" i="31"/>
  <c r="L34" i="31"/>
  <c r="R33" i="31"/>
  <c r="L33" i="31"/>
  <c r="R32" i="31"/>
  <c r="L32" i="31"/>
  <c r="R30" i="31"/>
  <c r="L30" i="31"/>
  <c r="R29" i="31"/>
  <c r="L29" i="31"/>
  <c r="R28" i="31"/>
  <c r="L28" i="31"/>
  <c r="R27" i="31"/>
  <c r="L27" i="31"/>
  <c r="R25" i="31"/>
  <c r="L25" i="31"/>
  <c r="R24" i="31"/>
  <c r="L24" i="31"/>
  <c r="R23" i="31"/>
  <c r="L23" i="31"/>
  <c r="R22" i="31"/>
  <c r="L22" i="31"/>
  <c r="R20" i="31"/>
  <c r="L20" i="31"/>
  <c r="R19" i="31"/>
  <c r="L19" i="31"/>
  <c r="R18" i="31"/>
  <c r="L18" i="31"/>
  <c r="R17" i="31"/>
  <c r="L17" i="31"/>
  <c r="R15" i="31"/>
  <c r="L15" i="31"/>
  <c r="R14" i="31"/>
  <c r="L14" i="31"/>
  <c r="R13" i="31"/>
  <c r="L13" i="31"/>
  <c r="R12" i="31"/>
  <c r="L12" i="31"/>
  <c r="AB10" i="31"/>
  <c r="AA10" i="31"/>
  <c r="AC10" i="31" s="1"/>
  <c r="X10" i="31"/>
  <c r="W10" i="31"/>
  <c r="Y10" i="31" s="1"/>
  <c r="U10" i="31"/>
  <c r="T10" i="31"/>
  <c r="S10" i="31"/>
  <c r="P10" i="31"/>
  <c r="O10" i="31"/>
  <c r="Q10" i="31" s="1"/>
  <c r="L10" i="31"/>
  <c r="K10" i="31"/>
  <c r="M10" i="31" s="1"/>
  <c r="H10" i="31"/>
  <c r="G10" i="31"/>
  <c r="I10" i="31" s="1"/>
  <c r="D10" i="31"/>
  <c r="C10" i="31"/>
  <c r="AG9" i="31"/>
  <c r="AF9" i="31"/>
  <c r="AE9" i="31"/>
  <c r="X9" i="31"/>
  <c r="W9" i="31"/>
  <c r="Y9" i="31" s="1"/>
  <c r="T9" i="31"/>
  <c r="S9" i="31"/>
  <c r="P9" i="31"/>
  <c r="O9" i="31"/>
  <c r="Q9" i="31" s="1"/>
  <c r="L9" i="31"/>
  <c r="K9" i="31"/>
  <c r="H9" i="31"/>
  <c r="G9" i="31"/>
  <c r="I9" i="31" s="1"/>
  <c r="D9" i="31"/>
  <c r="C9" i="31"/>
  <c r="AF8" i="31"/>
  <c r="AE8" i="31"/>
  <c r="AG8" i="31" s="1"/>
  <c r="AB8" i="31"/>
  <c r="AA8" i="31"/>
  <c r="T8" i="31"/>
  <c r="S8" i="31"/>
  <c r="U8" i="31" s="1"/>
  <c r="P8" i="31"/>
  <c r="O8" i="31"/>
  <c r="L8" i="31"/>
  <c r="K8" i="31"/>
  <c r="M8" i="31" s="1"/>
  <c r="H8" i="31"/>
  <c r="G8" i="31"/>
  <c r="D8" i="31"/>
  <c r="C8" i="31"/>
  <c r="E8" i="31" s="1"/>
  <c r="AF7" i="31"/>
  <c r="AE7" i="31"/>
  <c r="AG7" i="31" s="1"/>
  <c r="AB7" i="31"/>
  <c r="AA7" i="31"/>
  <c r="X7" i="31"/>
  <c r="W7" i="31"/>
  <c r="P7" i="31"/>
  <c r="O7" i="31"/>
  <c r="L7" i="31"/>
  <c r="K7" i="31"/>
  <c r="H7" i="31"/>
  <c r="G7" i="31"/>
  <c r="D7" i="31"/>
  <c r="C7" i="31"/>
  <c r="AF6" i="31"/>
  <c r="AE6" i="31"/>
  <c r="AG6" i="31" s="1"/>
  <c r="AB6" i="31"/>
  <c r="AA6" i="31"/>
  <c r="X6" i="31"/>
  <c r="W6" i="31"/>
  <c r="T6" i="31"/>
  <c r="S6" i="31"/>
  <c r="L6" i="31"/>
  <c r="K6" i="31"/>
  <c r="H6" i="31"/>
  <c r="G6" i="31"/>
  <c r="D6" i="31"/>
  <c r="C6" i="31"/>
  <c r="AF5" i="31"/>
  <c r="AE5" i="31"/>
  <c r="AG5" i="31" s="1"/>
  <c r="AB5" i="31"/>
  <c r="AA5" i="31"/>
  <c r="X5" i="31"/>
  <c r="W5" i="31"/>
  <c r="T5" i="31"/>
  <c r="S5" i="31"/>
  <c r="P5" i="31"/>
  <c r="O5" i="31"/>
  <c r="H5" i="31"/>
  <c r="G5" i="31"/>
  <c r="I5" i="31" s="1"/>
  <c r="D5" i="31"/>
  <c r="AN5" i="31" s="1"/>
  <c r="C5" i="31"/>
  <c r="AF4" i="31"/>
  <c r="AE4" i="31"/>
  <c r="AG4" i="31" s="1"/>
  <c r="AB4" i="31"/>
  <c r="AA4" i="31"/>
  <c r="X4" i="31"/>
  <c r="W4" i="31"/>
  <c r="T4" i="31"/>
  <c r="S4" i="31"/>
  <c r="P4" i="31"/>
  <c r="O4" i="31"/>
  <c r="L4" i="31"/>
  <c r="K4" i="31"/>
  <c r="D4" i="31"/>
  <c r="C4" i="31"/>
  <c r="E4" i="31" s="1"/>
  <c r="AG3" i="31"/>
  <c r="AF3" i="31"/>
  <c r="AE3" i="31"/>
  <c r="AB3" i="31"/>
  <c r="AA3" i="31"/>
  <c r="X3" i="31"/>
  <c r="W3" i="31"/>
  <c r="T3" i="31"/>
  <c r="S3" i="31"/>
  <c r="P3" i="31"/>
  <c r="O3" i="31"/>
  <c r="L3" i="31"/>
  <c r="K3" i="31"/>
  <c r="H3" i="31"/>
  <c r="G3" i="31"/>
  <c r="AD2" i="31"/>
  <c r="Z2" i="31"/>
  <c r="V2" i="31"/>
  <c r="R2" i="31"/>
  <c r="N2" i="31"/>
  <c r="J2" i="31"/>
  <c r="F2" i="31"/>
  <c r="B2" i="31"/>
  <c r="R45" i="28"/>
  <c r="L45" i="28"/>
  <c r="R44" i="28"/>
  <c r="L44" i="28"/>
  <c r="R43" i="28"/>
  <c r="L43" i="28"/>
  <c r="R42" i="28"/>
  <c r="L42" i="28"/>
  <c r="R40" i="28"/>
  <c r="L40" i="28"/>
  <c r="R39" i="28"/>
  <c r="L39" i="28"/>
  <c r="R38" i="28"/>
  <c r="L38" i="28"/>
  <c r="R37" i="28"/>
  <c r="L37" i="28"/>
  <c r="R35" i="28"/>
  <c r="L35" i="28"/>
  <c r="R34" i="28"/>
  <c r="L34" i="28"/>
  <c r="R33" i="28"/>
  <c r="L33" i="28"/>
  <c r="R32" i="28"/>
  <c r="L32" i="28"/>
  <c r="R30" i="28"/>
  <c r="L30" i="28"/>
  <c r="R29" i="28"/>
  <c r="L29" i="28"/>
  <c r="R28" i="28"/>
  <c r="L28" i="28"/>
  <c r="R27" i="28"/>
  <c r="L27" i="28"/>
  <c r="R25" i="28"/>
  <c r="L25" i="28"/>
  <c r="R24" i="28"/>
  <c r="L24" i="28"/>
  <c r="R23" i="28"/>
  <c r="L23" i="28"/>
  <c r="R22" i="28"/>
  <c r="L22" i="28"/>
  <c r="R20" i="28"/>
  <c r="L20" i="28"/>
  <c r="R19" i="28"/>
  <c r="L19" i="28"/>
  <c r="R18" i="28"/>
  <c r="L18" i="28"/>
  <c r="R17" i="28"/>
  <c r="L17" i="28"/>
  <c r="R15" i="28"/>
  <c r="L15" i="28"/>
  <c r="R14" i="28"/>
  <c r="L14" i="28"/>
  <c r="R13" i="28"/>
  <c r="L13" i="28"/>
  <c r="R12" i="28"/>
  <c r="L12" i="28"/>
  <c r="AB10" i="28"/>
  <c r="AA10" i="28"/>
  <c r="AC10" i="28" s="1"/>
  <c r="X10" i="28"/>
  <c r="W10" i="28"/>
  <c r="Y10" i="28" s="1"/>
  <c r="T10" i="28"/>
  <c r="S10" i="28"/>
  <c r="U10" i="28" s="1"/>
  <c r="P10" i="28"/>
  <c r="O10" i="28"/>
  <c r="Q10" i="28" s="1"/>
  <c r="L10" i="28"/>
  <c r="K10" i="28"/>
  <c r="M10" i="28" s="1"/>
  <c r="H10" i="28"/>
  <c r="G10" i="28"/>
  <c r="I10" i="28" s="1"/>
  <c r="E10" i="28"/>
  <c r="D10" i="28"/>
  <c r="C10" i="28"/>
  <c r="AF9" i="28"/>
  <c r="AE9" i="28"/>
  <c r="AG9" i="28" s="1"/>
  <c r="X9" i="28"/>
  <c r="W9" i="28"/>
  <c r="T9" i="28"/>
  <c r="S9" i="28"/>
  <c r="P9" i="28"/>
  <c r="O9" i="28"/>
  <c r="L9" i="28"/>
  <c r="K9" i="28"/>
  <c r="H9" i="28"/>
  <c r="G9" i="28"/>
  <c r="D9" i="28"/>
  <c r="C9" i="28"/>
  <c r="AF8" i="28"/>
  <c r="AE8" i="28"/>
  <c r="AG8" i="28" s="1"/>
  <c r="AB8" i="28"/>
  <c r="AA8" i="28"/>
  <c r="T8" i="28"/>
  <c r="S8" i="28"/>
  <c r="P8" i="28"/>
  <c r="O8" i="28"/>
  <c r="L8" i="28"/>
  <c r="K8" i="28"/>
  <c r="H8" i="28"/>
  <c r="G8" i="28"/>
  <c r="D8" i="28"/>
  <c r="C8" i="28"/>
  <c r="AG7" i="28"/>
  <c r="AF7" i="28"/>
  <c r="AE7" i="28"/>
  <c r="AB7" i="28"/>
  <c r="AA7" i="28"/>
  <c r="X7" i="28"/>
  <c r="W7" i="28"/>
  <c r="P7" i="28"/>
  <c r="O7" i="28"/>
  <c r="Q7" i="28" s="1"/>
  <c r="L7" i="28"/>
  <c r="K7" i="28"/>
  <c r="H7" i="28"/>
  <c r="G7" i="28"/>
  <c r="I7" i="28" s="1"/>
  <c r="D7" i="28"/>
  <c r="C7" i="28"/>
  <c r="AF6" i="28"/>
  <c r="AE6" i="28"/>
  <c r="AG6" i="28" s="1"/>
  <c r="AB6" i="28"/>
  <c r="AA6" i="28"/>
  <c r="X6" i="28"/>
  <c r="W6" i="28"/>
  <c r="T6" i="28"/>
  <c r="S6" i="28"/>
  <c r="L6" i="28"/>
  <c r="K6" i="28"/>
  <c r="M6" i="28" s="1"/>
  <c r="H6" i="28"/>
  <c r="G6" i="28"/>
  <c r="D6" i="28"/>
  <c r="C6" i="28"/>
  <c r="E6" i="28" s="1"/>
  <c r="AF5" i="28"/>
  <c r="AE5" i="28"/>
  <c r="AG5" i="28" s="1"/>
  <c r="AB5" i="28"/>
  <c r="AA5" i="28"/>
  <c r="X5" i="28"/>
  <c r="W5" i="28"/>
  <c r="T5" i="28"/>
  <c r="S5" i="28"/>
  <c r="P5" i="28"/>
  <c r="O5" i="28"/>
  <c r="H5" i="28"/>
  <c r="G5" i="28"/>
  <c r="D5" i="28"/>
  <c r="C5" i="28"/>
  <c r="AF4" i="28"/>
  <c r="AE4" i="28"/>
  <c r="AG4" i="28" s="1"/>
  <c r="AB4" i="28"/>
  <c r="AA4" i="28"/>
  <c r="X4" i="28"/>
  <c r="W4" i="28"/>
  <c r="T4" i="28"/>
  <c r="S4" i="28"/>
  <c r="P4" i="28"/>
  <c r="O4" i="28"/>
  <c r="L4" i="28"/>
  <c r="K4" i="28"/>
  <c r="D4" i="28"/>
  <c r="C4" i="28"/>
  <c r="AF3" i="28"/>
  <c r="AE3" i="28"/>
  <c r="AG3" i="28" s="1"/>
  <c r="AB3" i="28"/>
  <c r="AA3" i="28"/>
  <c r="AC3" i="28" s="1"/>
  <c r="X3" i="28"/>
  <c r="W3" i="28"/>
  <c r="T3" i="28"/>
  <c r="S3" i="28"/>
  <c r="U3" i="28" s="1"/>
  <c r="P3" i="28"/>
  <c r="O3" i="28"/>
  <c r="L3" i="28"/>
  <c r="K3" i="28"/>
  <c r="H3" i="28"/>
  <c r="AN3" i="28" s="1"/>
  <c r="G3" i="28"/>
  <c r="AD2" i="28"/>
  <c r="Z2" i="28"/>
  <c r="V2" i="28"/>
  <c r="R2" i="28"/>
  <c r="N2" i="28"/>
  <c r="J2" i="28"/>
  <c r="F2" i="28"/>
  <c r="B2" i="28"/>
  <c r="R28" i="27"/>
  <c r="L28" i="27"/>
  <c r="R27" i="27"/>
  <c r="L27" i="27"/>
  <c r="R26" i="27"/>
  <c r="L26" i="27"/>
  <c r="R24" i="27"/>
  <c r="L24" i="27"/>
  <c r="R23" i="27"/>
  <c r="L23" i="27"/>
  <c r="R22" i="27"/>
  <c r="L22" i="27"/>
  <c r="R20" i="27"/>
  <c r="L20" i="27"/>
  <c r="R19" i="27"/>
  <c r="L19" i="27"/>
  <c r="R18" i="27"/>
  <c r="L18" i="27"/>
  <c r="R16" i="27"/>
  <c r="L16" i="27"/>
  <c r="R15" i="27"/>
  <c r="L15" i="27"/>
  <c r="R14" i="27"/>
  <c r="L14" i="27"/>
  <c r="R12" i="27"/>
  <c r="L12" i="27"/>
  <c r="R11" i="27"/>
  <c r="L11" i="27"/>
  <c r="R10" i="27"/>
  <c r="L10" i="27"/>
  <c r="T8" i="27"/>
  <c r="S8" i="27"/>
  <c r="L8" i="27"/>
  <c r="K8" i="27"/>
  <c r="M8" i="27" s="1"/>
  <c r="H8" i="27"/>
  <c r="G8" i="27"/>
  <c r="D8" i="27"/>
  <c r="C8" i="27"/>
  <c r="E8" i="27" s="1"/>
  <c r="X7" i="27"/>
  <c r="W7" i="27"/>
  <c r="P7" i="27"/>
  <c r="O7" i="27"/>
  <c r="Q7" i="27" s="1"/>
  <c r="L7" i="27"/>
  <c r="K7" i="27"/>
  <c r="H7" i="27"/>
  <c r="G7" i="27"/>
  <c r="D7" i="27"/>
  <c r="C7" i="27"/>
  <c r="X6" i="27"/>
  <c r="O8" i="27" s="1"/>
  <c r="W6" i="27"/>
  <c r="P8" i="27" s="1"/>
  <c r="T6" i="27"/>
  <c r="S6" i="27"/>
  <c r="L6" i="27"/>
  <c r="K6" i="27"/>
  <c r="M6" i="27" s="1"/>
  <c r="H6" i="27"/>
  <c r="G6" i="27"/>
  <c r="D6" i="27"/>
  <c r="C6" i="27"/>
  <c r="E6" i="27" s="1"/>
  <c r="X5" i="27"/>
  <c r="W5" i="27"/>
  <c r="T5" i="27"/>
  <c r="S5" i="27"/>
  <c r="P5" i="27"/>
  <c r="O5" i="27"/>
  <c r="H5" i="27"/>
  <c r="G5" i="27"/>
  <c r="I5" i="27" s="1"/>
  <c r="D5" i="27"/>
  <c r="C5" i="27"/>
  <c r="X4" i="27"/>
  <c r="W4" i="27"/>
  <c r="T4" i="27"/>
  <c r="S4" i="27"/>
  <c r="P4" i="27"/>
  <c r="O4" i="27"/>
  <c r="Q4" i="27" s="1"/>
  <c r="L4" i="27"/>
  <c r="K4" i="27"/>
  <c r="D4" i="27"/>
  <c r="C4" i="27"/>
  <c r="E4" i="27" s="1"/>
  <c r="X3" i="27"/>
  <c r="W3" i="27"/>
  <c r="T3" i="27"/>
  <c r="S3" i="27"/>
  <c r="U3" i="27" s="1"/>
  <c r="P3" i="27"/>
  <c r="O3" i="27"/>
  <c r="L3" i="27"/>
  <c r="K3" i="27"/>
  <c r="M3" i="27" s="1"/>
  <c r="H3" i="27"/>
  <c r="G3" i="27"/>
  <c r="V2" i="27"/>
  <c r="R2" i="27"/>
  <c r="N2" i="27"/>
  <c r="J2" i="27"/>
  <c r="F2" i="27"/>
  <c r="B2" i="27"/>
  <c r="R28" i="26"/>
  <c r="L28" i="26"/>
  <c r="R27" i="26"/>
  <c r="L27" i="26"/>
  <c r="R26" i="26"/>
  <c r="L26" i="26"/>
  <c r="R24" i="26"/>
  <c r="L24" i="26"/>
  <c r="R23" i="26"/>
  <c r="L23" i="26"/>
  <c r="R22" i="26"/>
  <c r="L22" i="26"/>
  <c r="R20" i="26"/>
  <c r="L20" i="26"/>
  <c r="R19" i="26"/>
  <c r="L19" i="26"/>
  <c r="R18" i="26"/>
  <c r="L18" i="26"/>
  <c r="R16" i="26"/>
  <c r="L16" i="26"/>
  <c r="R15" i="26"/>
  <c r="L15" i="26"/>
  <c r="R14" i="26"/>
  <c r="L14" i="26"/>
  <c r="R12" i="26"/>
  <c r="L12" i="26"/>
  <c r="R11" i="26"/>
  <c r="L11" i="26"/>
  <c r="R10" i="26"/>
  <c r="L10" i="26"/>
  <c r="T8" i="26"/>
  <c r="S8" i="26"/>
  <c r="U8" i="26" s="1"/>
  <c r="L8" i="26"/>
  <c r="K8" i="26"/>
  <c r="H8" i="26"/>
  <c r="G8" i="26"/>
  <c r="I8" i="26" s="1"/>
  <c r="D8" i="26"/>
  <c r="C8" i="26"/>
  <c r="X7" i="26"/>
  <c r="W7" i="26"/>
  <c r="Y7" i="26" s="1"/>
  <c r="P7" i="26"/>
  <c r="O7" i="26"/>
  <c r="L7" i="26"/>
  <c r="K7" i="26"/>
  <c r="M7" i="26" s="1"/>
  <c r="H7" i="26"/>
  <c r="G7" i="26"/>
  <c r="D7" i="26"/>
  <c r="C7" i="26"/>
  <c r="E7" i="26" s="1"/>
  <c r="X6" i="26"/>
  <c r="O8" i="26" s="1"/>
  <c r="W6" i="26"/>
  <c r="P8" i="26" s="1"/>
  <c r="T6" i="26"/>
  <c r="S6" i="26"/>
  <c r="L6" i="26"/>
  <c r="K6" i="26"/>
  <c r="H6" i="26"/>
  <c r="G6" i="26"/>
  <c r="I6" i="26" s="1"/>
  <c r="D6" i="26"/>
  <c r="C6" i="26"/>
  <c r="X5" i="26"/>
  <c r="W5" i="26"/>
  <c r="T5" i="26"/>
  <c r="S5" i="26"/>
  <c r="P5" i="26"/>
  <c r="O5" i="26"/>
  <c r="H5" i="26"/>
  <c r="G5" i="26"/>
  <c r="D5" i="26"/>
  <c r="C5" i="26"/>
  <c r="E5" i="26" s="1"/>
  <c r="X4" i="26"/>
  <c r="W4" i="26"/>
  <c r="T4" i="26"/>
  <c r="S4" i="26"/>
  <c r="U4" i="26" s="1"/>
  <c r="P4" i="26"/>
  <c r="O4" i="26"/>
  <c r="L4" i="26"/>
  <c r="K4" i="26"/>
  <c r="D4" i="26"/>
  <c r="C4" i="26"/>
  <c r="X3" i="26"/>
  <c r="W3" i="26"/>
  <c r="Y3" i="26" s="1"/>
  <c r="T3" i="26"/>
  <c r="S3" i="26"/>
  <c r="P3" i="26"/>
  <c r="O3" i="26"/>
  <c r="Q3" i="26" s="1"/>
  <c r="L3" i="26"/>
  <c r="K3" i="26"/>
  <c r="H3" i="26"/>
  <c r="G3" i="26"/>
  <c r="I3" i="26" s="1"/>
  <c r="V2" i="26"/>
  <c r="R2" i="26"/>
  <c r="N2" i="26"/>
  <c r="J2" i="26"/>
  <c r="F2" i="26"/>
  <c r="B2" i="26"/>
  <c r="AF6" i="26" l="1"/>
  <c r="AF4" i="27"/>
  <c r="AF5" i="27"/>
  <c r="M3" i="26"/>
  <c r="E4" i="26"/>
  <c r="Y4" i="26"/>
  <c r="I5" i="26"/>
  <c r="U5" i="26"/>
  <c r="E6" i="26"/>
  <c r="M6" i="26"/>
  <c r="Q7" i="26"/>
  <c r="E8" i="26"/>
  <c r="AC8" i="26" s="1"/>
  <c r="M8" i="26"/>
  <c r="Y3" i="27"/>
  <c r="M4" i="27"/>
  <c r="E5" i="27"/>
  <c r="AD5" i="27" s="1"/>
  <c r="Q5" i="27"/>
  <c r="Y5" i="27"/>
  <c r="E7" i="27"/>
  <c r="M7" i="27"/>
  <c r="Y7" i="27"/>
  <c r="I8" i="27"/>
  <c r="U8" i="27"/>
  <c r="Q3" i="28"/>
  <c r="I6" i="28"/>
  <c r="AC6" i="28"/>
  <c r="M7" i="28"/>
  <c r="Y7" i="28"/>
  <c r="AN3" i="31"/>
  <c r="M4" i="31"/>
  <c r="U4" i="31"/>
  <c r="AC4" i="31"/>
  <c r="Y5" i="31"/>
  <c r="I8" i="31"/>
  <c r="Q8" i="31"/>
  <c r="AC8" i="31"/>
  <c r="AL8" i="31" s="1"/>
  <c r="M9" i="31"/>
  <c r="U9" i="31"/>
  <c r="Q8" i="26"/>
  <c r="AF3" i="27"/>
  <c r="U4" i="28"/>
  <c r="AC4" i="28"/>
  <c r="M8" i="28"/>
  <c r="U8" i="28"/>
  <c r="AL8" i="28" s="1"/>
  <c r="I9" i="28"/>
  <c r="Q9" i="28"/>
  <c r="Y9" i="28"/>
  <c r="M3" i="31"/>
  <c r="U3" i="31"/>
  <c r="I6" i="31"/>
  <c r="AC6" i="31"/>
  <c r="M7" i="31"/>
  <c r="AM10" i="31"/>
  <c r="AN10" i="31"/>
  <c r="AE7" i="27"/>
  <c r="AM10" i="28"/>
  <c r="AN10" i="28"/>
  <c r="AN7" i="31"/>
  <c r="Q8" i="27"/>
  <c r="E4" i="28"/>
  <c r="AL4" i="28" s="1"/>
  <c r="Y4" i="28"/>
  <c r="I5" i="28"/>
  <c r="U5" i="28"/>
  <c r="AC5" i="28"/>
  <c r="AN7" i="28"/>
  <c r="I8" i="28"/>
  <c r="Q8" i="28"/>
  <c r="M9" i="28"/>
  <c r="U9" i="28"/>
  <c r="E6" i="31"/>
  <c r="M6" i="31"/>
  <c r="Y6" i="31"/>
  <c r="I7" i="31"/>
  <c r="AC7" i="31"/>
  <c r="AN9" i="31"/>
  <c r="E10" i="31"/>
  <c r="AJ10" i="31" s="1"/>
  <c r="Y7" i="31"/>
  <c r="Q3" i="31"/>
  <c r="Y6" i="28"/>
  <c r="Q4" i="31"/>
  <c r="AK4" i="31" s="1"/>
  <c r="AM8" i="28"/>
  <c r="M3" i="28"/>
  <c r="AC5" i="31"/>
  <c r="AC7" i="28"/>
  <c r="M4" i="28"/>
  <c r="Y6" i="27"/>
  <c r="U5" i="27"/>
  <c r="I3" i="27"/>
  <c r="Y6" i="26"/>
  <c r="AF8" i="26"/>
  <c r="AC8" i="28"/>
  <c r="AN9" i="28"/>
  <c r="AN4" i="28"/>
  <c r="Q4" i="28"/>
  <c r="Y4" i="27"/>
  <c r="U6" i="27"/>
  <c r="U6" i="26"/>
  <c r="Q5" i="31"/>
  <c r="AN6" i="31"/>
  <c r="AM4" i="31"/>
  <c r="Y3" i="31"/>
  <c r="Q3" i="27"/>
  <c r="AE6" i="27"/>
  <c r="M4" i="26"/>
  <c r="U5" i="31"/>
  <c r="AN4" i="31"/>
  <c r="Y4" i="31"/>
  <c r="AJ8" i="31"/>
  <c r="AC3" i="31"/>
  <c r="AN5" i="28"/>
  <c r="Q5" i="28"/>
  <c r="AM6" i="28"/>
  <c r="AN6" i="28"/>
  <c r="Y3" i="28"/>
  <c r="E8" i="28"/>
  <c r="AF7" i="27"/>
  <c r="AK7" i="27" s="1"/>
  <c r="I6" i="27"/>
  <c r="AC5" i="27"/>
  <c r="AF8" i="27"/>
  <c r="U3" i="26"/>
  <c r="AE7" i="26"/>
  <c r="AF7" i="26"/>
  <c r="Q4" i="26"/>
  <c r="AD4" i="26" s="1"/>
  <c r="Y5" i="26"/>
  <c r="AM6" i="31"/>
  <c r="Q7" i="31"/>
  <c r="U6" i="31"/>
  <c r="AM8" i="31"/>
  <c r="AN8" i="31"/>
  <c r="U6" i="28"/>
  <c r="Y5" i="28"/>
  <c r="AN8" i="28"/>
  <c r="AS8" i="28" s="1"/>
  <c r="AM4" i="28"/>
  <c r="U4" i="27"/>
  <c r="AD4" i="27" s="1"/>
  <c r="I7" i="27"/>
  <c r="AC7" i="27" s="1"/>
  <c r="AF6" i="27"/>
  <c r="AK6" i="27" s="1"/>
  <c r="AD8" i="27"/>
  <c r="AD3" i="27"/>
  <c r="I7" i="26"/>
  <c r="AC7" i="26" s="1"/>
  <c r="AD7" i="26"/>
  <c r="AF5" i="26"/>
  <c r="Q5" i="26"/>
  <c r="AD5" i="26" s="1"/>
  <c r="AE6" i="26"/>
  <c r="AJ4" i="31"/>
  <c r="AM3" i="31"/>
  <c r="AS3" i="31" s="1"/>
  <c r="AM5" i="31"/>
  <c r="AS5" i="31" s="1"/>
  <c r="AM7" i="31"/>
  <c r="AK8" i="31"/>
  <c r="AM9" i="31"/>
  <c r="AS9" i="31" s="1"/>
  <c r="AK10" i="31"/>
  <c r="I3" i="31"/>
  <c r="AL4" i="31"/>
  <c r="E5" i="31"/>
  <c r="E7" i="31"/>
  <c r="E9" i="31"/>
  <c r="AL9" i="31" s="1"/>
  <c r="AJ10" i="28"/>
  <c r="AJ6" i="28"/>
  <c r="AM3" i="28"/>
  <c r="AS3" i="28" s="1"/>
  <c r="AM5" i="28"/>
  <c r="AK6" i="28"/>
  <c r="AM7" i="28"/>
  <c r="AS7" i="28" s="1"/>
  <c r="AM9" i="28"/>
  <c r="AK10" i="28"/>
  <c r="I3" i="28"/>
  <c r="E5" i="28"/>
  <c r="AL6" i="28"/>
  <c r="E7" i="28"/>
  <c r="AK7" i="28" s="1"/>
  <c r="E9" i="28"/>
  <c r="AL10" i="28"/>
  <c r="AE8" i="27"/>
  <c r="AK8" i="27" s="1"/>
  <c r="AC4" i="27"/>
  <c r="AC8" i="27"/>
  <c r="AE3" i="27"/>
  <c r="AE4" i="27"/>
  <c r="AK4" i="27" s="1"/>
  <c r="AE5" i="27"/>
  <c r="AK5" i="27" s="1"/>
  <c r="AB4" i="27"/>
  <c r="AB6" i="27"/>
  <c r="AB8" i="27"/>
  <c r="AE8" i="26"/>
  <c r="AK8" i="26" s="1"/>
  <c r="AB4" i="26"/>
  <c r="AC4" i="26"/>
  <c r="AK6" i="26"/>
  <c r="AE3" i="26"/>
  <c r="AE4" i="26"/>
  <c r="AE5" i="26"/>
  <c r="AK5" i="26" s="1"/>
  <c r="AF3" i="26"/>
  <c r="AF4" i="26"/>
  <c r="AB8" i="26"/>
  <c r="AB5" i="26" l="1"/>
  <c r="AB5" i="27"/>
  <c r="AK3" i="27"/>
  <c r="AL10" i="31"/>
  <c r="AD8" i="26"/>
  <c r="AC5" i="26"/>
  <c r="AS4" i="31"/>
  <c r="AC3" i="27"/>
  <c r="AJ5" i="31"/>
  <c r="AJ4" i="28"/>
  <c r="AC6" i="27"/>
  <c r="AG6" i="27" s="1"/>
  <c r="AL6" i="31"/>
  <c r="AB7" i="27"/>
  <c r="AD7" i="27"/>
  <c r="AC3" i="26"/>
  <c r="AK3" i="28"/>
  <c r="AJ9" i="31"/>
  <c r="AK3" i="31"/>
  <c r="AS7" i="31"/>
  <c r="AB7" i="26"/>
  <c r="AB6" i="26"/>
  <c r="AS10" i="31"/>
  <c r="AJ6" i="31"/>
  <c r="AI6" i="31" s="1"/>
  <c r="AS10" i="28"/>
  <c r="AD6" i="27"/>
  <c r="AL9" i="28"/>
  <c r="AJ5" i="28"/>
  <c r="AK4" i="28"/>
  <c r="AI4" i="28" s="1"/>
  <c r="AK5" i="31"/>
  <c r="AJ8" i="28"/>
  <c r="AL3" i="28"/>
  <c r="AS4" i="28"/>
  <c r="AJ3" i="28"/>
  <c r="AS6" i="31"/>
  <c r="AS5" i="28"/>
  <c r="AD6" i="26"/>
  <c r="AC6" i="26"/>
  <c r="AG6" i="26" s="1"/>
  <c r="AS9" i="28"/>
  <c r="AJ7" i="28"/>
  <c r="AS8" i="31"/>
  <c r="AB3" i="27"/>
  <c r="AK7" i="26"/>
  <c r="AS6" i="28"/>
  <c r="AK8" i="28"/>
  <c r="AO8" i="28" s="1"/>
  <c r="AD3" i="26"/>
  <c r="AB3" i="26"/>
  <c r="AK4" i="26"/>
  <c r="AK7" i="31"/>
  <c r="AK6" i="31"/>
  <c r="AI8" i="31"/>
  <c r="AJ3" i="31"/>
  <c r="AL7" i="31"/>
  <c r="AO5" i="31"/>
  <c r="AL5" i="31"/>
  <c r="AI5" i="31" s="1"/>
  <c r="AK9" i="31"/>
  <c r="AO9" i="31" s="1"/>
  <c r="AJ7" i="31"/>
  <c r="AL3" i="31"/>
  <c r="AO8" i="31"/>
  <c r="AI10" i="31"/>
  <c r="AO10" i="31"/>
  <c r="AI4" i="31"/>
  <c r="AO4" i="31"/>
  <c r="AO7" i="28"/>
  <c r="AL7" i="28"/>
  <c r="AJ9" i="28"/>
  <c r="AL5" i="28"/>
  <c r="AI6" i="28"/>
  <c r="AO6" i="28"/>
  <c r="AK9" i="28"/>
  <c r="AK5" i="28"/>
  <c r="AO5" i="28" s="1"/>
  <c r="AI10" i="28"/>
  <c r="AO10" i="28"/>
  <c r="AG5" i="27"/>
  <c r="AA5" i="27"/>
  <c r="AG8" i="27"/>
  <c r="AA8" i="27"/>
  <c r="AG4" i="27"/>
  <c r="AA4" i="27"/>
  <c r="AG7" i="27"/>
  <c r="AA7" i="27"/>
  <c r="AK3" i="26"/>
  <c r="AG8" i="26"/>
  <c r="AA8" i="26"/>
  <c r="AG5" i="26"/>
  <c r="AA5" i="26"/>
  <c r="AG4" i="26"/>
  <c r="AA4" i="26"/>
  <c r="R45" i="23"/>
  <c r="L45" i="23"/>
  <c r="R44" i="23"/>
  <c r="L44" i="23"/>
  <c r="R43" i="23"/>
  <c r="L43" i="23"/>
  <c r="R42" i="23"/>
  <c r="L42" i="23"/>
  <c r="R40" i="23"/>
  <c r="L40" i="23"/>
  <c r="R39" i="23"/>
  <c r="L39" i="23"/>
  <c r="R38" i="23"/>
  <c r="L38" i="23"/>
  <c r="R37" i="23"/>
  <c r="L37" i="23"/>
  <c r="R35" i="23"/>
  <c r="L35" i="23"/>
  <c r="R34" i="23"/>
  <c r="L34" i="23"/>
  <c r="R33" i="23"/>
  <c r="L33" i="23"/>
  <c r="R32" i="23"/>
  <c r="L32" i="23"/>
  <c r="R30" i="23"/>
  <c r="L30" i="23"/>
  <c r="R29" i="23"/>
  <c r="L29" i="23"/>
  <c r="R28" i="23"/>
  <c r="L28" i="23"/>
  <c r="R27" i="23"/>
  <c r="L27" i="23"/>
  <c r="R25" i="23"/>
  <c r="L25" i="23"/>
  <c r="R24" i="23"/>
  <c r="L24" i="23"/>
  <c r="R23" i="23"/>
  <c r="L23" i="23"/>
  <c r="R22" i="23"/>
  <c r="L22" i="23"/>
  <c r="R20" i="23"/>
  <c r="L20" i="23"/>
  <c r="R19" i="23"/>
  <c r="L19" i="23"/>
  <c r="R18" i="23"/>
  <c r="L18" i="23"/>
  <c r="R17" i="23"/>
  <c r="L17" i="23"/>
  <c r="R15" i="23"/>
  <c r="L15" i="23"/>
  <c r="R14" i="23"/>
  <c r="L14" i="23"/>
  <c r="R13" i="23"/>
  <c r="L13" i="23"/>
  <c r="R12" i="23"/>
  <c r="L12" i="23"/>
  <c r="AB10" i="23"/>
  <c r="AA10" i="23"/>
  <c r="X10" i="23"/>
  <c r="W10" i="23"/>
  <c r="T10" i="23"/>
  <c r="S10" i="23"/>
  <c r="U10" i="23" s="1"/>
  <c r="P10" i="23"/>
  <c r="O10" i="23"/>
  <c r="L10" i="23"/>
  <c r="K10" i="23"/>
  <c r="M10" i="23" s="1"/>
  <c r="H10" i="23"/>
  <c r="G10" i="23"/>
  <c r="D10" i="23"/>
  <c r="C10" i="23"/>
  <c r="AF9" i="23"/>
  <c r="AE9" i="23"/>
  <c r="X9" i="23"/>
  <c r="W9" i="23"/>
  <c r="Y9" i="23" s="1"/>
  <c r="T9" i="23"/>
  <c r="S9" i="23"/>
  <c r="P9" i="23"/>
  <c r="O9" i="23"/>
  <c r="Q9" i="23" s="1"/>
  <c r="L9" i="23"/>
  <c r="K9" i="23"/>
  <c r="H9" i="23"/>
  <c r="G9" i="23"/>
  <c r="I9" i="23" s="1"/>
  <c r="D9" i="23"/>
  <c r="C9" i="23"/>
  <c r="AF8" i="23"/>
  <c r="AE8" i="23"/>
  <c r="AG8" i="23" s="1"/>
  <c r="AB8" i="23"/>
  <c r="AA8" i="23"/>
  <c r="T8" i="23"/>
  <c r="S8" i="23"/>
  <c r="U8" i="23" s="1"/>
  <c r="P8" i="23"/>
  <c r="O8" i="23"/>
  <c r="L8" i="23"/>
  <c r="K8" i="23"/>
  <c r="M8" i="23" s="1"/>
  <c r="H8" i="23"/>
  <c r="G8" i="23"/>
  <c r="D8" i="23"/>
  <c r="C8" i="23"/>
  <c r="AF7" i="23"/>
  <c r="AE7" i="23"/>
  <c r="AB7" i="23"/>
  <c r="AA7" i="23"/>
  <c r="X7" i="23"/>
  <c r="W7" i="23"/>
  <c r="P7" i="23"/>
  <c r="O7" i="23"/>
  <c r="Q7" i="23" s="1"/>
  <c r="L7" i="23"/>
  <c r="K7" i="23"/>
  <c r="H7" i="23"/>
  <c r="G7" i="23"/>
  <c r="I7" i="23" s="1"/>
  <c r="D7" i="23"/>
  <c r="C7" i="23"/>
  <c r="AF6" i="23"/>
  <c r="AE6" i="23"/>
  <c r="AB6" i="23"/>
  <c r="AA6" i="23"/>
  <c r="X6" i="23"/>
  <c r="W6" i="23"/>
  <c r="Y6" i="23" s="1"/>
  <c r="T6" i="23"/>
  <c r="S6" i="23"/>
  <c r="L6" i="23"/>
  <c r="K6" i="23"/>
  <c r="M6" i="23" s="1"/>
  <c r="H6" i="23"/>
  <c r="G6" i="23"/>
  <c r="D6" i="23"/>
  <c r="C6" i="23"/>
  <c r="E6" i="23" s="1"/>
  <c r="AF5" i="23"/>
  <c r="AE5" i="23"/>
  <c r="AB5" i="23"/>
  <c r="AA5" i="23"/>
  <c r="X5" i="23"/>
  <c r="W5" i="23"/>
  <c r="T5" i="23"/>
  <c r="S5" i="23"/>
  <c r="U5" i="23" s="1"/>
  <c r="P5" i="23"/>
  <c r="O5" i="23"/>
  <c r="H5" i="23"/>
  <c r="G5" i="23"/>
  <c r="I5" i="23" s="1"/>
  <c r="D5" i="23"/>
  <c r="C5" i="23"/>
  <c r="AF4" i="23"/>
  <c r="AE4" i="23"/>
  <c r="AB4" i="23"/>
  <c r="AA4" i="23"/>
  <c r="X4" i="23"/>
  <c r="W4" i="23"/>
  <c r="Y4" i="23" s="1"/>
  <c r="T4" i="23"/>
  <c r="S4" i="23"/>
  <c r="P4" i="23"/>
  <c r="O4" i="23"/>
  <c r="Q4" i="23" s="1"/>
  <c r="L4" i="23"/>
  <c r="K4" i="23"/>
  <c r="D4" i="23"/>
  <c r="C4" i="23"/>
  <c r="E4" i="23" s="1"/>
  <c r="AF3" i="23"/>
  <c r="AE3" i="23"/>
  <c r="AB3" i="23"/>
  <c r="AA3" i="23"/>
  <c r="X3" i="23"/>
  <c r="W3" i="23"/>
  <c r="T3" i="23"/>
  <c r="S3" i="23"/>
  <c r="P3" i="23"/>
  <c r="O3" i="23"/>
  <c r="L3" i="23"/>
  <c r="K3" i="23"/>
  <c r="M3" i="23" s="1"/>
  <c r="H3" i="23"/>
  <c r="G3" i="23"/>
  <c r="AD2" i="23"/>
  <c r="Z2" i="23"/>
  <c r="V2" i="23"/>
  <c r="R2" i="23"/>
  <c r="N2" i="23"/>
  <c r="J2" i="23"/>
  <c r="F2" i="23"/>
  <c r="B2" i="23"/>
  <c r="S15" i="18"/>
  <c r="L15" i="18"/>
  <c r="S14" i="18"/>
  <c r="L14" i="18"/>
  <c r="S12" i="18"/>
  <c r="L12" i="18"/>
  <c r="S11" i="18"/>
  <c r="L11" i="18"/>
  <c r="S9" i="18"/>
  <c r="L9" i="18"/>
  <c r="S8" i="18"/>
  <c r="L8" i="18"/>
  <c r="L6" i="18"/>
  <c r="K6" i="18"/>
  <c r="H6" i="18"/>
  <c r="G6" i="18"/>
  <c r="D6" i="18"/>
  <c r="C6" i="18"/>
  <c r="P5" i="18"/>
  <c r="O5" i="18"/>
  <c r="H5" i="18"/>
  <c r="G5" i="18"/>
  <c r="D5" i="18"/>
  <c r="C5" i="18"/>
  <c r="P4" i="18"/>
  <c r="O4" i="18"/>
  <c r="Q4" i="18" s="1"/>
  <c r="L4" i="18"/>
  <c r="K4" i="18"/>
  <c r="D4" i="18"/>
  <c r="C4" i="18"/>
  <c r="P3" i="18"/>
  <c r="O3" i="18"/>
  <c r="L3" i="18"/>
  <c r="K3" i="18"/>
  <c r="H3" i="18"/>
  <c r="G3" i="18"/>
  <c r="N2" i="18"/>
  <c r="J2" i="18"/>
  <c r="F2" i="18"/>
  <c r="B2" i="18"/>
  <c r="S15" i="22"/>
  <c r="L15" i="22"/>
  <c r="S14" i="22"/>
  <c r="L14" i="22"/>
  <c r="S12" i="22"/>
  <c r="L12" i="22"/>
  <c r="S11" i="22"/>
  <c r="L11" i="22"/>
  <c r="S9" i="22"/>
  <c r="L9" i="22"/>
  <c r="S8" i="22"/>
  <c r="L8" i="22"/>
  <c r="L6" i="22"/>
  <c r="K6" i="22"/>
  <c r="M6" i="22" s="1"/>
  <c r="H6" i="22"/>
  <c r="G6" i="22"/>
  <c r="D6" i="22"/>
  <c r="C6" i="22"/>
  <c r="E6" i="22" s="1"/>
  <c r="P5" i="22"/>
  <c r="O5" i="22"/>
  <c r="H5" i="22"/>
  <c r="G5" i="22"/>
  <c r="D5" i="22"/>
  <c r="C5" i="22"/>
  <c r="P4" i="22"/>
  <c r="O4" i="22"/>
  <c r="L4" i="22"/>
  <c r="K4" i="22"/>
  <c r="D4" i="22"/>
  <c r="C4" i="22"/>
  <c r="P3" i="22"/>
  <c r="O3" i="22"/>
  <c r="L3" i="22"/>
  <c r="K3" i="22"/>
  <c r="H3" i="22"/>
  <c r="G3" i="22"/>
  <c r="N2" i="22"/>
  <c r="J2" i="22"/>
  <c r="F2" i="22"/>
  <c r="B2" i="22"/>
  <c r="S15" i="21"/>
  <c r="L15" i="21"/>
  <c r="S14" i="21"/>
  <c r="L14" i="21"/>
  <c r="S12" i="21"/>
  <c r="L12" i="21"/>
  <c r="S11" i="21"/>
  <c r="L11" i="21"/>
  <c r="S9" i="21"/>
  <c r="L9" i="21"/>
  <c r="S8" i="21"/>
  <c r="L8" i="21"/>
  <c r="L6" i="21"/>
  <c r="K6" i="21"/>
  <c r="M6" i="21" s="1"/>
  <c r="H6" i="21"/>
  <c r="G6" i="21"/>
  <c r="D6" i="21"/>
  <c r="C6" i="21"/>
  <c r="P5" i="21"/>
  <c r="O5" i="21"/>
  <c r="H5" i="21"/>
  <c r="G5" i="21"/>
  <c r="D5" i="21"/>
  <c r="C5" i="21"/>
  <c r="P4" i="21"/>
  <c r="O4" i="21"/>
  <c r="Q4" i="21" s="1"/>
  <c r="L4" i="21"/>
  <c r="K4" i="21"/>
  <c r="D4" i="21"/>
  <c r="C4" i="21"/>
  <c r="E4" i="21" s="1"/>
  <c r="P3" i="21"/>
  <c r="O3" i="21"/>
  <c r="L3" i="21"/>
  <c r="K3" i="21"/>
  <c r="H3" i="21"/>
  <c r="G3" i="21"/>
  <c r="N2" i="21"/>
  <c r="J2" i="21"/>
  <c r="F2" i="21"/>
  <c r="B2" i="21"/>
  <c r="S15" i="20"/>
  <c r="L15" i="20"/>
  <c r="S14" i="20"/>
  <c r="L14" i="20"/>
  <c r="S12" i="20"/>
  <c r="L12" i="20"/>
  <c r="S11" i="20"/>
  <c r="L11" i="20"/>
  <c r="S9" i="20"/>
  <c r="L9" i="20"/>
  <c r="S8" i="20"/>
  <c r="L8" i="20"/>
  <c r="L6" i="20"/>
  <c r="K6" i="20"/>
  <c r="H6" i="20"/>
  <c r="G6" i="20"/>
  <c r="D6" i="20"/>
  <c r="C6" i="20"/>
  <c r="P5" i="20"/>
  <c r="O5" i="20"/>
  <c r="H5" i="20"/>
  <c r="G5" i="20"/>
  <c r="D5" i="20"/>
  <c r="C5" i="20"/>
  <c r="P4" i="20"/>
  <c r="O4" i="20"/>
  <c r="Q4" i="20" s="1"/>
  <c r="L4" i="20"/>
  <c r="K4" i="20"/>
  <c r="D4" i="20"/>
  <c r="C4" i="20"/>
  <c r="P3" i="20"/>
  <c r="O3" i="20"/>
  <c r="L3" i="20"/>
  <c r="K3" i="20"/>
  <c r="H3" i="20"/>
  <c r="G3" i="20"/>
  <c r="N2" i="20"/>
  <c r="J2" i="20"/>
  <c r="F2" i="20"/>
  <c r="B2" i="20"/>
  <c r="S15" i="19"/>
  <c r="L15" i="19"/>
  <c r="S14" i="19"/>
  <c r="L14" i="19"/>
  <c r="S12" i="19"/>
  <c r="L12" i="19"/>
  <c r="S11" i="19"/>
  <c r="L11" i="19"/>
  <c r="S9" i="19"/>
  <c r="L9" i="19"/>
  <c r="S8" i="19"/>
  <c r="L8" i="19"/>
  <c r="L6" i="19"/>
  <c r="K6" i="19"/>
  <c r="M6" i="19" s="1"/>
  <c r="H6" i="19"/>
  <c r="G6" i="19"/>
  <c r="D6" i="19"/>
  <c r="C6" i="19"/>
  <c r="P5" i="19"/>
  <c r="O5" i="19"/>
  <c r="H5" i="19"/>
  <c r="G5" i="19"/>
  <c r="D5" i="19"/>
  <c r="C5" i="19"/>
  <c r="P4" i="19"/>
  <c r="O4" i="19"/>
  <c r="Q4" i="19" s="1"/>
  <c r="L4" i="19"/>
  <c r="K4" i="19"/>
  <c r="D4" i="19"/>
  <c r="C4" i="19"/>
  <c r="E4" i="19" s="1"/>
  <c r="P3" i="19"/>
  <c r="O3" i="19"/>
  <c r="L3" i="19"/>
  <c r="K3" i="19"/>
  <c r="H3" i="19"/>
  <c r="G3" i="19"/>
  <c r="N2" i="19"/>
  <c r="J2" i="19"/>
  <c r="F2" i="19"/>
  <c r="B2" i="19"/>
  <c r="AA6" i="27" l="1"/>
  <c r="AO4" i="28"/>
  <c r="AI8" i="28"/>
  <c r="AG3" i="26"/>
  <c r="AI7" i="26" s="1"/>
  <c r="AO6" i="31"/>
  <c r="AG3" i="27"/>
  <c r="AI3" i="28"/>
  <c r="X4" i="22"/>
  <c r="X6" i="22"/>
  <c r="Q3" i="19"/>
  <c r="Q5" i="19"/>
  <c r="Q3" i="20"/>
  <c r="Q3" i="21"/>
  <c r="M4" i="22"/>
  <c r="W6" i="22"/>
  <c r="Q3" i="18"/>
  <c r="M4" i="18"/>
  <c r="Q3" i="23"/>
  <c r="Y3" i="23"/>
  <c r="AG3" i="23"/>
  <c r="M4" i="23"/>
  <c r="AC4" i="23"/>
  <c r="I6" i="23"/>
  <c r="M7" i="23"/>
  <c r="I8" i="23"/>
  <c r="Q8" i="23"/>
  <c r="M9" i="23"/>
  <c r="U9" i="23"/>
  <c r="I10" i="23"/>
  <c r="Q10" i="23"/>
  <c r="Y10" i="23"/>
  <c r="AC10" i="23"/>
  <c r="AL10" i="23" s="1"/>
  <c r="AA6" i="26"/>
  <c r="AG7" i="26"/>
  <c r="AA7" i="26"/>
  <c r="AO3" i="28"/>
  <c r="AQ6" i="28" s="1"/>
  <c r="AI7" i="28"/>
  <c r="AI3" i="27"/>
  <c r="AA3" i="27"/>
  <c r="AA3" i="26"/>
  <c r="AO7" i="31"/>
  <c r="AI7" i="31"/>
  <c r="AO3" i="31"/>
  <c r="AI3" i="31"/>
  <c r="AQ6" i="31"/>
  <c r="AI9" i="31"/>
  <c r="AO9" i="28"/>
  <c r="AI9" i="28"/>
  <c r="AI5" i="28"/>
  <c r="AI4" i="27"/>
  <c r="AI5" i="27"/>
  <c r="AI7" i="27"/>
  <c r="AI8" i="27"/>
  <c r="AI6" i="27"/>
  <c r="AI6" i="26"/>
  <c r="W4" i="20"/>
  <c r="AM8" i="23"/>
  <c r="W4" i="18"/>
  <c r="M3" i="19"/>
  <c r="E6" i="19"/>
  <c r="M3" i="20"/>
  <c r="E6" i="20"/>
  <c r="M3" i="21"/>
  <c r="E6" i="21"/>
  <c r="E4" i="18"/>
  <c r="X3" i="19"/>
  <c r="X3" i="20"/>
  <c r="X3" i="21"/>
  <c r="X4" i="21"/>
  <c r="X3" i="22"/>
  <c r="X3" i="18"/>
  <c r="AN3" i="23"/>
  <c r="M3" i="18"/>
  <c r="X5" i="18"/>
  <c r="Q5" i="22"/>
  <c r="W4" i="22"/>
  <c r="E4" i="22"/>
  <c r="Q5" i="21"/>
  <c r="X4" i="19"/>
  <c r="X5" i="20"/>
  <c r="W6" i="18"/>
  <c r="E6" i="18"/>
  <c r="X6" i="18"/>
  <c r="M3" i="22"/>
  <c r="W5" i="22"/>
  <c r="X5" i="22"/>
  <c r="X5" i="21"/>
  <c r="W4" i="21"/>
  <c r="Q5" i="20"/>
  <c r="M6" i="20"/>
  <c r="E4" i="20"/>
  <c r="T4" i="20" s="1"/>
  <c r="X4" i="20"/>
  <c r="AC4" i="20" s="1"/>
  <c r="W4" i="19"/>
  <c r="X5" i="19"/>
  <c r="Q5" i="18"/>
  <c r="M6" i="18"/>
  <c r="X4" i="18"/>
  <c r="AC4" i="18" s="1"/>
  <c r="Q3" i="22"/>
  <c r="AC6" i="22"/>
  <c r="M4" i="21"/>
  <c r="U4" i="21" s="1"/>
  <c r="W6" i="21"/>
  <c r="X6" i="21"/>
  <c r="M4" i="20"/>
  <c r="W6" i="20"/>
  <c r="X6" i="20"/>
  <c r="M4" i="19"/>
  <c r="T4" i="19" s="1"/>
  <c r="W6" i="19"/>
  <c r="X6" i="19"/>
  <c r="AC5" i="23"/>
  <c r="AG7" i="23"/>
  <c r="Y7" i="23"/>
  <c r="AC6" i="23"/>
  <c r="AG4" i="23"/>
  <c r="AC7" i="23"/>
  <c r="AN9" i="23"/>
  <c r="AC8" i="23"/>
  <c r="AG5" i="23"/>
  <c r="AN10" i="23"/>
  <c r="U3" i="23"/>
  <c r="AN4" i="23"/>
  <c r="AN5" i="23"/>
  <c r="Q5" i="23"/>
  <c r="AG9" i="23"/>
  <c r="AM10" i="23"/>
  <c r="U4" i="23"/>
  <c r="E8" i="23"/>
  <c r="AN6" i="23"/>
  <c r="AG6" i="23"/>
  <c r="AN7" i="23"/>
  <c r="AC3" i="23"/>
  <c r="U6" i="23"/>
  <c r="AJ6" i="23" s="1"/>
  <c r="AM6" i="23"/>
  <c r="Y5" i="23"/>
  <c r="AN8" i="23"/>
  <c r="AS8" i="23" s="1"/>
  <c r="AM4" i="23"/>
  <c r="AK4" i="23"/>
  <c r="E10" i="23"/>
  <c r="AJ4" i="23"/>
  <c r="AJ10" i="23"/>
  <c r="AM3" i="23"/>
  <c r="AS3" i="23" s="1"/>
  <c r="AM5" i="23"/>
  <c r="AM7" i="23"/>
  <c r="AS7" i="23" s="1"/>
  <c r="AM9" i="23"/>
  <c r="I3" i="23"/>
  <c r="AL4" i="23"/>
  <c r="E5" i="23"/>
  <c r="E7" i="23"/>
  <c r="E9" i="23"/>
  <c r="T4" i="18"/>
  <c r="W3" i="18"/>
  <c r="AC3" i="18" s="1"/>
  <c r="U4" i="18"/>
  <c r="I5" i="18"/>
  <c r="W5" i="18"/>
  <c r="AC5" i="18" s="1"/>
  <c r="I3" i="18"/>
  <c r="V3" i="18" s="1"/>
  <c r="V4" i="18"/>
  <c r="E5" i="18"/>
  <c r="I6" i="18"/>
  <c r="W3" i="22"/>
  <c r="AC3" i="22" s="1"/>
  <c r="I5" i="22"/>
  <c r="I3" i="22"/>
  <c r="U3" i="22" s="1"/>
  <c r="Q4" i="22"/>
  <c r="T4" i="22" s="1"/>
  <c r="E5" i="22"/>
  <c r="I6" i="22"/>
  <c r="V6" i="22" s="1"/>
  <c r="T4" i="21"/>
  <c r="W3" i="21"/>
  <c r="AC3" i="21" s="1"/>
  <c r="I5" i="21"/>
  <c r="W5" i="21"/>
  <c r="I3" i="21"/>
  <c r="V4" i="21"/>
  <c r="E5" i="21"/>
  <c r="I6" i="21"/>
  <c r="T6" i="21" s="1"/>
  <c r="W3" i="20"/>
  <c r="AC3" i="20" s="1"/>
  <c r="I5" i="20"/>
  <c r="W5" i="20"/>
  <c r="I3" i="20"/>
  <c r="E5" i="20"/>
  <c r="V5" i="20" s="1"/>
  <c r="I6" i="20"/>
  <c r="V6" i="20" s="1"/>
  <c r="W3" i="19"/>
  <c r="AC3" i="19" s="1"/>
  <c r="U4" i="19"/>
  <c r="I5" i="19"/>
  <c r="W5" i="19"/>
  <c r="AC5" i="19" s="1"/>
  <c r="I3" i="19"/>
  <c r="V4" i="19"/>
  <c r="E5" i="19"/>
  <c r="U5" i="19" s="1"/>
  <c r="I6" i="19"/>
  <c r="V6" i="19" s="1"/>
  <c r="R45" i="16"/>
  <c r="L45" i="16"/>
  <c r="R44" i="16"/>
  <c r="L44" i="16"/>
  <c r="R43" i="16"/>
  <c r="L43" i="16"/>
  <c r="R42" i="16"/>
  <c r="L42" i="16"/>
  <c r="R40" i="16"/>
  <c r="L40" i="16"/>
  <c r="R39" i="16"/>
  <c r="L39" i="16"/>
  <c r="R38" i="16"/>
  <c r="L38" i="16"/>
  <c r="R37" i="16"/>
  <c r="L37" i="16"/>
  <c r="R35" i="16"/>
  <c r="L35" i="16"/>
  <c r="R34" i="16"/>
  <c r="L34" i="16"/>
  <c r="R33" i="16"/>
  <c r="L33" i="16"/>
  <c r="R32" i="16"/>
  <c r="L32" i="16"/>
  <c r="R30" i="16"/>
  <c r="L30" i="16"/>
  <c r="R29" i="16"/>
  <c r="L29" i="16"/>
  <c r="R28" i="16"/>
  <c r="L28" i="16"/>
  <c r="R27" i="16"/>
  <c r="L27" i="16"/>
  <c r="R25" i="16"/>
  <c r="L25" i="16"/>
  <c r="R24" i="16"/>
  <c r="L24" i="16"/>
  <c r="R23" i="16"/>
  <c r="L23" i="16"/>
  <c r="R22" i="16"/>
  <c r="L22" i="16"/>
  <c r="R20" i="16"/>
  <c r="L20" i="16"/>
  <c r="R19" i="16"/>
  <c r="L19" i="16"/>
  <c r="R18" i="16"/>
  <c r="L18" i="16"/>
  <c r="R17" i="16"/>
  <c r="L17" i="16"/>
  <c r="R15" i="16"/>
  <c r="L15" i="16"/>
  <c r="R14" i="16"/>
  <c r="L14" i="16"/>
  <c r="R13" i="16"/>
  <c r="L13" i="16"/>
  <c r="R12" i="16"/>
  <c r="L12" i="16"/>
  <c r="AB10" i="16"/>
  <c r="AA10" i="16"/>
  <c r="X10" i="16"/>
  <c r="W10" i="16"/>
  <c r="T10" i="16"/>
  <c r="S10" i="16"/>
  <c r="P10" i="16"/>
  <c r="O10" i="16"/>
  <c r="L10" i="16"/>
  <c r="K10" i="16"/>
  <c r="H10" i="16"/>
  <c r="G10" i="16"/>
  <c r="D10" i="16"/>
  <c r="C10" i="16"/>
  <c r="AF9" i="16"/>
  <c r="AE9" i="16"/>
  <c r="X9" i="16"/>
  <c r="W9" i="16"/>
  <c r="T9" i="16"/>
  <c r="S9" i="16"/>
  <c r="P9" i="16"/>
  <c r="O9" i="16"/>
  <c r="L9" i="16"/>
  <c r="K9" i="16"/>
  <c r="H9" i="16"/>
  <c r="G9" i="16"/>
  <c r="D9" i="16"/>
  <c r="C9" i="16"/>
  <c r="AF8" i="16"/>
  <c r="AE8" i="16"/>
  <c r="AB8" i="16"/>
  <c r="AA8" i="16"/>
  <c r="T8" i="16"/>
  <c r="S8" i="16"/>
  <c r="P8" i="16"/>
  <c r="O8" i="16"/>
  <c r="L8" i="16"/>
  <c r="K8" i="16"/>
  <c r="H8" i="16"/>
  <c r="G8" i="16"/>
  <c r="D8" i="16"/>
  <c r="C8" i="16"/>
  <c r="AF7" i="16"/>
  <c r="AE7" i="16"/>
  <c r="AB7" i="16"/>
  <c r="AA7" i="16"/>
  <c r="X7" i="16"/>
  <c r="W7" i="16"/>
  <c r="P7" i="16"/>
  <c r="O7" i="16"/>
  <c r="L7" i="16"/>
  <c r="K7" i="16"/>
  <c r="H7" i="16"/>
  <c r="G7" i="16"/>
  <c r="D7" i="16"/>
  <c r="C7" i="16"/>
  <c r="AF6" i="16"/>
  <c r="AE6" i="16"/>
  <c r="AB6" i="16"/>
  <c r="AA6" i="16"/>
  <c r="X6" i="16"/>
  <c r="W6" i="16"/>
  <c r="T6" i="16"/>
  <c r="S6" i="16"/>
  <c r="L6" i="16"/>
  <c r="K6" i="16"/>
  <c r="H6" i="16"/>
  <c r="G6" i="16"/>
  <c r="D6" i="16"/>
  <c r="C6" i="16"/>
  <c r="AF5" i="16"/>
  <c r="AE5" i="16"/>
  <c r="AB5" i="16"/>
  <c r="AA5" i="16"/>
  <c r="X5" i="16"/>
  <c r="W5" i="16"/>
  <c r="T5" i="16"/>
  <c r="S5" i="16"/>
  <c r="P5" i="16"/>
  <c r="O5" i="16"/>
  <c r="H5" i="16"/>
  <c r="G5" i="16"/>
  <c r="D5" i="16"/>
  <c r="C5" i="16"/>
  <c r="AF4" i="16"/>
  <c r="AE4" i="16"/>
  <c r="AB4" i="16"/>
  <c r="AA4" i="16"/>
  <c r="X4" i="16"/>
  <c r="W4" i="16"/>
  <c r="T4" i="16"/>
  <c r="S4" i="16"/>
  <c r="P4" i="16"/>
  <c r="O4" i="16"/>
  <c r="L4" i="16"/>
  <c r="K4" i="16"/>
  <c r="D4" i="16"/>
  <c r="C4" i="16"/>
  <c r="AF3" i="16"/>
  <c r="AE3" i="16"/>
  <c r="AB3" i="16"/>
  <c r="AA3" i="16"/>
  <c r="X3" i="16"/>
  <c r="W3" i="16"/>
  <c r="T3" i="16"/>
  <c r="S3" i="16"/>
  <c r="P3" i="16"/>
  <c r="O3" i="16"/>
  <c r="L3" i="16"/>
  <c r="K3" i="16"/>
  <c r="H3" i="16"/>
  <c r="G3" i="16"/>
  <c r="AD2" i="16"/>
  <c r="Z2" i="16"/>
  <c r="V2" i="16"/>
  <c r="R2" i="16"/>
  <c r="N2" i="16"/>
  <c r="J2" i="16"/>
  <c r="F2" i="16"/>
  <c r="B2" i="16"/>
  <c r="R45" i="15"/>
  <c r="L45" i="15"/>
  <c r="R44" i="15"/>
  <c r="L44" i="15"/>
  <c r="R43" i="15"/>
  <c r="L43" i="15"/>
  <c r="R42" i="15"/>
  <c r="L42" i="15"/>
  <c r="R40" i="15"/>
  <c r="L40" i="15"/>
  <c r="R39" i="15"/>
  <c r="L39" i="15"/>
  <c r="R38" i="15"/>
  <c r="L38" i="15"/>
  <c r="R37" i="15"/>
  <c r="L37" i="15"/>
  <c r="R35" i="15"/>
  <c r="L35" i="15"/>
  <c r="R34" i="15"/>
  <c r="L34" i="15"/>
  <c r="R33" i="15"/>
  <c r="L33" i="15"/>
  <c r="R32" i="15"/>
  <c r="L32" i="15"/>
  <c r="R30" i="15"/>
  <c r="L30" i="15"/>
  <c r="R29" i="15"/>
  <c r="L29" i="15"/>
  <c r="R28" i="15"/>
  <c r="L28" i="15"/>
  <c r="R27" i="15"/>
  <c r="L27" i="15"/>
  <c r="R25" i="15"/>
  <c r="L25" i="15"/>
  <c r="R24" i="15"/>
  <c r="L24" i="15"/>
  <c r="R23" i="15"/>
  <c r="L23" i="15"/>
  <c r="R22" i="15"/>
  <c r="L22" i="15"/>
  <c r="R20" i="15"/>
  <c r="L20" i="15"/>
  <c r="R19" i="15"/>
  <c r="L19" i="15"/>
  <c r="R18" i="15"/>
  <c r="L18" i="15"/>
  <c r="R17" i="15"/>
  <c r="L17" i="15"/>
  <c r="R15" i="15"/>
  <c r="L15" i="15"/>
  <c r="R14" i="15"/>
  <c r="L14" i="15"/>
  <c r="R13" i="15"/>
  <c r="L13" i="15"/>
  <c r="R12" i="15"/>
  <c r="L12" i="15"/>
  <c r="AB10" i="15"/>
  <c r="AA10" i="15"/>
  <c r="X10" i="15"/>
  <c r="W10" i="15"/>
  <c r="T10" i="15"/>
  <c r="S10" i="15"/>
  <c r="P10" i="15"/>
  <c r="O10" i="15"/>
  <c r="L10" i="15"/>
  <c r="K10" i="15"/>
  <c r="H10" i="15"/>
  <c r="G10" i="15"/>
  <c r="D10" i="15"/>
  <c r="C10" i="15"/>
  <c r="AF9" i="15"/>
  <c r="AE9" i="15"/>
  <c r="X9" i="15"/>
  <c r="W9" i="15"/>
  <c r="T9" i="15"/>
  <c r="S9" i="15"/>
  <c r="P9" i="15"/>
  <c r="O9" i="15"/>
  <c r="L9" i="15"/>
  <c r="K9" i="15"/>
  <c r="H9" i="15"/>
  <c r="G9" i="15"/>
  <c r="D9" i="15"/>
  <c r="C9" i="15"/>
  <c r="AF8" i="15"/>
  <c r="AE8" i="15"/>
  <c r="AB8" i="15"/>
  <c r="AA8" i="15"/>
  <c r="T8" i="15"/>
  <c r="S8" i="15"/>
  <c r="P8" i="15"/>
  <c r="O8" i="15"/>
  <c r="L8" i="15"/>
  <c r="K8" i="15"/>
  <c r="H8" i="15"/>
  <c r="G8" i="15"/>
  <c r="D8" i="15"/>
  <c r="C8" i="15"/>
  <c r="AF7" i="15"/>
  <c r="AE7" i="15"/>
  <c r="AB7" i="15"/>
  <c r="AA7" i="15"/>
  <c r="X7" i="15"/>
  <c r="W7" i="15"/>
  <c r="P7" i="15"/>
  <c r="O7" i="15"/>
  <c r="L7" i="15"/>
  <c r="K7" i="15"/>
  <c r="H7" i="15"/>
  <c r="G7" i="15"/>
  <c r="D7" i="15"/>
  <c r="C7" i="15"/>
  <c r="AF6" i="15"/>
  <c r="AE6" i="15"/>
  <c r="AB6" i="15"/>
  <c r="AA6" i="15"/>
  <c r="X6" i="15"/>
  <c r="W6" i="15"/>
  <c r="T6" i="15"/>
  <c r="S6" i="15"/>
  <c r="L6" i="15"/>
  <c r="K6" i="15"/>
  <c r="H6" i="15"/>
  <c r="G6" i="15"/>
  <c r="D6" i="15"/>
  <c r="C6" i="15"/>
  <c r="AF5" i="15"/>
  <c r="AE5" i="15"/>
  <c r="AB5" i="15"/>
  <c r="AA5" i="15"/>
  <c r="X5" i="15"/>
  <c r="W5" i="15"/>
  <c r="T5" i="15"/>
  <c r="S5" i="15"/>
  <c r="P5" i="15"/>
  <c r="O5" i="15"/>
  <c r="H5" i="15"/>
  <c r="G5" i="15"/>
  <c r="D5" i="15"/>
  <c r="C5" i="15"/>
  <c r="AF4" i="15"/>
  <c r="AE4" i="15"/>
  <c r="AB4" i="15"/>
  <c r="AA4" i="15"/>
  <c r="X4" i="15"/>
  <c r="W4" i="15"/>
  <c r="T4" i="15"/>
  <c r="S4" i="15"/>
  <c r="P4" i="15"/>
  <c r="O4" i="15"/>
  <c r="L4" i="15"/>
  <c r="K4" i="15"/>
  <c r="D4" i="15"/>
  <c r="C4" i="15"/>
  <c r="AF3" i="15"/>
  <c r="AE3" i="15"/>
  <c r="AB3" i="15"/>
  <c r="AA3" i="15"/>
  <c r="X3" i="15"/>
  <c r="W3" i="15"/>
  <c r="T3" i="15"/>
  <c r="S3" i="15"/>
  <c r="P3" i="15"/>
  <c r="O3" i="15"/>
  <c r="L3" i="15"/>
  <c r="K3" i="15"/>
  <c r="H3" i="15"/>
  <c r="G3" i="15"/>
  <c r="AD2" i="15"/>
  <c r="Z2" i="15"/>
  <c r="V2" i="15"/>
  <c r="R2" i="15"/>
  <c r="N2" i="15"/>
  <c r="J2" i="15"/>
  <c r="F2" i="15"/>
  <c r="B2" i="15"/>
  <c r="R66" i="14"/>
  <c r="L66" i="14"/>
  <c r="R65" i="14"/>
  <c r="L65" i="14"/>
  <c r="R64" i="14"/>
  <c r="L64" i="14"/>
  <c r="R63" i="14"/>
  <c r="L63" i="14"/>
  <c r="R62" i="14"/>
  <c r="L62" i="14"/>
  <c r="R60" i="14"/>
  <c r="L60" i="14"/>
  <c r="R59" i="14"/>
  <c r="L59" i="14"/>
  <c r="R58" i="14"/>
  <c r="L58" i="14"/>
  <c r="R57" i="14"/>
  <c r="L57" i="14"/>
  <c r="R56" i="14"/>
  <c r="L56" i="14"/>
  <c r="R54" i="14"/>
  <c r="L54" i="14"/>
  <c r="R53" i="14"/>
  <c r="L53" i="14"/>
  <c r="R52" i="14"/>
  <c r="L52" i="14"/>
  <c r="R51" i="14"/>
  <c r="L51" i="14"/>
  <c r="R50" i="14"/>
  <c r="L50" i="14"/>
  <c r="R48" i="14"/>
  <c r="L48" i="14"/>
  <c r="R47" i="14"/>
  <c r="L47" i="14"/>
  <c r="R46" i="14"/>
  <c r="L46" i="14"/>
  <c r="R45" i="14"/>
  <c r="L45" i="14"/>
  <c r="R44" i="14"/>
  <c r="L44" i="14"/>
  <c r="R42" i="14"/>
  <c r="L42" i="14"/>
  <c r="R41" i="14"/>
  <c r="L41" i="14"/>
  <c r="R40" i="14"/>
  <c r="L40" i="14"/>
  <c r="R39" i="14"/>
  <c r="L39" i="14"/>
  <c r="R38" i="14"/>
  <c r="L38" i="14"/>
  <c r="R36" i="14"/>
  <c r="L36" i="14"/>
  <c r="R35" i="14"/>
  <c r="L35" i="14"/>
  <c r="R34" i="14"/>
  <c r="L34" i="14"/>
  <c r="R33" i="14"/>
  <c r="L33" i="14"/>
  <c r="R32" i="14"/>
  <c r="L32" i="14"/>
  <c r="R30" i="14"/>
  <c r="L30" i="14"/>
  <c r="R29" i="14"/>
  <c r="L29" i="14"/>
  <c r="R28" i="14"/>
  <c r="L28" i="14"/>
  <c r="R27" i="14"/>
  <c r="L27" i="14"/>
  <c r="R26" i="14"/>
  <c r="L26" i="14"/>
  <c r="R24" i="14"/>
  <c r="L24" i="14"/>
  <c r="R23" i="14"/>
  <c r="L23" i="14"/>
  <c r="R22" i="14"/>
  <c r="L22" i="14"/>
  <c r="R21" i="14"/>
  <c r="L21" i="14"/>
  <c r="R20" i="14"/>
  <c r="L20" i="14"/>
  <c r="R18" i="14"/>
  <c r="L18" i="14"/>
  <c r="R17" i="14"/>
  <c r="L17" i="14"/>
  <c r="R16" i="14"/>
  <c r="L16" i="14"/>
  <c r="R15" i="14"/>
  <c r="L15" i="14"/>
  <c r="R14" i="14"/>
  <c r="L14" i="14"/>
  <c r="AJ12" i="14"/>
  <c r="AI12" i="14"/>
  <c r="AK12" i="14" s="1"/>
  <c r="AF12" i="14"/>
  <c r="AE12" i="14"/>
  <c r="AG12" i="14" s="1"/>
  <c r="AB12" i="14"/>
  <c r="AA12" i="14"/>
  <c r="AC12" i="14" s="1"/>
  <c r="X12" i="14"/>
  <c r="W12" i="14"/>
  <c r="Y12" i="14" s="1"/>
  <c r="T12" i="14"/>
  <c r="S12" i="14"/>
  <c r="U12" i="14" s="1"/>
  <c r="P12" i="14"/>
  <c r="O12" i="14"/>
  <c r="L12" i="14"/>
  <c r="K12" i="14"/>
  <c r="M12" i="14" s="1"/>
  <c r="H12" i="14"/>
  <c r="G12" i="14"/>
  <c r="I12" i="14" s="1"/>
  <c r="D12" i="14"/>
  <c r="C12" i="14"/>
  <c r="E12" i="14" s="1"/>
  <c r="AN11" i="14"/>
  <c r="AM11" i="14"/>
  <c r="AO11" i="14" s="1"/>
  <c r="AF11" i="14"/>
  <c r="AE11" i="14"/>
  <c r="AB11" i="14"/>
  <c r="AA11" i="14"/>
  <c r="AC11" i="14" s="1"/>
  <c r="X11" i="14"/>
  <c r="W11" i="14"/>
  <c r="T11" i="14"/>
  <c r="S11" i="14"/>
  <c r="U11" i="14" s="1"/>
  <c r="P11" i="14"/>
  <c r="O11" i="14"/>
  <c r="L11" i="14"/>
  <c r="K11" i="14"/>
  <c r="M11" i="14" s="1"/>
  <c r="H11" i="14"/>
  <c r="G11" i="14"/>
  <c r="D11" i="14"/>
  <c r="C11" i="14"/>
  <c r="E11" i="14" s="1"/>
  <c r="AO10" i="14"/>
  <c r="AN10" i="14"/>
  <c r="AM10" i="14"/>
  <c r="AJ10" i="14"/>
  <c r="AI10" i="14"/>
  <c r="AB10" i="14"/>
  <c r="AA10" i="14"/>
  <c r="X10" i="14"/>
  <c r="W10" i="14"/>
  <c r="T10" i="14"/>
  <c r="S10" i="14"/>
  <c r="P10" i="14"/>
  <c r="O10" i="14"/>
  <c r="L10" i="14"/>
  <c r="K10" i="14"/>
  <c r="H10" i="14"/>
  <c r="G10" i="14"/>
  <c r="D10" i="14"/>
  <c r="C10" i="14"/>
  <c r="AO9" i="14"/>
  <c r="AN9" i="14"/>
  <c r="AM9" i="14"/>
  <c r="AJ9" i="14"/>
  <c r="AI9" i="14"/>
  <c r="AF9" i="14"/>
  <c r="AE9" i="14"/>
  <c r="X9" i="14"/>
  <c r="W9" i="14"/>
  <c r="T9" i="14"/>
  <c r="S9" i="14"/>
  <c r="P9" i="14"/>
  <c r="O9" i="14"/>
  <c r="L9" i="14"/>
  <c r="K9" i="14"/>
  <c r="H9" i="14"/>
  <c r="G9" i="14"/>
  <c r="D9" i="14"/>
  <c r="C9" i="14"/>
  <c r="AN8" i="14"/>
  <c r="AM8" i="14"/>
  <c r="AO8" i="14" s="1"/>
  <c r="AJ8" i="14"/>
  <c r="AI8" i="14"/>
  <c r="AF8" i="14"/>
  <c r="AE8" i="14"/>
  <c r="AB8" i="14"/>
  <c r="AA8" i="14"/>
  <c r="T8" i="14"/>
  <c r="S8" i="14"/>
  <c r="P8" i="14"/>
  <c r="O8" i="14"/>
  <c r="L8" i="14"/>
  <c r="K8" i="14"/>
  <c r="H8" i="14"/>
  <c r="G8" i="14"/>
  <c r="D8" i="14"/>
  <c r="C8" i="14"/>
  <c r="AN7" i="14"/>
  <c r="AM7" i="14"/>
  <c r="AO7" i="14" s="1"/>
  <c r="AJ7" i="14"/>
  <c r="AI7" i="14"/>
  <c r="AF7" i="14"/>
  <c r="AE7" i="14"/>
  <c r="AB7" i="14"/>
  <c r="AA7" i="14"/>
  <c r="X7" i="14"/>
  <c r="W7" i="14"/>
  <c r="P7" i="14"/>
  <c r="O7" i="14"/>
  <c r="L7" i="14"/>
  <c r="K7" i="14"/>
  <c r="H7" i="14"/>
  <c r="G7" i="14"/>
  <c r="D7" i="14"/>
  <c r="C7" i="14"/>
  <c r="AN6" i="14"/>
  <c r="AM6" i="14"/>
  <c r="AO6" i="14" s="1"/>
  <c r="AJ6" i="14"/>
  <c r="AI6" i="14"/>
  <c r="AF6" i="14"/>
  <c r="AE6" i="14"/>
  <c r="AB6" i="14"/>
  <c r="AA6" i="14"/>
  <c r="X6" i="14"/>
  <c r="W6" i="14"/>
  <c r="T6" i="14"/>
  <c r="S6" i="14"/>
  <c r="L6" i="14"/>
  <c r="K6" i="14"/>
  <c r="H6" i="14"/>
  <c r="G6" i="14"/>
  <c r="D6" i="14"/>
  <c r="C6" i="14"/>
  <c r="AN5" i="14"/>
  <c r="AM5" i="14"/>
  <c r="AO5" i="14" s="1"/>
  <c r="AJ5" i="14"/>
  <c r="AI5" i="14"/>
  <c r="AF5" i="14"/>
  <c r="AE5" i="14"/>
  <c r="AB5" i="14"/>
  <c r="AA5" i="14"/>
  <c r="X5" i="14"/>
  <c r="W5" i="14"/>
  <c r="T5" i="14"/>
  <c r="S5" i="14"/>
  <c r="P5" i="14"/>
  <c r="O5" i="14"/>
  <c r="H5" i="14"/>
  <c r="G5" i="14"/>
  <c r="D5" i="14"/>
  <c r="C5" i="14"/>
  <c r="AN4" i="14"/>
  <c r="AM4" i="14"/>
  <c r="AO4" i="14" s="1"/>
  <c r="AJ4" i="14"/>
  <c r="AI4" i="14"/>
  <c r="AF4" i="14"/>
  <c r="AE4" i="14"/>
  <c r="AB4" i="14"/>
  <c r="AA4" i="14"/>
  <c r="X4" i="14"/>
  <c r="W4" i="14"/>
  <c r="T4" i="14"/>
  <c r="S4" i="14"/>
  <c r="P4" i="14"/>
  <c r="O4" i="14"/>
  <c r="L4" i="14"/>
  <c r="K4" i="14"/>
  <c r="D4" i="14"/>
  <c r="C4" i="14"/>
  <c r="AN3" i="14"/>
  <c r="AM3" i="14"/>
  <c r="AO3" i="14" s="1"/>
  <c r="AJ3" i="14"/>
  <c r="AI3" i="14"/>
  <c r="AF3" i="14"/>
  <c r="AE3" i="14"/>
  <c r="AB3" i="14"/>
  <c r="AA3" i="14"/>
  <c r="X3" i="14"/>
  <c r="W3" i="14"/>
  <c r="T3" i="14"/>
  <c r="S3" i="14"/>
  <c r="P3" i="14"/>
  <c r="O3" i="14"/>
  <c r="L3" i="14"/>
  <c r="K3" i="14"/>
  <c r="H3" i="14"/>
  <c r="G3" i="14"/>
  <c r="AL2" i="14"/>
  <c r="AH2" i="14"/>
  <c r="AD2" i="14"/>
  <c r="Z2" i="14"/>
  <c r="V2" i="14"/>
  <c r="R2" i="14"/>
  <c r="N2" i="14"/>
  <c r="J2" i="14"/>
  <c r="F2" i="14"/>
  <c r="B2" i="14"/>
  <c r="R66" i="13"/>
  <c r="L66" i="13"/>
  <c r="R65" i="13"/>
  <c r="L65" i="13"/>
  <c r="R64" i="13"/>
  <c r="L64" i="13"/>
  <c r="R63" i="13"/>
  <c r="L63" i="13"/>
  <c r="R62" i="13"/>
  <c r="L62" i="13"/>
  <c r="R60" i="13"/>
  <c r="L60" i="13"/>
  <c r="R59" i="13"/>
  <c r="L59" i="13"/>
  <c r="R58" i="13"/>
  <c r="L58" i="13"/>
  <c r="R57" i="13"/>
  <c r="L57" i="13"/>
  <c r="R56" i="13"/>
  <c r="L56" i="13"/>
  <c r="R54" i="13"/>
  <c r="L54" i="13"/>
  <c r="R53" i="13"/>
  <c r="L53" i="13"/>
  <c r="R52" i="13"/>
  <c r="L52" i="13"/>
  <c r="R51" i="13"/>
  <c r="L51" i="13"/>
  <c r="R50" i="13"/>
  <c r="L50" i="13"/>
  <c r="R48" i="13"/>
  <c r="L48" i="13"/>
  <c r="R47" i="13"/>
  <c r="L47" i="13"/>
  <c r="R46" i="13"/>
  <c r="L46" i="13"/>
  <c r="R45" i="13"/>
  <c r="L45" i="13"/>
  <c r="R44" i="13"/>
  <c r="L44" i="13"/>
  <c r="R42" i="13"/>
  <c r="L42" i="13"/>
  <c r="R41" i="13"/>
  <c r="L41" i="13"/>
  <c r="R40" i="13"/>
  <c r="L40" i="13"/>
  <c r="R39" i="13"/>
  <c r="L39" i="13"/>
  <c r="R38" i="13"/>
  <c r="L38" i="13"/>
  <c r="R36" i="13"/>
  <c r="L36" i="13"/>
  <c r="R35" i="13"/>
  <c r="L35" i="13"/>
  <c r="R34" i="13"/>
  <c r="L34" i="13"/>
  <c r="R33" i="13"/>
  <c r="L33" i="13"/>
  <c r="R32" i="13"/>
  <c r="L32" i="13"/>
  <c r="R30" i="13"/>
  <c r="L30" i="13"/>
  <c r="R29" i="13"/>
  <c r="L29" i="13"/>
  <c r="R28" i="13"/>
  <c r="L28" i="13"/>
  <c r="R27" i="13"/>
  <c r="L27" i="13"/>
  <c r="R26" i="13"/>
  <c r="L26" i="13"/>
  <c r="R24" i="13"/>
  <c r="L24" i="13"/>
  <c r="R23" i="13"/>
  <c r="L23" i="13"/>
  <c r="R22" i="13"/>
  <c r="L22" i="13"/>
  <c r="R21" i="13"/>
  <c r="L21" i="13"/>
  <c r="R20" i="13"/>
  <c r="L20" i="13"/>
  <c r="R18" i="13"/>
  <c r="L18" i="13"/>
  <c r="R17" i="13"/>
  <c r="L17" i="13"/>
  <c r="R16" i="13"/>
  <c r="L16" i="13"/>
  <c r="R15" i="13"/>
  <c r="L15" i="13"/>
  <c r="R14" i="13"/>
  <c r="L14" i="13"/>
  <c r="AJ12" i="13"/>
  <c r="AI12" i="13"/>
  <c r="AK12" i="13" s="1"/>
  <c r="AF12" i="13"/>
  <c r="AE12" i="13"/>
  <c r="AG12" i="13" s="1"/>
  <c r="AB12" i="13"/>
  <c r="AA12" i="13"/>
  <c r="AC12" i="13" s="1"/>
  <c r="X12" i="13"/>
  <c r="W12" i="13"/>
  <c r="Y12" i="13" s="1"/>
  <c r="T12" i="13"/>
  <c r="S12" i="13"/>
  <c r="U12" i="13" s="1"/>
  <c r="P12" i="13"/>
  <c r="O12" i="13"/>
  <c r="L12" i="13"/>
  <c r="K12" i="13"/>
  <c r="M12" i="13" s="1"/>
  <c r="H12" i="13"/>
  <c r="G12" i="13"/>
  <c r="I12" i="13" s="1"/>
  <c r="D12" i="13"/>
  <c r="C12" i="13"/>
  <c r="E12" i="13" s="1"/>
  <c r="AN11" i="13"/>
  <c r="AM11" i="13"/>
  <c r="AO11" i="13" s="1"/>
  <c r="AF11" i="13"/>
  <c r="AE11" i="13"/>
  <c r="AB11" i="13"/>
  <c r="AA11" i="13"/>
  <c r="X11" i="13"/>
  <c r="W11" i="13"/>
  <c r="T11" i="13"/>
  <c r="S11" i="13"/>
  <c r="P11" i="13"/>
  <c r="O11" i="13"/>
  <c r="L11" i="13"/>
  <c r="K11" i="13"/>
  <c r="H11" i="13"/>
  <c r="G11" i="13"/>
  <c r="D11" i="13"/>
  <c r="C11" i="13"/>
  <c r="AO10" i="13"/>
  <c r="AN10" i="13"/>
  <c r="AM10" i="13"/>
  <c r="AJ10" i="13"/>
  <c r="AI10" i="13"/>
  <c r="AB10" i="13"/>
  <c r="AA10" i="13"/>
  <c r="X10" i="13"/>
  <c r="W10" i="13"/>
  <c r="T10" i="13"/>
  <c r="S10" i="13"/>
  <c r="P10" i="13"/>
  <c r="O10" i="13"/>
  <c r="L10" i="13"/>
  <c r="K10" i="13"/>
  <c r="H10" i="13"/>
  <c r="G10" i="13"/>
  <c r="D10" i="13"/>
  <c r="C10" i="13"/>
  <c r="AN9" i="13"/>
  <c r="AM9" i="13"/>
  <c r="AO9" i="13" s="1"/>
  <c r="AJ9" i="13"/>
  <c r="AI9" i="13"/>
  <c r="AF9" i="13"/>
  <c r="AE9" i="13"/>
  <c r="X9" i="13"/>
  <c r="W9" i="13"/>
  <c r="T9" i="13"/>
  <c r="S9" i="13"/>
  <c r="P9" i="13"/>
  <c r="O9" i="13"/>
  <c r="L9" i="13"/>
  <c r="K9" i="13"/>
  <c r="H9" i="13"/>
  <c r="G9" i="13"/>
  <c r="D9" i="13"/>
  <c r="C9" i="13"/>
  <c r="AN8" i="13"/>
  <c r="AM8" i="13"/>
  <c r="AO8" i="13" s="1"/>
  <c r="AJ8" i="13"/>
  <c r="AI8" i="13"/>
  <c r="AF8" i="13"/>
  <c r="AE8" i="13"/>
  <c r="AB8" i="13"/>
  <c r="AA8" i="13"/>
  <c r="T8" i="13"/>
  <c r="S8" i="13"/>
  <c r="U8" i="13" s="1"/>
  <c r="P8" i="13"/>
  <c r="O8" i="13"/>
  <c r="L8" i="13"/>
  <c r="K8" i="13"/>
  <c r="M8" i="13" s="1"/>
  <c r="H8" i="13"/>
  <c r="G8" i="13"/>
  <c r="D8" i="13"/>
  <c r="C8" i="13"/>
  <c r="E8" i="13" s="1"/>
  <c r="AO7" i="13"/>
  <c r="AN7" i="13"/>
  <c r="AM7" i="13"/>
  <c r="AJ7" i="13"/>
  <c r="AI7" i="13"/>
  <c r="AF7" i="13"/>
  <c r="AE7" i="13"/>
  <c r="AB7" i="13"/>
  <c r="AA7" i="13"/>
  <c r="X7" i="13"/>
  <c r="W7" i="13"/>
  <c r="P7" i="13"/>
  <c r="O7" i="13"/>
  <c r="L7" i="13"/>
  <c r="K7" i="13"/>
  <c r="H7" i="13"/>
  <c r="G7" i="13"/>
  <c r="D7" i="13"/>
  <c r="C7" i="13"/>
  <c r="AN6" i="13"/>
  <c r="AM6" i="13"/>
  <c r="AO6" i="13" s="1"/>
  <c r="AJ6" i="13"/>
  <c r="AI6" i="13"/>
  <c r="AF6" i="13"/>
  <c r="AE6" i="13"/>
  <c r="AB6" i="13"/>
  <c r="AA6" i="13"/>
  <c r="X6" i="13"/>
  <c r="W6" i="13"/>
  <c r="T6" i="13"/>
  <c r="S6" i="13"/>
  <c r="L6" i="13"/>
  <c r="K6" i="13"/>
  <c r="H6" i="13"/>
  <c r="G6" i="13"/>
  <c r="D6" i="13"/>
  <c r="C6" i="13"/>
  <c r="AN5" i="13"/>
  <c r="AM5" i="13"/>
  <c r="AO5" i="13" s="1"/>
  <c r="AJ5" i="13"/>
  <c r="AI5" i="13"/>
  <c r="AF5" i="13"/>
  <c r="AE5" i="13"/>
  <c r="AB5" i="13"/>
  <c r="AA5" i="13"/>
  <c r="X5" i="13"/>
  <c r="W5" i="13"/>
  <c r="T5" i="13"/>
  <c r="S5" i="13"/>
  <c r="P5" i="13"/>
  <c r="O5" i="13"/>
  <c r="H5" i="13"/>
  <c r="G5" i="13"/>
  <c r="D5" i="13"/>
  <c r="C5" i="13"/>
  <c r="AN4" i="13"/>
  <c r="AM4" i="13"/>
  <c r="AO4" i="13" s="1"/>
  <c r="AJ4" i="13"/>
  <c r="AI4" i="13"/>
  <c r="AF4" i="13"/>
  <c r="AE4" i="13"/>
  <c r="AB4" i="13"/>
  <c r="AA4" i="13"/>
  <c r="X4" i="13"/>
  <c r="W4" i="13"/>
  <c r="T4" i="13"/>
  <c r="S4" i="13"/>
  <c r="P4" i="13"/>
  <c r="O4" i="13"/>
  <c r="L4" i="13"/>
  <c r="K4" i="13"/>
  <c r="D4" i="13"/>
  <c r="C4" i="13"/>
  <c r="AN3" i="13"/>
  <c r="AM3" i="13"/>
  <c r="AO3" i="13" s="1"/>
  <c r="AJ3" i="13"/>
  <c r="AI3" i="13"/>
  <c r="AF3" i="13"/>
  <c r="AE3" i="13"/>
  <c r="AB3" i="13"/>
  <c r="AA3" i="13"/>
  <c r="X3" i="13"/>
  <c r="W3" i="13"/>
  <c r="T3" i="13"/>
  <c r="S3" i="13"/>
  <c r="P3" i="13"/>
  <c r="O3" i="13"/>
  <c r="L3" i="13"/>
  <c r="K3" i="13"/>
  <c r="H3" i="13"/>
  <c r="G3" i="13"/>
  <c r="AL2" i="13"/>
  <c r="AH2" i="13"/>
  <c r="AD2" i="13"/>
  <c r="Z2" i="13"/>
  <c r="V2" i="13"/>
  <c r="R2" i="13"/>
  <c r="N2" i="13"/>
  <c r="J2" i="13"/>
  <c r="F2" i="13"/>
  <c r="B2" i="13"/>
  <c r="T3" i="20" l="1"/>
  <c r="U3" i="21"/>
  <c r="AI3" i="26"/>
  <c r="AQ3" i="28"/>
  <c r="AQ9" i="28"/>
  <c r="U3" i="19"/>
  <c r="AK10" i="23"/>
  <c r="AC4" i="19"/>
  <c r="AI5" i="26"/>
  <c r="AI8" i="26"/>
  <c r="I6" i="13"/>
  <c r="AK6" i="13"/>
  <c r="I8" i="14"/>
  <c r="AC8" i="14"/>
  <c r="Q3" i="15"/>
  <c r="Y3" i="15"/>
  <c r="AG3" i="15"/>
  <c r="M4" i="15"/>
  <c r="Y5" i="15"/>
  <c r="AG5" i="15"/>
  <c r="I6" i="15"/>
  <c r="M7" i="15"/>
  <c r="AG7" i="15"/>
  <c r="I8" i="15"/>
  <c r="Q8" i="15"/>
  <c r="AC8" i="15"/>
  <c r="M9" i="15"/>
  <c r="U9" i="15"/>
  <c r="AG9" i="15"/>
  <c r="I10" i="15"/>
  <c r="Q10" i="15"/>
  <c r="Y10" i="15"/>
  <c r="Q3" i="16"/>
  <c r="AG3" i="16"/>
  <c r="U4" i="16"/>
  <c r="AG5" i="16"/>
  <c r="I6" i="16"/>
  <c r="AC6" i="16"/>
  <c r="M7" i="16"/>
  <c r="Y7" i="16"/>
  <c r="AG7" i="16"/>
  <c r="I8" i="16"/>
  <c r="Q8" i="16"/>
  <c r="M9" i="16"/>
  <c r="U9" i="16"/>
  <c r="AG9" i="16"/>
  <c r="I10" i="16"/>
  <c r="Q10" i="16"/>
  <c r="Y10" i="16"/>
  <c r="T3" i="18"/>
  <c r="AC4" i="21"/>
  <c r="AC4" i="22"/>
  <c r="AQ10" i="31"/>
  <c r="AV12" i="14"/>
  <c r="T3" i="21"/>
  <c r="U4" i="20"/>
  <c r="AC6" i="18"/>
  <c r="E4" i="13"/>
  <c r="Y4" i="13"/>
  <c r="AG4" i="13"/>
  <c r="AS4" i="13" s="1"/>
  <c r="I10" i="13"/>
  <c r="Y10" i="13"/>
  <c r="AK10" i="13"/>
  <c r="M4" i="14"/>
  <c r="E6" i="14"/>
  <c r="M6" i="14"/>
  <c r="AI4" i="26"/>
  <c r="AU12" i="13"/>
  <c r="E10" i="14"/>
  <c r="M10" i="14"/>
  <c r="U10" i="14"/>
  <c r="AQ5" i="31"/>
  <c r="AQ8" i="31"/>
  <c r="AQ4" i="31"/>
  <c r="AQ7" i="31"/>
  <c r="AQ3" i="31"/>
  <c r="AQ9" i="31"/>
  <c r="AQ10" i="28"/>
  <c r="AQ8" i="28"/>
  <c r="AQ4" i="28"/>
  <c r="AQ7" i="28"/>
  <c r="AQ5" i="28"/>
  <c r="AC3" i="13"/>
  <c r="AK3" i="13"/>
  <c r="E5" i="13"/>
  <c r="Q5" i="13"/>
  <c r="Y5" i="13"/>
  <c r="I7" i="13"/>
  <c r="AK7" i="13"/>
  <c r="E9" i="13"/>
  <c r="M9" i="13"/>
  <c r="U9" i="13"/>
  <c r="I11" i="13"/>
  <c r="Y11" i="13"/>
  <c r="AG11" i="13"/>
  <c r="I3" i="14"/>
  <c r="Q3" i="14"/>
  <c r="I5" i="14"/>
  <c r="U5" i="14"/>
  <c r="E7" i="14"/>
  <c r="M7" i="14"/>
  <c r="Y7" i="14"/>
  <c r="AG7" i="14"/>
  <c r="I9" i="14"/>
  <c r="Y9" i="14"/>
  <c r="AK9" i="14"/>
  <c r="Y10" i="14"/>
  <c r="AK10" i="14"/>
  <c r="AU12" i="14"/>
  <c r="T3" i="19"/>
  <c r="V4" i="20"/>
  <c r="U5" i="21"/>
  <c r="AS9" i="23"/>
  <c r="AL6" i="23"/>
  <c r="AI6" i="23" s="1"/>
  <c r="AK6" i="23"/>
  <c r="I3" i="13"/>
  <c r="Q3" i="13"/>
  <c r="Y3" i="13"/>
  <c r="I5" i="13"/>
  <c r="U5" i="13"/>
  <c r="AK5" i="13"/>
  <c r="E7" i="13"/>
  <c r="M7" i="13"/>
  <c r="Y7" i="13"/>
  <c r="I9" i="13"/>
  <c r="Y9" i="13"/>
  <c r="AK9" i="13"/>
  <c r="E11" i="13"/>
  <c r="M11" i="13"/>
  <c r="U11" i="13"/>
  <c r="AC11" i="13"/>
  <c r="AV12" i="13"/>
  <c r="AC3" i="14"/>
  <c r="AK3" i="14"/>
  <c r="E5" i="14"/>
  <c r="I7" i="14"/>
  <c r="AC7" i="14"/>
  <c r="E9" i="14"/>
  <c r="M9" i="14"/>
  <c r="U9" i="14"/>
  <c r="AC10" i="14"/>
  <c r="AN3" i="15"/>
  <c r="AN7" i="15"/>
  <c r="AN3" i="16"/>
  <c r="AN7" i="16"/>
  <c r="V5" i="22"/>
  <c r="AK9" i="23"/>
  <c r="AK8" i="23"/>
  <c r="U4" i="13"/>
  <c r="AC4" i="13"/>
  <c r="AK4" i="13"/>
  <c r="E6" i="13"/>
  <c r="M6" i="13"/>
  <c r="Y6" i="13"/>
  <c r="AG6" i="13"/>
  <c r="E10" i="13"/>
  <c r="M10" i="13"/>
  <c r="U10" i="13"/>
  <c r="AC10" i="13"/>
  <c r="E4" i="14"/>
  <c r="Y4" i="14"/>
  <c r="I6" i="14"/>
  <c r="AC6" i="14"/>
  <c r="AK6" i="14"/>
  <c r="E8" i="14"/>
  <c r="M8" i="14"/>
  <c r="U8" i="14"/>
  <c r="AG8" i="14"/>
  <c r="I10" i="14"/>
  <c r="I11" i="14"/>
  <c r="Y11" i="14"/>
  <c r="AG11" i="14"/>
  <c r="M3" i="15"/>
  <c r="U3" i="15"/>
  <c r="AC3" i="15"/>
  <c r="E4" i="15"/>
  <c r="Q4" i="15"/>
  <c r="Y4" i="15"/>
  <c r="AG4" i="15"/>
  <c r="I5" i="15"/>
  <c r="E6" i="15"/>
  <c r="M6" i="15"/>
  <c r="AG6" i="15"/>
  <c r="I7" i="15"/>
  <c r="Q7" i="15"/>
  <c r="AC7" i="15"/>
  <c r="E8" i="15"/>
  <c r="M8" i="15"/>
  <c r="U8" i="15"/>
  <c r="I9" i="15"/>
  <c r="Q9" i="15"/>
  <c r="Y9" i="15"/>
  <c r="AM10" i="15"/>
  <c r="M10" i="15"/>
  <c r="U10" i="15"/>
  <c r="AC10" i="15"/>
  <c r="U3" i="16"/>
  <c r="E4" i="16"/>
  <c r="Q4" i="16"/>
  <c r="Y4" i="16"/>
  <c r="AG4" i="16"/>
  <c r="I5" i="16"/>
  <c r="E6" i="16"/>
  <c r="M6" i="16"/>
  <c r="AK6" i="16" s="1"/>
  <c r="Y6" i="16"/>
  <c r="I7" i="16"/>
  <c r="Q7" i="16"/>
  <c r="M8" i="16"/>
  <c r="AJ8" i="16" s="1"/>
  <c r="U8" i="16"/>
  <c r="AG8" i="16"/>
  <c r="I9" i="16"/>
  <c r="Q9" i="16"/>
  <c r="Y9" i="16"/>
  <c r="M10" i="16"/>
  <c r="U10" i="16"/>
  <c r="AC10" i="16"/>
  <c r="V6" i="18"/>
  <c r="AK7" i="23"/>
  <c r="AS6" i="23"/>
  <c r="AL5" i="23"/>
  <c r="AC5" i="22"/>
  <c r="AC5" i="21"/>
  <c r="V3" i="21"/>
  <c r="S3" i="21" s="1"/>
  <c r="T6" i="20"/>
  <c r="T5" i="20"/>
  <c r="AC5" i="20"/>
  <c r="U5" i="18"/>
  <c r="U6" i="22"/>
  <c r="AC6" i="20"/>
  <c r="T5" i="19"/>
  <c r="Y5" i="19" s="1"/>
  <c r="AC6" i="21"/>
  <c r="S4" i="19"/>
  <c r="AC6" i="19"/>
  <c r="AJ5" i="23"/>
  <c r="AC5" i="16"/>
  <c r="AC5" i="15"/>
  <c r="Y6" i="15"/>
  <c r="AK5" i="14"/>
  <c r="AU11" i="14"/>
  <c r="AC7" i="13"/>
  <c r="AG6" i="14"/>
  <c r="AM8" i="16"/>
  <c r="M3" i="16"/>
  <c r="Y7" i="15"/>
  <c r="AC6" i="15"/>
  <c r="M3" i="14"/>
  <c r="AC8" i="13"/>
  <c r="AG7" i="13"/>
  <c r="M3" i="13"/>
  <c r="AG8" i="15"/>
  <c r="AK7" i="14"/>
  <c r="AV3" i="14"/>
  <c r="AG8" i="13"/>
  <c r="M4" i="13"/>
  <c r="AV3" i="13"/>
  <c r="AM10" i="16"/>
  <c r="AC7" i="16"/>
  <c r="AG9" i="14"/>
  <c r="AK8" i="14"/>
  <c r="Q4" i="14"/>
  <c r="U3" i="14"/>
  <c r="AG9" i="13"/>
  <c r="AK8" i="13"/>
  <c r="AV4" i="13"/>
  <c r="Q4" i="13"/>
  <c r="U3" i="13"/>
  <c r="M4" i="16"/>
  <c r="AS10" i="23"/>
  <c r="AS4" i="23"/>
  <c r="AU8" i="13"/>
  <c r="Q5" i="14"/>
  <c r="U4" i="14"/>
  <c r="AN9" i="15"/>
  <c r="AN10" i="15"/>
  <c r="AS10" i="15" s="1"/>
  <c r="AN4" i="15"/>
  <c r="AM4" i="15"/>
  <c r="AC8" i="16"/>
  <c r="AN9" i="16"/>
  <c r="AN4" i="16"/>
  <c r="AM4" i="16"/>
  <c r="Y3" i="14"/>
  <c r="AN5" i="16"/>
  <c r="Q5" i="16"/>
  <c r="AM6" i="16"/>
  <c r="E8" i="16"/>
  <c r="Y3" i="16"/>
  <c r="AN5" i="15"/>
  <c r="Q5" i="15"/>
  <c r="AN6" i="15"/>
  <c r="U4" i="15"/>
  <c r="AU7" i="14"/>
  <c r="AV7" i="14"/>
  <c r="AU7" i="13"/>
  <c r="AV7" i="13"/>
  <c r="AS5" i="23"/>
  <c r="AL8" i="23"/>
  <c r="AJ8" i="23"/>
  <c r="I8" i="13"/>
  <c r="AN6" i="16"/>
  <c r="AG6" i="16"/>
  <c r="U5" i="16"/>
  <c r="AC3" i="16"/>
  <c r="U5" i="15"/>
  <c r="U6" i="14"/>
  <c r="Y5" i="14"/>
  <c r="AU8" i="14"/>
  <c r="AV8" i="14"/>
  <c r="AV4" i="14"/>
  <c r="AC4" i="14"/>
  <c r="AG3" i="14"/>
  <c r="U6" i="13"/>
  <c r="AV8" i="13"/>
  <c r="AG3" i="13"/>
  <c r="U6" i="16"/>
  <c r="Y5" i="16"/>
  <c r="AN8" i="16"/>
  <c r="AC4" i="16"/>
  <c r="E10" i="16"/>
  <c r="AL10" i="16" s="1"/>
  <c r="AN10" i="16"/>
  <c r="Y6" i="14"/>
  <c r="AR6" i="14" s="1"/>
  <c r="AU9" i="14"/>
  <c r="AV5" i="14"/>
  <c r="AC5" i="14"/>
  <c r="AV9" i="14"/>
  <c r="AG4" i="14"/>
  <c r="AV11" i="14"/>
  <c r="BA11" i="14" s="1"/>
  <c r="AU9" i="13"/>
  <c r="AV5" i="13"/>
  <c r="AC5" i="13"/>
  <c r="AV9" i="13"/>
  <c r="AJ9" i="23"/>
  <c r="AO9" i="23" s="1"/>
  <c r="AL3" i="23"/>
  <c r="U6" i="15"/>
  <c r="AM6" i="15"/>
  <c r="AS6" i="15" s="1"/>
  <c r="AM8" i="15"/>
  <c r="AN8" i="15"/>
  <c r="AC4" i="15"/>
  <c r="E10" i="15"/>
  <c r="AG5" i="14"/>
  <c r="AU10" i="14"/>
  <c r="AV10" i="14"/>
  <c r="AK4" i="14"/>
  <c r="AC6" i="13"/>
  <c r="AU10" i="13"/>
  <c r="AG5" i="13"/>
  <c r="AV10" i="13"/>
  <c r="AU11" i="13"/>
  <c r="AV11" i="13"/>
  <c r="AK5" i="23"/>
  <c r="AI5" i="23" s="1"/>
  <c r="AJ7" i="23"/>
  <c r="AL7" i="23"/>
  <c r="AL9" i="23"/>
  <c r="AK3" i="23"/>
  <c r="AI4" i="23"/>
  <c r="AO4" i="23"/>
  <c r="AJ3" i="23"/>
  <c r="AI10" i="23"/>
  <c r="AO10" i="23"/>
  <c r="AO6" i="23"/>
  <c r="T5" i="18"/>
  <c r="T6" i="18"/>
  <c r="V5" i="18"/>
  <c r="U3" i="18"/>
  <c r="S3" i="18" s="1"/>
  <c r="U6" i="18"/>
  <c r="S4" i="18"/>
  <c r="Y4" i="18"/>
  <c r="T5" i="22"/>
  <c r="T6" i="22"/>
  <c r="V3" i="22"/>
  <c r="V4" i="22"/>
  <c r="U5" i="22"/>
  <c r="T3" i="22"/>
  <c r="U4" i="22"/>
  <c r="V5" i="21"/>
  <c r="V6" i="21"/>
  <c r="U6" i="21"/>
  <c r="Y3" i="21"/>
  <c r="T5" i="21"/>
  <c r="S4" i="21"/>
  <c r="Y4" i="21"/>
  <c r="U6" i="20"/>
  <c r="Y6" i="20" s="1"/>
  <c r="S4" i="20"/>
  <c r="Y4" i="20"/>
  <c r="U3" i="20"/>
  <c r="Y3" i="20" s="1"/>
  <c r="V3" i="20"/>
  <c r="U5" i="20"/>
  <c r="Y5" i="20" s="1"/>
  <c r="V5" i="19"/>
  <c r="T6" i="19"/>
  <c r="Y3" i="19"/>
  <c r="V3" i="19"/>
  <c r="Y4" i="19"/>
  <c r="U6" i="19"/>
  <c r="AK4" i="16"/>
  <c r="AM3" i="16"/>
  <c r="AS3" i="16" s="1"/>
  <c r="AM5" i="16"/>
  <c r="AM7" i="16"/>
  <c r="AM9" i="16"/>
  <c r="I3" i="16"/>
  <c r="E5" i="16"/>
  <c r="AL6" i="16"/>
  <c r="E7" i="16"/>
  <c r="E9" i="16"/>
  <c r="AM3" i="15"/>
  <c r="AS3" i="15" s="1"/>
  <c r="AM5" i="15"/>
  <c r="AS5" i="15" s="1"/>
  <c r="AM7" i="15"/>
  <c r="AS7" i="15" s="1"/>
  <c r="AM9" i="15"/>
  <c r="AS9" i="15" s="1"/>
  <c r="AK10" i="15"/>
  <c r="I3" i="15"/>
  <c r="AK3" i="15" s="1"/>
  <c r="E5" i="15"/>
  <c r="AL6" i="15"/>
  <c r="E7" i="15"/>
  <c r="E9" i="15"/>
  <c r="AR3" i="14"/>
  <c r="BA12" i="14"/>
  <c r="AU3" i="14"/>
  <c r="BA3" i="14" s="1"/>
  <c r="AU4" i="14"/>
  <c r="BA4" i="14" s="1"/>
  <c r="AU5" i="14"/>
  <c r="AU6" i="14"/>
  <c r="Q7" i="14"/>
  <c r="AT7" i="14" s="1"/>
  <c r="Q8" i="14"/>
  <c r="Q9" i="14"/>
  <c r="Q10" i="14"/>
  <c r="Q11" i="14"/>
  <c r="AT11" i="14" s="1"/>
  <c r="Q12" i="14"/>
  <c r="AT12" i="14" s="1"/>
  <c r="AV6" i="14"/>
  <c r="AR5" i="13"/>
  <c r="BA12" i="13"/>
  <c r="AU3" i="13"/>
  <c r="AU4" i="13"/>
  <c r="AU5" i="13"/>
  <c r="BA5" i="13" s="1"/>
  <c r="AU6" i="13"/>
  <c r="Q7" i="13"/>
  <c r="AS7" i="13" s="1"/>
  <c r="Q8" i="13"/>
  <c r="Q9" i="13"/>
  <c r="Q10" i="13"/>
  <c r="AS10" i="13" s="1"/>
  <c r="Q11" i="13"/>
  <c r="Q12" i="13"/>
  <c r="AT12" i="13" s="1"/>
  <c r="AV6" i="13"/>
  <c r="AR10" i="13"/>
  <c r="BA4" i="13" l="1"/>
  <c r="AR12" i="14"/>
  <c r="AJ4" i="15"/>
  <c r="AJ6" i="15"/>
  <c r="AO6" i="15" s="1"/>
  <c r="AS6" i="13"/>
  <c r="AT4" i="13"/>
  <c r="AK8" i="15"/>
  <c r="AS10" i="16"/>
  <c r="AO8" i="23"/>
  <c r="AT6" i="14"/>
  <c r="AR11" i="13"/>
  <c r="AK10" i="16"/>
  <c r="AO10" i="16" s="1"/>
  <c r="AL8" i="16"/>
  <c r="AJ6" i="16"/>
  <c r="AJ4" i="16"/>
  <c r="AJ10" i="15"/>
  <c r="AJ8" i="15"/>
  <c r="AL4" i="15"/>
  <c r="AS4" i="14"/>
  <c r="AR6" i="13"/>
  <c r="AQ6" i="13" s="1"/>
  <c r="AS3" i="14"/>
  <c r="AS5" i="13"/>
  <c r="AR5" i="14"/>
  <c r="AS10" i="14"/>
  <c r="AL10" i="15"/>
  <c r="AK5" i="15"/>
  <c r="AK9" i="16"/>
  <c r="AS7" i="16"/>
  <c r="AJ10" i="16"/>
  <c r="AT5" i="13"/>
  <c r="AQ5" i="13" s="1"/>
  <c r="AK8" i="16"/>
  <c r="AL7" i="16"/>
  <c r="AT3" i="13"/>
  <c r="AS9" i="13"/>
  <c r="AT6" i="13"/>
  <c r="AS8" i="13"/>
  <c r="AT9" i="14"/>
  <c r="AT4" i="14"/>
  <c r="AK9" i="15"/>
  <c r="AK6" i="15"/>
  <c r="AK3" i="16"/>
  <c r="AS5" i="16"/>
  <c r="AR4" i="14"/>
  <c r="AS6" i="14"/>
  <c r="AQ6" i="14" s="1"/>
  <c r="AS11" i="13"/>
  <c r="AR4" i="13"/>
  <c r="AW4" i="13" s="1"/>
  <c r="AS8" i="14"/>
  <c r="AK7" i="15"/>
  <c r="S3" i="19"/>
  <c r="AK4" i="15"/>
  <c r="AO4" i="15" s="1"/>
  <c r="AS8" i="16"/>
  <c r="AT3" i="14"/>
  <c r="AL4" i="16"/>
  <c r="AI4" i="16" s="1"/>
  <c r="S5" i="19"/>
  <c r="S4" i="22"/>
  <c r="S6" i="20"/>
  <c r="Y3" i="18"/>
  <c r="Y4" i="22"/>
  <c r="S6" i="21"/>
  <c r="S5" i="20"/>
  <c r="AA3" i="20"/>
  <c r="AI8" i="16"/>
  <c r="AJ3" i="16"/>
  <c r="AL3" i="16"/>
  <c r="AI3" i="16" s="1"/>
  <c r="AJ3" i="15"/>
  <c r="AO3" i="15" s="1"/>
  <c r="AT5" i="14"/>
  <c r="AS5" i="14"/>
  <c r="AW5" i="14" s="1"/>
  <c r="AT10" i="13"/>
  <c r="AQ10" i="13" s="1"/>
  <c r="BA3" i="13"/>
  <c r="AT10" i="14"/>
  <c r="AS6" i="16"/>
  <c r="AS8" i="15"/>
  <c r="AL5" i="15"/>
  <c r="AR3" i="13"/>
  <c r="AL8" i="15"/>
  <c r="AI8" i="15" s="1"/>
  <c r="AS4" i="15"/>
  <c r="AO8" i="16"/>
  <c r="AJ7" i="16"/>
  <c r="AS9" i="16"/>
  <c r="AW4" i="14"/>
  <c r="BA7" i="14"/>
  <c r="BA9" i="13"/>
  <c r="AI8" i="23"/>
  <c r="AI9" i="23"/>
  <c r="BA7" i="13"/>
  <c r="BA8" i="13"/>
  <c r="AS4" i="16"/>
  <c r="AJ5" i="16"/>
  <c r="BA10" i="14"/>
  <c r="AO5" i="23"/>
  <c r="BA8" i="14"/>
  <c r="AJ9" i="15"/>
  <c r="AO9" i="15" s="1"/>
  <c r="BA5" i="14"/>
  <c r="BA9" i="14"/>
  <c r="AS3" i="13"/>
  <c r="BA10" i="13"/>
  <c r="AI10" i="15"/>
  <c r="BA6" i="14"/>
  <c r="AS9" i="14"/>
  <c r="AR9" i="14"/>
  <c r="BA11" i="13"/>
  <c r="AO3" i="23"/>
  <c r="AI3" i="23"/>
  <c r="AO7" i="23"/>
  <c r="AI7" i="23"/>
  <c r="S6" i="18"/>
  <c r="Y6" i="18"/>
  <c r="Y5" i="18"/>
  <c r="S5" i="18"/>
  <c r="Y3" i="22"/>
  <c r="S3" i="22"/>
  <c r="S6" i="22"/>
  <c r="Y6" i="22"/>
  <c r="Y5" i="22"/>
  <c r="S5" i="22"/>
  <c r="Y5" i="21"/>
  <c r="S5" i="21"/>
  <c r="Y6" i="21"/>
  <c r="AA5" i="20"/>
  <c r="AA6" i="20"/>
  <c r="S3" i="20"/>
  <c r="AA4" i="20"/>
  <c r="S6" i="19"/>
  <c r="Y6" i="19"/>
  <c r="AA6" i="19" s="1"/>
  <c r="AI10" i="16"/>
  <c r="AL9" i="16"/>
  <c r="AJ9" i="16"/>
  <c r="AK5" i="16"/>
  <c r="AO5" i="16" s="1"/>
  <c r="AO4" i="16"/>
  <c r="AO3" i="16"/>
  <c r="AI6" i="16"/>
  <c r="AO6" i="16"/>
  <c r="AL5" i="16"/>
  <c r="AK7" i="16"/>
  <c r="AL9" i="15"/>
  <c r="AJ5" i="15"/>
  <c r="AL3" i="15"/>
  <c r="AI3" i="15" s="1"/>
  <c r="AO10" i="15"/>
  <c r="AJ7" i="15"/>
  <c r="AL7" i="15"/>
  <c r="AO8" i="15"/>
  <c r="AI6" i="15"/>
  <c r="AR11" i="14"/>
  <c r="AR8" i="14"/>
  <c r="AS12" i="14"/>
  <c r="AQ12" i="14" s="1"/>
  <c r="AS7" i="14"/>
  <c r="AR7" i="14"/>
  <c r="AS11" i="14"/>
  <c r="AR10" i="14"/>
  <c r="AT8" i="14"/>
  <c r="AW3" i="14"/>
  <c r="AQ3" i="14"/>
  <c r="AW10" i="13"/>
  <c r="AR7" i="13"/>
  <c r="AR9" i="13"/>
  <c r="BA6" i="13"/>
  <c r="AR8" i="13"/>
  <c r="AT7" i="13"/>
  <c r="AT11" i="13"/>
  <c r="AQ11" i="13" s="1"/>
  <c r="AT8" i="13"/>
  <c r="AR12" i="13"/>
  <c r="AS12" i="13"/>
  <c r="AW5" i="13"/>
  <c r="AT9" i="13"/>
  <c r="AW11" i="13"/>
  <c r="AI9" i="15" l="1"/>
  <c r="AW6" i="14"/>
  <c r="AI4" i="15"/>
  <c r="AW6" i="13"/>
  <c r="AA4" i="18"/>
  <c r="AQ4" i="23"/>
  <c r="AQ4" i="14"/>
  <c r="AQ4" i="13"/>
  <c r="AW12" i="14"/>
  <c r="AQ5" i="14"/>
  <c r="AA6" i="21"/>
  <c r="AA6" i="18"/>
  <c r="AA6" i="22"/>
  <c r="AA4" i="22"/>
  <c r="AA5" i="22"/>
  <c r="AA3" i="21"/>
  <c r="AA4" i="21"/>
  <c r="AA5" i="19"/>
  <c r="AA3" i="19"/>
  <c r="AW3" i="13"/>
  <c r="AQ3" i="13"/>
  <c r="AO7" i="16"/>
  <c r="AW9" i="14"/>
  <c r="AQ9" i="14"/>
  <c r="AQ7" i="23"/>
  <c r="AQ6" i="23"/>
  <c r="AQ5" i="23"/>
  <c r="AQ9" i="23"/>
  <c r="AQ10" i="23"/>
  <c r="AQ3" i="23"/>
  <c r="AQ8" i="23"/>
  <c r="AA5" i="18"/>
  <c r="AA3" i="18"/>
  <c r="AA3" i="22"/>
  <c r="AA5" i="21"/>
  <c r="AA4" i="19"/>
  <c r="AO9" i="16"/>
  <c r="AQ9" i="16" s="1"/>
  <c r="AI9" i="16"/>
  <c r="AI7" i="16"/>
  <c r="AI5" i="16"/>
  <c r="AO7" i="15"/>
  <c r="AI7" i="15"/>
  <c r="AO5" i="15"/>
  <c r="AQ5" i="15" s="1"/>
  <c r="AI5" i="15"/>
  <c r="AW7" i="14"/>
  <c r="AQ7" i="14"/>
  <c r="AW8" i="14"/>
  <c r="AQ8" i="14"/>
  <c r="AW10" i="14"/>
  <c r="AQ10" i="14"/>
  <c r="AW11" i="14"/>
  <c r="AY11" i="14" s="1"/>
  <c r="AQ11" i="14"/>
  <c r="AW9" i="13"/>
  <c r="AQ9" i="13"/>
  <c r="AW12" i="13"/>
  <c r="AQ12" i="13"/>
  <c r="AW7" i="13"/>
  <c r="AQ7" i="13"/>
  <c r="AW8" i="13"/>
  <c r="AQ8" i="13"/>
  <c r="AY5" i="13" l="1"/>
  <c r="AQ4" i="16"/>
  <c r="AQ6" i="16"/>
  <c r="AY9" i="14"/>
  <c r="AY12" i="13"/>
  <c r="AQ3" i="16"/>
  <c r="AQ5" i="16"/>
  <c r="AQ10" i="16"/>
  <c r="AQ8" i="16"/>
  <c r="AQ7" i="16"/>
  <c r="AQ3" i="15"/>
  <c r="AQ8" i="15"/>
  <c r="AQ10" i="15"/>
  <c r="AQ7" i="15"/>
  <c r="AQ9" i="15"/>
  <c r="AQ6" i="15"/>
  <c r="AQ4" i="15"/>
  <c r="AY12" i="14"/>
  <c r="AY8" i="14"/>
  <c r="AY5" i="14"/>
  <c r="AY10" i="14"/>
  <c r="AY7" i="14"/>
  <c r="AY6" i="14"/>
  <c r="AY4" i="14"/>
  <c r="AY3" i="14"/>
  <c r="AY4" i="13"/>
  <c r="AY7" i="13"/>
  <c r="AY6" i="13"/>
  <c r="AY8" i="13"/>
  <c r="AY11" i="13"/>
  <c r="AY3" i="13"/>
  <c r="AY10" i="13"/>
  <c r="AY9" i="13"/>
</calcChain>
</file>

<file path=xl/sharedStrings.xml><?xml version="1.0" encoding="utf-8"?>
<sst xmlns="http://schemas.openxmlformats.org/spreadsheetml/2006/main" count="2304" uniqueCount="260">
  <si>
    <t>Váradi Marci</t>
  </si>
  <si>
    <t>Böcskei Barnabás</t>
  </si>
  <si>
    <t>Füzy Csaba</t>
  </si>
  <si>
    <t>Inczédi Gergő</t>
  </si>
  <si>
    <t>Rácz Ferenc</t>
  </si>
  <si>
    <t>Csorba Gábor</t>
  </si>
  <si>
    <t>Pákai György</t>
  </si>
  <si>
    <t>Szatmári Tamás</t>
  </si>
  <si>
    <t>Lukács Viktor</t>
  </si>
  <si>
    <t>Lukács László</t>
  </si>
  <si>
    <t>Kondor Gábor</t>
  </si>
  <si>
    <t>Kondor Balázs</t>
  </si>
  <si>
    <t>Szappanos György</t>
  </si>
  <si>
    <t>Terjék Zsolt</t>
  </si>
  <si>
    <t>Horváth Dénes</t>
  </si>
  <si>
    <t>Fejes Ferenc</t>
  </si>
  <si>
    <t>Maczelka Árpád</t>
  </si>
  <si>
    <t>Széll Gergő</t>
  </si>
  <si>
    <t>Balázs Máté</t>
  </si>
  <si>
    <t>Németh Károly</t>
  </si>
  <si>
    <t>Kocsis Gábor</t>
  </si>
  <si>
    <t>Fortuna Iván</t>
  </si>
  <si>
    <t>Tóth Béla</t>
  </si>
  <si>
    <t>ifj. Farkas Gábor</t>
  </si>
  <si>
    <t>Bottyán Zoltán</t>
  </si>
  <si>
    <t>Debreczy István</t>
  </si>
  <si>
    <t>Szirmay Endre</t>
  </si>
  <si>
    <t>Koczor János</t>
  </si>
  <si>
    <t>Serák György</t>
  </si>
  <si>
    <t>Benkő János</t>
  </si>
  <si>
    <t>Angler Lajos</t>
  </si>
  <si>
    <t>Garamvölgyi József</t>
  </si>
  <si>
    <t>Rozsnyai Gábor</t>
  </si>
  <si>
    <t>Fülöp Elemér</t>
  </si>
  <si>
    <t>Szendrey Tibor</t>
  </si>
  <si>
    <t>Trecskó János</t>
  </si>
  <si>
    <t>Moldován Károly</t>
  </si>
  <si>
    <t>Valics Lehel</t>
  </si>
  <si>
    <t>Máté Bálint</t>
  </si>
  <si>
    <t>Mihály Zoltán</t>
  </si>
  <si>
    <t>Menyhárt Attila</t>
  </si>
  <si>
    <t>Katona Edwárd</t>
  </si>
  <si>
    <t>Lőrincz Péter</t>
  </si>
  <si>
    <t>Horváth Imre</t>
  </si>
  <si>
    <t>Mártonfi István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</si>
  <si>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</si>
  <si>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</si>
  <si>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</si>
  <si>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</si>
  <si>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</si>
  <si>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</si>
  <si>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</si>
  <si>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</si>
  <si>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</si>
  <si>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</si>
  <si>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</si>
  <si>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</si>
  <si>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</si>
  <si>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</si>
  <si>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</si>
  <si>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</si>
  <si>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</si>
  <si>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</si>
  <si>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</si>
  <si>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</si>
  <si>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Erdőteleki Miklós</t>
  </si>
  <si>
    <t>Theodos Sándor</t>
  </si>
  <si>
    <t>Németh István</t>
  </si>
  <si>
    <t>Szabó Márton</t>
  </si>
  <si>
    <t>Béres II Zoltán</t>
  </si>
  <si>
    <t>Komáromi Zsolt</t>
  </si>
  <si>
    <t>Körmendi Gábor</t>
  </si>
  <si>
    <t>Csekei Zoltán</t>
  </si>
  <si>
    <t>Major István</t>
  </si>
  <si>
    <t>név</t>
  </si>
  <si>
    <t>m</t>
  </si>
  <si>
    <t>g</t>
  </si>
  <si>
    <t>d</t>
  </si>
  <si>
    <t>v</t>
  </si>
  <si>
    <t>l</t>
  </si>
  <si>
    <t>k</t>
  </si>
  <si>
    <t>p</t>
  </si>
  <si>
    <t>h</t>
  </si>
  <si>
    <t>gk</t>
  </si>
  <si>
    <t>.</t>
  </si>
  <si>
    <t>:</t>
  </si>
  <si>
    <t>Donáth Tibor</t>
  </si>
  <si>
    <t>Mészáros György</t>
  </si>
  <si>
    <t>Papp-Takács Sándor</t>
  </si>
  <si>
    <t xml:space="preserve"> </t>
  </si>
  <si>
    <t>Svolik Tamás</t>
  </si>
  <si>
    <t>Szendrey</t>
  </si>
  <si>
    <t>Pákai</t>
  </si>
  <si>
    <t>Fülöp</t>
  </si>
  <si>
    <t>ifj. Farkas</t>
  </si>
  <si>
    <t>Bottyán</t>
  </si>
  <si>
    <t>Szatmári</t>
  </si>
  <si>
    <t>Lukács V</t>
  </si>
  <si>
    <t>Horváth D</t>
  </si>
  <si>
    <t>Mártonfi</t>
  </si>
  <si>
    <t>Horváth I</t>
  </si>
  <si>
    <t>Donáth</t>
  </si>
  <si>
    <t>Debreczy</t>
  </si>
  <si>
    <t>Szirmay</t>
  </si>
  <si>
    <t>Mészáros</t>
  </si>
  <si>
    <t>Trecskó</t>
  </si>
  <si>
    <t>Komáromi Zs</t>
  </si>
  <si>
    <t>Körmendi</t>
  </si>
  <si>
    <t>Koczor</t>
  </si>
  <si>
    <t>Major</t>
  </si>
  <si>
    <t>Moldován</t>
  </si>
  <si>
    <t>Lukács L</t>
  </si>
  <si>
    <t>Tóth B</t>
  </si>
  <si>
    <t>Máté B</t>
  </si>
  <si>
    <t>Csekei</t>
  </si>
  <si>
    <t>PTS</t>
  </si>
  <si>
    <t>Szappanos</t>
  </si>
  <si>
    <t>Svolik</t>
  </si>
  <si>
    <t>Németh K</t>
  </si>
  <si>
    <t>Kondor B</t>
  </si>
  <si>
    <t>Benkő</t>
  </si>
  <si>
    <t>Valics</t>
  </si>
  <si>
    <t>Angler</t>
  </si>
  <si>
    <t>Serák</t>
  </si>
  <si>
    <t>Theodos</t>
  </si>
  <si>
    <t>Garamvölgyi</t>
  </si>
  <si>
    <t>Mihály Z</t>
  </si>
  <si>
    <t>Erdőteleki</t>
  </si>
  <si>
    <t>Fortuna</t>
  </si>
  <si>
    <t>Németh I</t>
  </si>
  <si>
    <t>Szabó M</t>
  </si>
  <si>
    <t>pihenő</t>
  </si>
  <si>
    <t>9.50</t>
  </si>
  <si>
    <t>10.30</t>
  </si>
  <si>
    <t>11.10</t>
  </si>
  <si>
    <t>14.30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</si>
  <si>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</si>
  <si>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</si>
  <si>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</si>
  <si>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</si>
  <si>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</si>
  <si>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</si>
  <si>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</si>
  <si>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</si>
  <si>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</si>
  <si>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</si>
  <si>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</si>
  <si>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</si>
  <si>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</si>
  <si>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</si>
  <si>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</si>
  <si>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</si>
  <si>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</si>
  <si>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</si>
  <si>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</si>
  <si>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</si>
  <si>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Pálya</t>
  </si>
  <si>
    <t>Váradi M.</t>
  </si>
  <si>
    <t>Kondor G.</t>
  </si>
  <si>
    <t>Komáromi</t>
  </si>
  <si>
    <t>Egyéni OB</t>
  </si>
  <si>
    <t>Böcskei Imre</t>
  </si>
  <si>
    <t>11.45</t>
  </si>
  <si>
    <t>12.20</t>
  </si>
  <si>
    <t>13.20</t>
  </si>
  <si>
    <t>13.55</t>
  </si>
  <si>
    <t>15.05</t>
  </si>
  <si>
    <t>Kiesett I. Osztályúak</t>
  </si>
  <si>
    <t>Visszalépett</t>
  </si>
  <si>
    <t>10-es Döntő</t>
  </si>
  <si>
    <t>II. osztály</t>
  </si>
  <si>
    <t>III. Osztály</t>
  </si>
  <si>
    <t>MN Kategória</t>
  </si>
  <si>
    <t>5 pálya</t>
  </si>
  <si>
    <t>2X3 Pálya</t>
  </si>
  <si>
    <t>3 x 3 pálya</t>
  </si>
  <si>
    <t>Terjék</t>
  </si>
  <si>
    <t>Böcskei B</t>
  </si>
  <si>
    <t>1 forduló / 09.10</t>
  </si>
  <si>
    <t>1. pálya</t>
  </si>
  <si>
    <t>2. pálya</t>
  </si>
  <si>
    <t>3. pálya</t>
  </si>
  <si>
    <t>4. pálya</t>
  </si>
  <si>
    <t>5. pálya</t>
  </si>
  <si>
    <t>6. pálya</t>
  </si>
  <si>
    <t>7. pálya</t>
  </si>
  <si>
    <t>8. pálya</t>
  </si>
  <si>
    <t>9. pálya</t>
  </si>
  <si>
    <t>10. pálya</t>
  </si>
  <si>
    <t>11. pálya</t>
  </si>
  <si>
    <t>12. pálya</t>
  </si>
  <si>
    <t>13. pálya</t>
  </si>
  <si>
    <t>14. pálya</t>
  </si>
  <si>
    <t>15. pálya</t>
  </si>
  <si>
    <t>16. pálya</t>
  </si>
  <si>
    <t>17. pálya</t>
  </si>
  <si>
    <t>18. pálya</t>
  </si>
  <si>
    <t>19. pálya</t>
  </si>
  <si>
    <t>20. pálya</t>
  </si>
  <si>
    <t>Kondor</t>
  </si>
  <si>
    <t>Kocsis</t>
  </si>
  <si>
    <t>Füzy</t>
  </si>
  <si>
    <t>Böcskei I</t>
  </si>
  <si>
    <t>Menyhárt</t>
  </si>
  <si>
    <t>Fejes F</t>
  </si>
  <si>
    <t>Inczédi</t>
  </si>
  <si>
    <t>Rácz F</t>
  </si>
  <si>
    <t>Béres II</t>
  </si>
  <si>
    <t xml:space="preserve">Csorba </t>
  </si>
  <si>
    <t>Rozsnyai</t>
  </si>
  <si>
    <t>Maczelka Á</t>
  </si>
  <si>
    <t>Lőrincz</t>
  </si>
  <si>
    <t>Széll G</t>
  </si>
  <si>
    <t>Váradi M</t>
  </si>
  <si>
    <t>Balázs M</t>
  </si>
  <si>
    <t xml:space="preserve">Katona </t>
  </si>
  <si>
    <t>3/5</t>
  </si>
  <si>
    <t>3/7</t>
  </si>
  <si>
    <t>Verseny neve</t>
  </si>
  <si>
    <t>pihen</t>
  </si>
  <si>
    <t>Széll G.</t>
  </si>
  <si>
    <t>I. Farkas Gábor</t>
  </si>
  <si>
    <t xml:space="preserve">Bottyán Zoltán </t>
  </si>
  <si>
    <t>Döntő</t>
  </si>
  <si>
    <t>Harmadik</t>
  </si>
  <si>
    <t>2. forduló / 09.50</t>
  </si>
  <si>
    <t>3. forduló / 10.30</t>
  </si>
  <si>
    <t>4. forduló / 11.10</t>
  </si>
  <si>
    <t>5. forduló / 11.50</t>
  </si>
  <si>
    <t>6. forduló / 12.30</t>
  </si>
  <si>
    <t>7. forduló / 13.10</t>
  </si>
  <si>
    <t>8. forduló / 13.50</t>
  </si>
  <si>
    <t>9. forduló / 14.30</t>
  </si>
  <si>
    <t>10. forduló / 15.10</t>
  </si>
  <si>
    <t>11. forduló / 15.50</t>
  </si>
  <si>
    <t>Eredményhirdetés 16.30</t>
  </si>
  <si>
    <t>jn</t>
  </si>
  <si>
    <t>Máté</t>
  </si>
  <si>
    <t>1-0</t>
  </si>
  <si>
    <t>2-0</t>
  </si>
  <si>
    <t>0-1</t>
  </si>
  <si>
    <t>0-0</t>
  </si>
  <si>
    <t>Katona</t>
  </si>
  <si>
    <t>Inczédy</t>
  </si>
  <si>
    <t>Kondor G</t>
  </si>
  <si>
    <t>Utánpótlás:</t>
  </si>
  <si>
    <t>II. Osztály</t>
  </si>
  <si>
    <t>Főverseny:</t>
  </si>
  <si>
    <t>4-2</t>
  </si>
  <si>
    <t>2-1</t>
  </si>
  <si>
    <t>1-1</t>
  </si>
  <si>
    <t>Németh</t>
  </si>
  <si>
    <t>Csorba</t>
  </si>
  <si>
    <t>4-0</t>
  </si>
  <si>
    <t>1-3</t>
  </si>
  <si>
    <t>3-0</t>
  </si>
  <si>
    <t>1-2</t>
  </si>
  <si>
    <t>0-2</t>
  </si>
  <si>
    <t>Németh István Emmánuel</t>
  </si>
  <si>
    <t>Katona Edvárd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</si>
</sst>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 x14ac:knownFonts="1">
    <font>
      <sz val="12"/>
      <color theme="1"/>
      <name val="Calibri"/>
      <family val="2"/>
      <charset val="238"/>
      <scheme val="minor"/>
    </font>
    <font>
      <b/>
      <sz val="12"/>
      <color indexed="61"/>
      <name val="Arial CE"/>
      <charset val="238"/>
    </font>
    <font>
      <sz val="12"/>
      <color indexed="62"/>
      <name val="Arial CE"/>
      <charset val="238"/>
    </font>
    <font>
      <i/>
      <sz val="12"/>
      <name val="Arial CE"/>
      <charset val="238"/>
    </font>
    <font>
      <b/>
      <sz val="12"/>
      <name val="Arial CE"/>
      <charset val="238"/>
    </font>
    <font>
      <sz val="9"/>
      <name val="Arial CE"/>
      <charset val="238"/>
    </font>
    <font>
      <sz val="12"/>
      <name val="Arial CE"/>
      <charset val="238"/>
    </font>
    <font>
      <i/>
      <sz val="10"/>
      <name val="Arial CE"/>
      <charset val="238"/>
    </font>
    <font>
      <i/>
      <sz val="10"/>
      <color indexed="43"/>
      <name val="Arial CE"/>
      <charset val="238"/>
    </font>
    <font>
      <vertAlign val="superscript"/>
      <sz val="9"/>
      <name val="Arial CE"/>
      <charset val="238"/>
    </font>
    <font>
      <b/>
      <i/>
      <sz val="12"/>
      <name val="Arial CE"/>
      <charset val="238"/>
    </font>
    <font>
      <sz val="8"/>
      <color indexed="21"/>
      <name val="Arial CE"/>
      <charset val="238"/>
    </font>
    <font>
      <sz val="10"/>
      <name val="Arial CE"/>
      <charset val="238"/>
    </font>
    <font>
      <b/>
      <i/>
      <sz val="10"/>
      <name val="Arial CE"/>
      <charset val="238"/>
    </font>
    <font>
      <b/>
      <i/>
      <sz val="10"/>
      <color indexed="43"/>
      <name val="Arial CE"/>
      <charset val="238"/>
    </font>
    <font>
      <sz val="10"/>
      <color indexed="21"/>
      <name val="Arial CE"/>
      <charset val="238"/>
    </font>
    <font>
      <b/>
      <sz val="10"/>
      <color indexed="13"/>
      <name val="Arial CE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16"/>
      <name val="Arial CE"/>
      <charset val="238"/>
    </font>
    <font>
      <sz val="6"/>
      <name val="Arial CE"/>
      <charset val="238"/>
    </font>
    <font>
      <b/>
      <sz val="20"/>
      <color indexed="21"/>
      <name val="Arial CE"/>
      <charset val="238"/>
    </font>
    <font>
      <b/>
      <sz val="9"/>
      <name val="Arial CE"/>
      <charset val="238"/>
    </font>
    <font>
      <b/>
      <sz val="10"/>
      <color indexed="62"/>
      <name val="Arial CE"/>
      <charset val="238"/>
    </font>
    <font>
      <b/>
      <i/>
      <sz val="12"/>
      <color rgb="FFFF0000"/>
      <name val="Arial CE"/>
      <charset val="238"/>
    </font>
    <font>
      <b/>
      <i/>
      <sz val="12"/>
      <color theme="4" tint="-0.249977111117893"/>
      <name val="Arial CE"/>
      <charset val="238"/>
    </font>
    <font>
      <b/>
      <i/>
      <sz val="12"/>
      <color rgb="FF0070C0"/>
      <name val="Arial CE"/>
      <charset val="238"/>
    </font>
    <font>
      <sz val="12"/>
      <color theme="0"/>
      <name val="Calibri"/>
      <family val="2"/>
      <charset val="238"/>
      <scheme val="minor"/>
    </font>
    <font>
      <sz val="8"/>
      <name val="Arial CE"/>
      <charset val="238"/>
    </font>
    <font>
      <sz val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indexed="25"/>
      <name val="Arial CE"/>
      <family val="2"/>
      <charset val="238"/>
    </font>
    <font>
      <i/>
      <sz val="12"/>
      <name val="Arial CE"/>
      <family val="2"/>
      <charset val="238"/>
    </font>
    <font>
      <sz val="6"/>
      <name val="Arial CE"/>
      <family val="2"/>
      <charset val="238"/>
    </font>
    <font>
      <i/>
      <sz val="10"/>
      <name val="Calibri"/>
      <family val="2"/>
      <charset val="238"/>
    </font>
    <font>
      <b/>
      <sz val="12"/>
      <name val="Arial CE"/>
      <family val="2"/>
      <charset val="238"/>
    </font>
    <font>
      <sz val="9"/>
      <name val="Arial CE"/>
      <family val="2"/>
      <charset val="238"/>
    </font>
    <font>
      <sz val="12"/>
      <name val="Arial CE"/>
      <family val="2"/>
      <charset val="238"/>
    </font>
    <font>
      <i/>
      <sz val="10"/>
      <name val="Arial CE"/>
      <family val="2"/>
      <charset val="238"/>
    </font>
    <font>
      <i/>
      <sz val="10"/>
      <color indexed="43"/>
      <name val="Arial CE"/>
      <family val="2"/>
      <charset val="238"/>
    </font>
    <font>
      <vertAlign val="superscript"/>
      <sz val="9"/>
      <name val="Arial CE"/>
      <family val="2"/>
      <charset val="238"/>
    </font>
    <font>
      <b/>
      <sz val="10"/>
      <name val="Calibri"/>
      <family val="2"/>
      <charset val="238"/>
    </font>
    <font>
      <sz val="8"/>
      <color indexed="21"/>
      <name val="Arial CE"/>
      <family val="2"/>
      <charset val="238"/>
    </font>
    <font>
      <b/>
      <i/>
      <sz val="12"/>
      <name val="Arial CE"/>
      <family val="2"/>
      <charset val="238"/>
    </font>
    <font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i/>
      <sz val="10"/>
      <color indexed="43"/>
      <name val="Arial CE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21"/>
      <name val="Arial CE"/>
      <family val="2"/>
      <charset val="238"/>
    </font>
    <font>
      <b/>
      <sz val="20"/>
      <color indexed="21"/>
      <name val="Arial CE"/>
      <family val="2"/>
      <charset val="238"/>
    </font>
    <font>
      <b/>
      <sz val="10"/>
      <color indexed="13"/>
      <name val="Arial CE"/>
      <family val="2"/>
      <charset val="238"/>
    </font>
    <font>
      <b/>
      <i/>
      <sz val="16"/>
      <name val="Arial CE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Down">
        <bgColor indexed="61"/>
      </patternFill>
    </fill>
    <fill>
      <patternFill patternType="solid">
        <fgColor indexed="2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61"/>
        <bgColor indexed="25"/>
      </patternFill>
    </fill>
    <fill>
      <patternFill patternType="solid">
        <fgColor indexed="20"/>
        <bgColor indexed="36"/>
      </patternFill>
    </fill>
    <fill>
      <patternFill patternType="solid">
        <fgColor indexed="46"/>
        <bgColor indexed="24"/>
      </patternFill>
    </fill>
  </fills>
  <borders count="5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0" fillId="0" borderId="0"/>
  </cellStyleXfs>
  <cellXfs count="346">
    <xf numFmtId="0" fontId="0" fillId="0" borderId="0" xfId="0"/>
    <xf numFmtId="0" fontId="0" fillId="0" borderId="0" xfId="0" applyFill="1"/>
    <xf numFmtId="14" fontId="1" fillId="2" borderId="0" xfId="0" applyNumberFormat="1" applyFont="1" applyFill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2" xfId="0" applyFont="1" applyBorder="1" applyAlignment="1">
      <alignment horizontal="centerContinuous" vertical="center" wrapText="1"/>
    </xf>
    <xf numFmtId="0" fontId="3" fillId="0" borderId="2" xfId="0" applyFont="1" applyBorder="1" applyAlignment="1">
      <alignment horizontal="centerContinuous" wrapText="1"/>
    </xf>
    <xf numFmtId="0" fontId="3" fillId="0" borderId="3" xfId="0" applyFont="1" applyBorder="1" applyAlignment="1">
      <alignment horizontal="centerContinuous" vertical="center" wrapText="1"/>
    </xf>
    <xf numFmtId="0" fontId="0" fillId="0" borderId="4" xfId="0" applyBorder="1"/>
    <xf numFmtId="0" fontId="4" fillId="0" borderId="5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3" borderId="9" xfId="0" applyFill="1" applyBorder="1"/>
    <xf numFmtId="0" fontId="0" fillId="3" borderId="10" xfId="0" applyFill="1" applyBorder="1"/>
    <xf numFmtId="0" fontId="11" fillId="0" borderId="9" xfId="0" applyFont="1" applyBorder="1" applyAlignment="1">
      <alignment horizontal="right" vertical="top"/>
    </xf>
    <xf numFmtId="0" fontId="0" fillId="0" borderId="11" xfId="0" applyBorder="1" applyAlignment="1">
      <alignment horizontal="center" vertical="center"/>
    </xf>
    <xf numFmtId="0" fontId="11" fillId="0" borderId="10" xfId="0" applyFont="1" applyBorder="1" applyAlignment="1">
      <alignment horizontal="left" vertical="top"/>
    </xf>
    <xf numFmtId="0" fontId="0" fillId="0" borderId="10" xfId="0" applyBorder="1" applyAlignment="1">
      <alignment horizontal="center" vertical="center"/>
    </xf>
    <xf numFmtId="0" fontId="0" fillId="0" borderId="12" xfId="0" applyBorder="1"/>
    <xf numFmtId="0" fontId="10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0" fillId="0" borderId="0" xfId="0" applyFill="1" applyBorder="1"/>
    <xf numFmtId="0" fontId="13" fillId="0" borderId="14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top"/>
    </xf>
    <xf numFmtId="0" fontId="11" fillId="0" borderId="15" xfId="0" applyFont="1" applyBorder="1" applyAlignment="1">
      <alignment horizontal="right" vertical="top"/>
    </xf>
    <xf numFmtId="0" fontId="11" fillId="0" borderId="11" xfId="0" applyFont="1" applyBorder="1" applyAlignment="1">
      <alignment horizontal="left" vertical="top"/>
    </xf>
    <xf numFmtId="0" fontId="0" fillId="3" borderId="15" xfId="0" applyFill="1" applyBorder="1"/>
    <xf numFmtId="0" fontId="0" fillId="3" borderId="11" xfId="0" applyFill="1" applyBorder="1"/>
    <xf numFmtId="0" fontId="0" fillId="0" borderId="16" xfId="0" applyBorder="1"/>
    <xf numFmtId="0" fontId="10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0" fillId="0" borderId="13" xfId="0" applyFill="1" applyBorder="1"/>
    <xf numFmtId="0" fontId="11" fillId="0" borderId="18" xfId="0" applyFont="1" applyBorder="1" applyAlignment="1">
      <alignment horizontal="right" vertical="top"/>
    </xf>
    <xf numFmtId="0" fontId="11" fillId="0" borderId="19" xfId="0" applyFont="1" applyBorder="1" applyAlignment="1">
      <alignment horizontal="left" vertical="top"/>
    </xf>
    <xf numFmtId="0" fontId="0" fillId="3" borderId="18" xfId="0" applyFill="1" applyBorder="1"/>
    <xf numFmtId="0" fontId="0" fillId="3" borderId="19" xfId="0" applyFill="1" applyBorder="1"/>
    <xf numFmtId="0" fontId="10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0" fillId="0" borderId="0" xfId="0" applyBorder="1"/>
    <xf numFmtId="0" fontId="15" fillId="0" borderId="0" xfId="0" applyFont="1" applyBorder="1" applyAlignment="1">
      <alignment horizontal="right" vertical="top"/>
    </xf>
    <xf numFmtId="0" fontId="0" fillId="0" borderId="0" xfId="0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top"/>
    </xf>
    <xf numFmtId="0" fontId="3" fillId="0" borderId="0" xfId="0" applyFont="1" applyBorder="1"/>
    <xf numFmtId="0" fontId="17" fillId="0" borderId="0" xfId="0" applyFont="1" applyBorder="1"/>
    <xf numFmtId="0" fontId="0" fillId="0" borderId="0" xfId="0" applyBorder="1" applyAlignment="1">
      <alignment horizontal="right"/>
    </xf>
    <xf numFmtId="0" fontId="18" fillId="2" borderId="0" xfId="0" applyFont="1" applyFill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4" borderId="0" xfId="0" applyFill="1" applyBorder="1"/>
    <xf numFmtId="0" fontId="19" fillId="4" borderId="0" xfId="0" applyFont="1" applyFill="1" applyAlignment="1">
      <alignment horizontal="center" vertical="center"/>
    </xf>
    <xf numFmtId="0" fontId="3" fillId="4" borderId="0" xfId="0" applyFont="1" applyFill="1" applyBorder="1" applyAlignment="1">
      <alignment vertical="center"/>
    </xf>
    <xf numFmtId="0" fontId="0" fillId="4" borderId="0" xfId="0" applyFill="1"/>
    <xf numFmtId="0" fontId="17" fillId="4" borderId="0" xfId="0" applyFont="1" applyFill="1" applyBorder="1" applyAlignment="1">
      <alignment horizontal="center"/>
    </xf>
    <xf numFmtId="0" fontId="18" fillId="4" borderId="0" xfId="0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center" vertical="top"/>
    </xf>
    <xf numFmtId="0" fontId="0" fillId="5" borderId="0" xfId="0" applyFill="1" applyBorder="1"/>
    <xf numFmtId="0" fontId="19" fillId="5" borderId="0" xfId="0" applyFont="1" applyFill="1" applyAlignment="1">
      <alignment horizontal="center" vertical="center"/>
    </xf>
    <xf numFmtId="0" fontId="3" fillId="5" borderId="0" xfId="0" applyFont="1" applyFill="1" applyBorder="1" applyAlignment="1">
      <alignment vertical="center"/>
    </xf>
    <xf numFmtId="0" fontId="0" fillId="5" borderId="0" xfId="0" applyFill="1"/>
    <xf numFmtId="0" fontId="17" fillId="5" borderId="0" xfId="0" applyFont="1" applyFill="1" applyBorder="1" applyAlignment="1">
      <alignment horizontal="center"/>
    </xf>
    <xf numFmtId="0" fontId="18" fillId="5" borderId="0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Continuous" vertical="center" wrapText="1"/>
    </xf>
    <xf numFmtId="0" fontId="11" fillId="0" borderId="13" xfId="0" applyFont="1" applyBorder="1" applyAlignment="1">
      <alignment horizontal="left" vertical="top"/>
    </xf>
    <xf numFmtId="0" fontId="11" fillId="0" borderId="17" xfId="0" applyFont="1" applyBorder="1" applyAlignment="1">
      <alignment horizontal="left" vertical="top"/>
    </xf>
    <xf numFmtId="0" fontId="0" fillId="0" borderId="22" xfId="0" applyBorder="1"/>
    <xf numFmtId="0" fontId="4" fillId="0" borderId="23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right" vertical="top"/>
    </xf>
    <xf numFmtId="0" fontId="0" fillId="0" borderId="13" xfId="0" applyBorder="1" applyAlignment="1">
      <alignment horizontal="center" vertical="center"/>
    </xf>
    <xf numFmtId="0" fontId="0" fillId="3" borderId="8" xfId="0" applyFill="1" applyBorder="1"/>
    <xf numFmtId="0" fontId="0" fillId="3" borderId="13" xfId="0" applyFill="1" applyBorder="1"/>
    <xf numFmtId="0" fontId="11" fillId="0" borderId="24" xfId="0" applyFont="1" applyBorder="1" applyAlignment="1">
      <alignment horizontal="right" vertical="top"/>
    </xf>
    <xf numFmtId="0" fontId="0" fillId="0" borderId="25" xfId="0" applyBorder="1" applyAlignment="1">
      <alignment horizontal="center" vertical="center"/>
    </xf>
    <xf numFmtId="0" fontId="11" fillId="0" borderId="25" xfId="0" applyFont="1" applyBorder="1" applyAlignment="1">
      <alignment horizontal="left" vertical="top"/>
    </xf>
    <xf numFmtId="0" fontId="0" fillId="3" borderId="24" xfId="0" applyFill="1" applyBorder="1"/>
    <xf numFmtId="0" fontId="0" fillId="3" borderId="25" xfId="0" applyFill="1" applyBorder="1"/>
    <xf numFmtId="0" fontId="0" fillId="3" borderId="21" xfId="0" applyFill="1" applyBorder="1"/>
    <xf numFmtId="0" fontId="10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0" fillId="0" borderId="26" xfId="0" applyFill="1" applyBorder="1"/>
    <xf numFmtId="0" fontId="0" fillId="0" borderId="19" xfId="0" applyBorder="1" applyAlignment="1">
      <alignment horizontal="center" vertical="center"/>
    </xf>
    <xf numFmtId="0" fontId="1" fillId="2" borderId="0" xfId="0" applyFont="1" applyFill="1"/>
    <xf numFmtId="0" fontId="20" fillId="0" borderId="9" xfId="0" applyFont="1" applyBorder="1" applyAlignment="1">
      <alignment horizontal="center" vertical="center"/>
    </xf>
    <xf numFmtId="0" fontId="10" fillId="2" borderId="8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top"/>
    </xf>
    <xf numFmtId="0" fontId="20" fillId="0" borderId="1" xfId="0" applyFont="1" applyBorder="1" applyAlignment="1">
      <alignment horizontal="center" vertical="center"/>
    </xf>
    <xf numFmtId="0" fontId="10" fillId="2" borderId="27" xfId="0" applyFont="1" applyFill="1" applyBorder="1" applyAlignment="1">
      <alignment horizontal="center"/>
    </xf>
    <xf numFmtId="49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49" fontId="0" fillId="0" borderId="28" xfId="0" applyNumberFormat="1" applyFont="1" applyBorder="1" applyAlignment="1">
      <alignment horizontal="center"/>
    </xf>
    <xf numFmtId="49" fontId="0" fillId="0" borderId="28" xfId="0" applyNumberFormat="1" applyFont="1" applyBorder="1" applyAlignment="1">
      <alignment horizontal="center"/>
    </xf>
    <xf numFmtId="49" fontId="0" fillId="6" borderId="0" xfId="0" applyNumberFormat="1" applyFont="1" applyFill="1" applyAlignment="1">
      <alignment horizontal="center"/>
    </xf>
    <xf numFmtId="49" fontId="0" fillId="6" borderId="28" xfId="0" applyNumberFormat="1" applyFont="1" applyFill="1" applyBorder="1" applyAlignment="1">
      <alignment horizontal="center"/>
    </xf>
    <xf numFmtId="49" fontId="0" fillId="7" borderId="0" xfId="0" applyNumberFormat="1" applyFont="1" applyFill="1" applyAlignment="1">
      <alignment horizontal="center"/>
    </xf>
    <xf numFmtId="49" fontId="0" fillId="7" borderId="28" xfId="0" applyNumberFormat="1" applyFont="1" applyFill="1" applyBorder="1" applyAlignment="1">
      <alignment horizontal="center"/>
    </xf>
    <xf numFmtId="49" fontId="0" fillId="9" borderId="0" xfId="0" applyNumberFormat="1" applyFont="1" applyFill="1" applyAlignment="1">
      <alignment horizontal="center"/>
    </xf>
    <xf numFmtId="49" fontId="0" fillId="9" borderId="28" xfId="0" applyNumberFormat="1" applyFont="1" applyFill="1" applyBorder="1" applyAlignment="1">
      <alignment horizontal="center"/>
    </xf>
    <xf numFmtId="49" fontId="0" fillId="10" borderId="0" xfId="0" applyNumberFormat="1" applyFont="1" applyFill="1" applyAlignment="1">
      <alignment horizontal="center"/>
    </xf>
    <xf numFmtId="49" fontId="0" fillId="10" borderId="28" xfId="0" applyNumberFormat="1" applyFont="1" applyFill="1" applyBorder="1" applyAlignment="1">
      <alignment horizontal="center"/>
    </xf>
    <xf numFmtId="49" fontId="0" fillId="11" borderId="0" xfId="0" applyNumberFormat="1" applyFont="1" applyFill="1" applyAlignment="1">
      <alignment horizontal="center"/>
    </xf>
    <xf numFmtId="49" fontId="0" fillId="11" borderId="28" xfId="0" applyNumberFormat="1" applyFont="1" applyFill="1" applyBorder="1" applyAlignment="1">
      <alignment horizontal="center"/>
    </xf>
    <xf numFmtId="49" fontId="0" fillId="8" borderId="0" xfId="0" applyNumberFormat="1" applyFont="1" applyFill="1" applyAlignment="1">
      <alignment horizontal="center"/>
    </xf>
    <xf numFmtId="49" fontId="0" fillId="8" borderId="28" xfId="0" applyNumberFormat="1" applyFont="1" applyFill="1" applyBorder="1" applyAlignment="1">
      <alignment horizontal="center"/>
    </xf>
    <xf numFmtId="0" fontId="22" fillId="0" borderId="5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0" xfId="0" applyFont="1" applyFill="1"/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13" fillId="0" borderId="0" xfId="0" applyFont="1" applyFill="1" applyBorder="1" applyAlignment="1">
      <alignment horizontal="center" vertical="center"/>
    </xf>
    <xf numFmtId="0" fontId="6" fillId="0" borderId="13" xfId="0" applyFont="1" applyFill="1" applyBorder="1"/>
    <xf numFmtId="0" fontId="3" fillId="0" borderId="0" xfId="0" applyFont="1" applyBorder="1" applyAlignment="1">
      <alignment horizontal="right" vertical="center"/>
    </xf>
    <xf numFmtId="0" fontId="18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3" fillId="5" borderId="0" xfId="0" applyFont="1" applyFill="1" applyBorder="1" applyAlignment="1">
      <alignment horizontal="center" vertical="top"/>
    </xf>
    <xf numFmtId="0" fontId="3" fillId="5" borderId="0" xfId="0" applyFont="1" applyFill="1" applyBorder="1"/>
    <xf numFmtId="49" fontId="0" fillId="13" borderId="0" xfId="0" applyNumberFormat="1" applyFont="1" applyFill="1" applyAlignment="1">
      <alignment horizontal="center"/>
    </xf>
    <xf numFmtId="49" fontId="0" fillId="13" borderId="28" xfId="0" applyNumberFormat="1" applyFont="1" applyFill="1" applyBorder="1" applyAlignment="1">
      <alignment horizontal="center"/>
    </xf>
    <xf numFmtId="49" fontId="0" fillId="7" borderId="0" xfId="0" applyNumberFormat="1" applyFont="1" applyFill="1" applyBorder="1" applyAlignment="1">
      <alignment horizontal="center"/>
    </xf>
    <xf numFmtId="49" fontId="0" fillId="9" borderId="0" xfId="0" applyNumberFormat="1" applyFont="1" applyFill="1" applyBorder="1" applyAlignment="1">
      <alignment horizontal="center"/>
    </xf>
    <xf numFmtId="49" fontId="0" fillId="10" borderId="0" xfId="0" applyNumberFormat="1" applyFont="1" applyFill="1" applyBorder="1" applyAlignment="1">
      <alignment horizontal="center"/>
    </xf>
    <xf numFmtId="49" fontId="0" fillId="8" borderId="0" xfId="0" applyNumberFormat="1" applyFont="1" applyFill="1" applyBorder="1" applyAlignment="1">
      <alignment horizontal="center"/>
    </xf>
    <xf numFmtId="49" fontId="0" fillId="0" borderId="30" xfId="0" applyNumberFormat="1" applyFont="1" applyBorder="1" applyAlignment="1">
      <alignment horizontal="center"/>
    </xf>
    <xf numFmtId="49" fontId="0" fillId="7" borderId="13" xfId="0" applyNumberFormat="1" applyFont="1" applyFill="1" applyBorder="1" applyAlignment="1">
      <alignment horizontal="center"/>
    </xf>
    <xf numFmtId="49" fontId="0" fillId="7" borderId="30" xfId="0" applyNumberFormat="1" applyFont="1" applyFill="1" applyBorder="1" applyAlignment="1">
      <alignment horizontal="center"/>
    </xf>
    <xf numFmtId="49" fontId="0" fillId="9" borderId="13" xfId="0" applyNumberFormat="1" applyFont="1" applyFill="1" applyBorder="1" applyAlignment="1">
      <alignment horizontal="center"/>
    </xf>
    <xf numFmtId="49" fontId="0" fillId="9" borderId="30" xfId="0" applyNumberFormat="1" applyFont="1" applyFill="1" applyBorder="1" applyAlignment="1">
      <alignment horizontal="center"/>
    </xf>
    <xf numFmtId="49" fontId="0" fillId="10" borderId="13" xfId="0" applyNumberFormat="1" applyFont="1" applyFill="1" applyBorder="1" applyAlignment="1">
      <alignment horizontal="center"/>
    </xf>
    <xf numFmtId="49" fontId="0" fillId="10" borderId="30" xfId="0" applyNumberFormat="1" applyFont="1" applyFill="1" applyBorder="1" applyAlignment="1">
      <alignment horizontal="center"/>
    </xf>
    <xf numFmtId="49" fontId="0" fillId="8" borderId="13" xfId="0" applyNumberFormat="1" applyFont="1" applyFill="1" applyBorder="1" applyAlignment="1">
      <alignment horizontal="center"/>
    </xf>
    <xf numFmtId="49" fontId="0" fillId="8" borderId="30" xfId="0" applyNumberFormat="1" applyFont="1" applyFill="1" applyBorder="1" applyAlignment="1">
      <alignment horizontal="center"/>
    </xf>
    <xf numFmtId="49" fontId="0" fillId="13" borderId="0" xfId="0" applyNumberFormat="1" applyFont="1" applyFill="1" applyBorder="1" applyAlignment="1">
      <alignment horizontal="center"/>
    </xf>
    <xf numFmtId="49" fontId="0" fillId="13" borderId="13" xfId="0" applyNumberFormat="1" applyFont="1" applyFill="1" applyBorder="1" applyAlignment="1">
      <alignment horizontal="center"/>
    </xf>
    <xf numFmtId="49" fontId="0" fillId="13" borderId="30" xfId="0" applyNumberFormat="1" applyFont="1" applyFill="1" applyBorder="1" applyAlignment="1">
      <alignment horizontal="center"/>
    </xf>
    <xf numFmtId="0" fontId="24" fillId="2" borderId="8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27" xfId="0" applyFont="1" applyFill="1" applyBorder="1" applyAlignment="1">
      <alignment horizontal="center"/>
    </xf>
    <xf numFmtId="0" fontId="25" fillId="2" borderId="8" xfId="0" applyFont="1" applyFill="1" applyBorder="1" applyAlignment="1">
      <alignment horizontal="center"/>
    </xf>
    <xf numFmtId="0" fontId="26" fillId="2" borderId="8" xfId="0" applyFont="1" applyFill="1" applyBorder="1" applyAlignment="1">
      <alignment horizontal="center"/>
    </xf>
    <xf numFmtId="0" fontId="26" fillId="2" borderId="15" xfId="0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 applyFill="1" applyAlignment="1">
      <alignment horizontal="center"/>
    </xf>
    <xf numFmtId="49" fontId="0" fillId="0" borderId="0" xfId="0" applyNumberFormat="1" applyFill="1"/>
    <xf numFmtId="49" fontId="0" fillId="8" borderId="0" xfId="0" applyNumberFormat="1" applyFill="1"/>
    <xf numFmtId="49" fontId="0" fillId="8" borderId="0" xfId="0" applyNumberFormat="1" applyFill="1" applyAlignment="1">
      <alignment horizontal="center"/>
    </xf>
    <xf numFmtId="49" fontId="0" fillId="6" borderId="0" xfId="0" applyNumberFormat="1" applyFill="1" applyAlignment="1">
      <alignment horizontal="center"/>
    </xf>
    <xf numFmtId="49" fontId="0" fillId="12" borderId="0" xfId="0" applyNumberFormat="1" applyFill="1" applyAlignment="1">
      <alignment horizontal="center"/>
    </xf>
    <xf numFmtId="49" fontId="0" fillId="10" borderId="0" xfId="0" applyNumberFormat="1" applyFill="1" applyAlignment="1">
      <alignment horizontal="center"/>
    </xf>
    <xf numFmtId="49" fontId="0" fillId="7" borderId="0" xfId="0" applyNumberFormat="1" applyFill="1" applyAlignment="1">
      <alignment horizontal="center"/>
    </xf>
    <xf numFmtId="49" fontId="0" fillId="8" borderId="0" xfId="0" applyNumberFormat="1" applyFill="1" applyBorder="1"/>
    <xf numFmtId="49" fontId="0" fillId="15" borderId="0" xfId="0" applyNumberFormat="1" applyFill="1" applyAlignment="1">
      <alignment horizontal="center"/>
    </xf>
    <xf numFmtId="49" fontId="0" fillId="16" borderId="0" xfId="0" applyNumberFormat="1" applyFill="1" applyAlignment="1">
      <alignment horizontal="center"/>
    </xf>
    <xf numFmtId="49" fontId="0" fillId="19" borderId="0" xfId="0" applyNumberFormat="1" applyFill="1" applyAlignment="1">
      <alignment horizontal="center"/>
    </xf>
    <xf numFmtId="49" fontId="0" fillId="17" borderId="0" xfId="0" applyNumberFormat="1" applyFill="1" applyAlignment="1">
      <alignment horizontal="center"/>
    </xf>
    <xf numFmtId="49" fontId="27" fillId="18" borderId="0" xfId="0" applyNumberFormat="1" applyFont="1" applyFill="1" applyAlignment="1">
      <alignment horizontal="center"/>
    </xf>
    <xf numFmtId="49" fontId="0" fillId="18" borderId="0" xfId="0" applyNumberFormat="1" applyFill="1" applyAlignment="1">
      <alignment horizontal="center"/>
    </xf>
    <xf numFmtId="0" fontId="0" fillId="0" borderId="6" xfId="0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28" fillId="3" borderId="15" xfId="0" applyFont="1" applyFill="1" applyBorder="1"/>
    <xf numFmtId="0" fontId="15" fillId="0" borderId="15" xfId="0" applyFont="1" applyBorder="1" applyAlignment="1">
      <alignment horizontal="right" vertical="top"/>
    </xf>
    <xf numFmtId="0" fontId="15" fillId="0" borderId="18" xfId="0" applyFont="1" applyBorder="1" applyAlignment="1">
      <alignment horizontal="right" vertical="top"/>
    </xf>
    <xf numFmtId="0" fontId="18" fillId="0" borderId="0" xfId="0" applyFont="1" applyBorder="1"/>
    <xf numFmtId="49" fontId="0" fillId="6" borderId="29" xfId="0" applyNumberFormat="1" applyFill="1" applyBorder="1" applyAlignment="1">
      <alignment horizontal="center"/>
    </xf>
    <xf numFmtId="49" fontId="0" fillId="6" borderId="0" xfId="0" applyNumberFormat="1" applyFill="1" applyBorder="1" applyAlignment="1">
      <alignment horizontal="center"/>
    </xf>
    <xf numFmtId="49" fontId="0" fillId="6" borderId="28" xfId="0" applyNumberFormat="1" applyFill="1" applyBorder="1" applyAlignment="1">
      <alignment horizontal="center"/>
    </xf>
    <xf numFmtId="49" fontId="0" fillId="0" borderId="29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28" xfId="0" applyNumberFormat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28" xfId="0" applyNumberFormat="1" applyFill="1" applyBorder="1" applyAlignment="1">
      <alignment horizontal="center"/>
    </xf>
    <xf numFmtId="49" fontId="0" fillId="0" borderId="29" xfId="0" applyNumberFormat="1" applyFill="1" applyBorder="1" applyAlignment="1">
      <alignment horizontal="center"/>
    </xf>
    <xf numFmtId="49" fontId="0" fillId="14" borderId="0" xfId="0" applyNumberFormat="1" applyFill="1" applyAlignment="1">
      <alignment horizontal="center"/>
    </xf>
    <xf numFmtId="49" fontId="0" fillId="0" borderId="0" xfId="0" applyNumberFormat="1" applyAlignment="1">
      <alignment horizontal="center"/>
    </xf>
    <xf numFmtId="49" fontId="0" fillId="24" borderId="29" xfId="0" applyNumberFormat="1" applyFill="1" applyBorder="1" applyAlignment="1">
      <alignment horizontal="center"/>
    </xf>
    <xf numFmtId="49" fontId="0" fillId="24" borderId="0" xfId="0" applyNumberFormat="1" applyFill="1" applyBorder="1" applyAlignment="1">
      <alignment horizontal="center"/>
    </xf>
    <xf numFmtId="49" fontId="0" fillId="24" borderId="28" xfId="0" applyNumberFormat="1" applyFill="1" applyBorder="1" applyAlignment="1">
      <alignment horizontal="center"/>
    </xf>
    <xf numFmtId="49" fontId="0" fillId="10" borderId="29" xfId="0" applyNumberFormat="1" applyFill="1" applyBorder="1" applyAlignment="1">
      <alignment horizontal="center"/>
    </xf>
    <xf numFmtId="49" fontId="0" fillId="10" borderId="0" xfId="0" applyNumberFormat="1" applyFill="1" applyBorder="1" applyAlignment="1">
      <alignment horizontal="center"/>
    </xf>
    <xf numFmtId="49" fontId="0" fillId="10" borderId="28" xfId="0" applyNumberFormat="1" applyFill="1" applyBorder="1" applyAlignment="1">
      <alignment horizontal="center"/>
    </xf>
    <xf numFmtId="49" fontId="0" fillId="24" borderId="0" xfId="0" applyNumberFormat="1" applyFill="1" applyAlignment="1">
      <alignment horizontal="center"/>
    </xf>
    <xf numFmtId="49" fontId="0" fillId="16" borderId="0" xfId="0" applyNumberFormat="1" applyFill="1" applyBorder="1" applyAlignment="1">
      <alignment horizontal="center"/>
    </xf>
    <xf numFmtId="49" fontId="0" fillId="16" borderId="28" xfId="0" applyNumberFormat="1" applyFill="1" applyBorder="1" applyAlignment="1">
      <alignment horizontal="center"/>
    </xf>
    <xf numFmtId="49" fontId="0" fillId="20" borderId="0" xfId="0" applyNumberFormat="1" applyFill="1" applyBorder="1" applyAlignment="1">
      <alignment horizontal="center"/>
    </xf>
    <xf numFmtId="49" fontId="0" fillId="20" borderId="28" xfId="0" applyNumberFormat="1" applyFill="1" applyBorder="1" applyAlignment="1">
      <alignment horizontal="center"/>
    </xf>
    <xf numFmtId="49" fontId="0" fillId="17" borderId="0" xfId="0" applyNumberFormat="1" applyFill="1" applyBorder="1" applyAlignment="1">
      <alignment horizontal="center"/>
    </xf>
    <xf numFmtId="49" fontId="0" fillId="17" borderId="28" xfId="0" applyNumberFormat="1" applyFill="1" applyBorder="1" applyAlignment="1">
      <alignment horizontal="center"/>
    </xf>
    <xf numFmtId="49" fontId="0" fillId="14" borderId="0" xfId="0" applyNumberFormat="1" applyFill="1" applyBorder="1" applyAlignment="1">
      <alignment horizontal="center"/>
    </xf>
    <xf numFmtId="49" fontId="0" fillId="14" borderId="28" xfId="0" applyNumberFormat="1" applyFill="1" applyBorder="1" applyAlignment="1">
      <alignment horizontal="center"/>
    </xf>
    <xf numFmtId="49" fontId="27" fillId="22" borderId="0" xfId="0" applyNumberFormat="1" applyFont="1" applyFill="1" applyBorder="1" applyAlignment="1">
      <alignment horizontal="center"/>
    </xf>
    <xf numFmtId="49" fontId="27" fillId="22" borderId="28" xfId="0" applyNumberFormat="1" applyFont="1" applyFill="1" applyBorder="1" applyAlignment="1">
      <alignment horizontal="center"/>
    </xf>
    <xf numFmtId="49" fontId="29" fillId="21" borderId="0" xfId="0" applyNumberFormat="1" applyFont="1" applyFill="1" applyBorder="1" applyAlignment="1">
      <alignment horizontal="center"/>
    </xf>
    <xf numFmtId="49" fontId="0" fillId="21" borderId="0" xfId="0" applyNumberFormat="1" applyFill="1" applyBorder="1" applyAlignment="1">
      <alignment horizontal="center"/>
    </xf>
    <xf numFmtId="49" fontId="0" fillId="21" borderId="28" xfId="0" applyNumberFormat="1" applyFill="1" applyBorder="1" applyAlignment="1">
      <alignment horizontal="center"/>
    </xf>
    <xf numFmtId="49" fontId="0" fillId="16" borderId="29" xfId="0" applyNumberFormat="1" applyFill="1" applyBorder="1" applyAlignment="1">
      <alignment horizontal="center"/>
    </xf>
    <xf numFmtId="49" fontId="0" fillId="20" borderId="29" xfId="0" applyNumberFormat="1" applyFill="1" applyBorder="1" applyAlignment="1">
      <alignment horizontal="center"/>
    </xf>
    <xf numFmtId="49" fontId="0" fillId="17" borderId="29" xfId="0" applyNumberFormat="1" applyFill="1" applyBorder="1" applyAlignment="1">
      <alignment horizontal="center"/>
    </xf>
    <xf numFmtId="49" fontId="0" fillId="14" borderId="29" xfId="0" applyNumberFormat="1" applyFill="1" applyBorder="1" applyAlignment="1">
      <alignment horizontal="center"/>
    </xf>
    <xf numFmtId="49" fontId="27" fillId="22" borderId="29" xfId="0" applyNumberFormat="1" applyFont="1" applyFill="1" applyBorder="1" applyAlignment="1">
      <alignment horizontal="center"/>
    </xf>
    <xf numFmtId="49" fontId="27" fillId="23" borderId="29" xfId="0" applyNumberFormat="1" applyFont="1" applyFill="1" applyBorder="1" applyAlignment="1">
      <alignment horizontal="center"/>
    </xf>
    <xf numFmtId="49" fontId="27" fillId="23" borderId="0" xfId="0" applyNumberFormat="1" applyFont="1" applyFill="1" applyBorder="1" applyAlignment="1">
      <alignment horizontal="center"/>
    </xf>
    <xf numFmtId="49" fontId="27" fillId="23" borderId="28" xfId="0" applyNumberFormat="1" applyFont="1" applyFill="1" applyBorder="1" applyAlignment="1">
      <alignment horizontal="center"/>
    </xf>
    <xf numFmtId="49" fontId="29" fillId="21" borderId="29" xfId="0" applyNumberFormat="1" applyFont="1" applyFill="1" applyBorder="1" applyAlignment="1">
      <alignment horizontal="center"/>
    </xf>
    <xf numFmtId="49" fontId="31" fillId="25" borderId="0" xfId="1" applyNumberFormat="1" applyFont="1" applyFill="1" applyAlignment="1">
      <alignment horizontal="left"/>
    </xf>
    <xf numFmtId="0" fontId="30" fillId="0" borderId="0" xfId="1"/>
    <xf numFmtId="0" fontId="32" fillId="0" borderId="0" xfId="1" applyFont="1" applyAlignment="1">
      <alignment horizontal="center" vertical="center"/>
    </xf>
    <xf numFmtId="0" fontId="32" fillId="0" borderId="0" xfId="1" applyFont="1"/>
    <xf numFmtId="49" fontId="33" fillId="0" borderId="31" xfId="1" applyNumberFormat="1" applyFont="1" applyBorder="1" applyAlignment="1">
      <alignment horizontal="left" vertical="center"/>
    </xf>
    <xf numFmtId="0" fontId="30" fillId="0" borderId="34" xfId="1" applyBorder="1"/>
    <xf numFmtId="0" fontId="35" fillId="0" borderId="32" xfId="1" applyFont="1" applyBorder="1" applyAlignment="1">
      <alignment horizontal="center" vertical="center"/>
    </xf>
    <xf numFmtId="0" fontId="36" fillId="0" borderId="35" xfId="1" applyFont="1" applyFill="1" applyBorder="1" applyAlignment="1">
      <alignment horizontal="center" vertical="center"/>
    </xf>
    <xf numFmtId="0" fontId="36" fillId="0" borderId="35" xfId="1" applyFont="1" applyBorder="1" applyAlignment="1">
      <alignment horizontal="center" vertical="center"/>
    </xf>
    <xf numFmtId="0" fontId="37" fillId="0" borderId="36" xfId="1" applyFont="1" applyFill="1" applyBorder="1" applyAlignment="1">
      <alignment horizontal="center" vertical="center"/>
    </xf>
    <xf numFmtId="0" fontId="30" fillId="0" borderId="0" xfId="1" applyFill="1"/>
    <xf numFmtId="0" fontId="38" fillId="0" borderId="36" xfId="1" applyFont="1" applyFill="1" applyBorder="1" applyAlignment="1">
      <alignment horizontal="center" vertical="center"/>
    </xf>
    <xf numFmtId="0" fontId="39" fillId="0" borderId="0" xfId="1" applyFont="1" applyFill="1" applyBorder="1" applyAlignment="1">
      <alignment horizontal="center" vertical="center"/>
    </xf>
    <xf numFmtId="0" fontId="40" fillId="0" borderId="0" xfId="1" applyFont="1" applyFill="1" applyAlignment="1">
      <alignment horizontal="center" vertical="center"/>
    </xf>
    <xf numFmtId="49" fontId="41" fillId="0" borderId="37" xfId="1" applyNumberFormat="1" applyFont="1" applyFill="1" applyBorder="1" applyAlignment="1">
      <alignment horizontal="left"/>
    </xf>
    <xf numFmtId="0" fontId="30" fillId="26" borderId="31" xfId="1" applyFill="1" applyBorder="1"/>
    <xf numFmtId="0" fontId="30" fillId="26" borderId="38" xfId="1" applyFill="1" applyBorder="1"/>
    <xf numFmtId="0" fontId="42" fillId="0" borderId="31" xfId="1" applyFont="1" applyBorder="1" applyAlignment="1">
      <alignment horizontal="right" vertical="top"/>
    </xf>
    <xf numFmtId="0" fontId="30" fillId="0" borderId="39" xfId="1" applyBorder="1" applyAlignment="1">
      <alignment horizontal="center" vertical="center"/>
    </xf>
    <xf numFmtId="0" fontId="42" fillId="0" borderId="38" xfId="1" applyFont="1" applyBorder="1" applyAlignment="1">
      <alignment horizontal="left" vertical="top"/>
    </xf>
    <xf numFmtId="0" fontId="30" fillId="0" borderId="38" xfId="1" applyBorder="1" applyAlignment="1">
      <alignment horizontal="center" vertical="center"/>
    </xf>
    <xf numFmtId="0" fontId="30" fillId="0" borderId="40" xfId="1" applyBorder="1"/>
    <xf numFmtId="0" fontId="43" fillId="0" borderId="37" xfId="1" applyFont="1" applyBorder="1" applyAlignment="1">
      <alignment horizontal="center" vertical="center"/>
    </xf>
    <xf numFmtId="0" fontId="32" fillId="0" borderId="41" xfId="1" applyFont="1" applyBorder="1" applyAlignment="1">
      <alignment horizontal="center" vertical="center"/>
    </xf>
    <xf numFmtId="0" fontId="44" fillId="0" borderId="41" xfId="1" applyFont="1" applyBorder="1" applyAlignment="1">
      <alignment horizontal="center" vertical="center"/>
    </xf>
    <xf numFmtId="0" fontId="35" fillId="0" borderId="42" xfId="1" applyFont="1" applyFill="1" applyBorder="1" applyAlignment="1">
      <alignment horizontal="center" vertical="center"/>
    </xf>
    <xf numFmtId="0" fontId="30" fillId="0" borderId="0" xfId="1" applyFill="1" applyBorder="1"/>
    <xf numFmtId="0" fontId="45" fillId="0" borderId="42" xfId="1" applyFont="1" applyFill="1" applyBorder="1" applyAlignment="1">
      <alignment horizontal="center" vertical="center"/>
    </xf>
    <xf numFmtId="0" fontId="46" fillId="0" borderId="0" xfId="1" applyFont="1" applyFill="1" applyBorder="1" applyAlignment="1">
      <alignment horizontal="center" vertical="center"/>
    </xf>
    <xf numFmtId="0" fontId="36" fillId="0" borderId="0" xfId="1" applyFont="1" applyFill="1" applyAlignment="1">
      <alignment horizontal="center" vertical="top"/>
    </xf>
    <xf numFmtId="0" fontId="30" fillId="0" borderId="0" xfId="1" applyFill="1" applyBorder="1" applyAlignment="1">
      <alignment horizontal="center" vertical="center"/>
    </xf>
    <xf numFmtId="49" fontId="47" fillId="0" borderId="43" xfId="1" applyNumberFormat="1" applyFont="1" applyFill="1" applyBorder="1" applyAlignment="1">
      <alignment horizontal="left"/>
    </xf>
    <xf numFmtId="0" fontId="42" fillId="0" borderId="44" xfId="1" applyFont="1" applyBorder="1" applyAlignment="1">
      <alignment horizontal="right" vertical="top"/>
    </xf>
    <xf numFmtId="0" fontId="42" fillId="0" borderId="41" xfId="1" applyFont="1" applyBorder="1" applyAlignment="1">
      <alignment horizontal="left" vertical="top"/>
    </xf>
    <xf numFmtId="0" fontId="30" fillId="26" borderId="44" xfId="1" applyFill="1" applyBorder="1"/>
    <xf numFmtId="0" fontId="30" fillId="26" borderId="39" xfId="1" applyFill="1" applyBorder="1"/>
    <xf numFmtId="0" fontId="42" fillId="0" borderId="39" xfId="1" applyFont="1" applyBorder="1" applyAlignment="1">
      <alignment horizontal="left" vertical="top"/>
    </xf>
    <xf numFmtId="0" fontId="30" fillId="0" borderId="45" xfId="1" applyBorder="1"/>
    <xf numFmtId="0" fontId="35" fillId="0" borderId="46" xfId="1" applyFont="1" applyFill="1" applyBorder="1" applyAlignment="1">
      <alignment horizontal="center" vertical="center"/>
    </xf>
    <xf numFmtId="49" fontId="47" fillId="0" borderId="0" xfId="1" applyNumberFormat="1" applyFont="1" applyAlignment="1">
      <alignment horizontal="left"/>
    </xf>
    <xf numFmtId="0" fontId="47" fillId="0" borderId="0" xfId="1" applyFont="1" applyFill="1" applyBorder="1" applyAlignment="1">
      <alignment horizontal="center"/>
    </xf>
    <xf numFmtId="49" fontId="41" fillId="0" borderId="43" xfId="1" applyNumberFormat="1" applyFont="1" applyFill="1" applyBorder="1" applyAlignment="1">
      <alignment horizontal="left"/>
    </xf>
    <xf numFmtId="0" fontId="42" fillId="0" borderId="46" xfId="1" applyFont="1" applyBorder="1" applyAlignment="1">
      <alignment horizontal="left" vertical="top"/>
    </xf>
    <xf numFmtId="0" fontId="30" fillId="0" borderId="47" xfId="1" applyBorder="1"/>
    <xf numFmtId="0" fontId="35" fillId="0" borderId="48" xfId="1" applyFont="1" applyFill="1" applyBorder="1" applyAlignment="1">
      <alignment horizontal="center" vertical="center"/>
    </xf>
    <xf numFmtId="0" fontId="30" fillId="0" borderId="0" xfId="1" applyBorder="1"/>
    <xf numFmtId="0" fontId="42" fillId="0" borderId="37" xfId="1" applyFont="1" applyBorder="1" applyAlignment="1">
      <alignment horizontal="right" vertical="top"/>
    </xf>
    <xf numFmtId="0" fontId="30" fillId="0" borderId="41" xfId="1" applyBorder="1" applyAlignment="1">
      <alignment horizontal="center" vertical="center"/>
    </xf>
    <xf numFmtId="0" fontId="30" fillId="26" borderId="37" xfId="1" applyFill="1" applyBorder="1"/>
    <xf numFmtId="0" fontId="30" fillId="26" borderId="41" xfId="1" applyFill="1" applyBorder="1"/>
    <xf numFmtId="0" fontId="42" fillId="0" borderId="49" xfId="1" applyFont="1" applyBorder="1" applyAlignment="1">
      <alignment horizontal="right" vertical="top"/>
    </xf>
    <xf numFmtId="0" fontId="30" fillId="0" borderId="50" xfId="1" applyBorder="1" applyAlignment="1">
      <alignment horizontal="center" vertical="center"/>
    </xf>
    <xf numFmtId="0" fontId="42" fillId="0" borderId="50" xfId="1" applyFont="1" applyBorder="1" applyAlignment="1">
      <alignment horizontal="left" vertical="top"/>
    </xf>
    <xf numFmtId="0" fontId="30" fillId="26" borderId="49" xfId="1" applyFill="1" applyBorder="1"/>
    <xf numFmtId="0" fontId="30" fillId="26" borderId="50" xfId="1" applyFill="1" applyBorder="1"/>
    <xf numFmtId="0" fontId="30" fillId="26" borderId="51" xfId="1" applyFill="1" applyBorder="1"/>
    <xf numFmtId="0" fontId="43" fillId="0" borderId="49" xfId="1" applyFont="1" applyBorder="1" applyAlignment="1">
      <alignment horizontal="center" vertical="center"/>
    </xf>
    <xf numFmtId="0" fontId="32" fillId="0" borderId="50" xfId="1" applyFont="1" applyBorder="1" applyAlignment="1">
      <alignment horizontal="center" vertical="center"/>
    </xf>
    <xf numFmtId="0" fontId="44" fillId="0" borderId="50" xfId="1" applyFont="1" applyBorder="1" applyAlignment="1">
      <alignment horizontal="center" vertical="center"/>
    </xf>
    <xf numFmtId="0" fontId="35" fillId="0" borderId="51" xfId="1" applyFont="1" applyFill="1" applyBorder="1" applyAlignment="1">
      <alignment horizontal="center" vertical="center"/>
    </xf>
    <xf numFmtId="0" fontId="30" fillId="0" borderId="52" xfId="1" applyFill="1" applyBorder="1"/>
    <xf numFmtId="49" fontId="30" fillId="0" borderId="0" xfId="1" applyNumberFormat="1" applyBorder="1" applyAlignment="1">
      <alignment horizontal="left"/>
    </xf>
    <xf numFmtId="0" fontId="48" fillId="0" borderId="0" xfId="1" applyFont="1" applyBorder="1" applyAlignment="1">
      <alignment horizontal="right" vertical="top"/>
    </xf>
    <xf numFmtId="0" fontId="30" fillId="0" borderId="0" xfId="1" applyBorder="1" applyAlignment="1">
      <alignment horizontal="center" vertical="center"/>
    </xf>
    <xf numFmtId="0" fontId="42" fillId="0" borderId="0" xfId="1" applyFont="1" applyBorder="1" applyAlignment="1">
      <alignment horizontal="left" vertical="top"/>
    </xf>
    <xf numFmtId="0" fontId="43" fillId="0" borderId="0" xfId="1" applyFont="1" applyBorder="1" applyAlignment="1">
      <alignment horizontal="center" vertical="center"/>
    </xf>
    <xf numFmtId="0" fontId="32" fillId="0" borderId="0" xfId="1" applyFont="1" applyBorder="1" applyAlignment="1">
      <alignment horizontal="center" vertical="center"/>
    </xf>
    <xf numFmtId="0" fontId="44" fillId="0" borderId="0" xfId="1" applyFont="1" applyBorder="1" applyAlignment="1">
      <alignment horizontal="center" vertical="center"/>
    </xf>
    <xf numFmtId="0" fontId="35" fillId="0" borderId="0" xfId="1" applyFont="1" applyBorder="1" applyAlignment="1">
      <alignment horizontal="center" vertical="center"/>
    </xf>
    <xf numFmtId="49" fontId="49" fillId="0" borderId="0" xfId="1" applyNumberFormat="1" applyFont="1" applyFill="1" applyBorder="1" applyAlignment="1">
      <alignment horizontal="left" vertical="center"/>
    </xf>
    <xf numFmtId="0" fontId="50" fillId="27" borderId="0" xfId="1" applyFont="1" applyFill="1" applyBorder="1" applyAlignment="1">
      <alignment horizontal="center" vertical="top"/>
    </xf>
    <xf numFmtId="0" fontId="32" fillId="0" borderId="0" xfId="1" applyFont="1" applyBorder="1"/>
    <xf numFmtId="0" fontId="17" fillId="0" borderId="0" xfId="1" applyFont="1" applyBorder="1"/>
    <xf numFmtId="0" fontId="30" fillId="0" borderId="0" xfId="1" applyBorder="1" applyAlignment="1">
      <alignment horizontal="right"/>
    </xf>
    <xf numFmtId="0" fontId="18" fillId="25" borderId="0" xfId="1" applyFont="1" applyFill="1" applyBorder="1" applyAlignment="1">
      <alignment horizontal="center"/>
    </xf>
    <xf numFmtId="0" fontId="18" fillId="0" borderId="0" xfId="1" applyFont="1" applyBorder="1" applyAlignment="1">
      <alignment horizontal="center" vertical="center"/>
    </xf>
    <xf numFmtId="0" fontId="30" fillId="0" borderId="0" xfId="1" applyBorder="1" applyAlignment="1">
      <alignment vertical="center"/>
    </xf>
    <xf numFmtId="0" fontId="30" fillId="27" borderId="0" xfId="1" applyFill="1" applyBorder="1"/>
    <xf numFmtId="0" fontId="17" fillId="0" borderId="0" xfId="1" applyFont="1" applyBorder="1" applyAlignment="1">
      <alignment horizontal="center"/>
    </xf>
    <xf numFmtId="49" fontId="48" fillId="0" borderId="0" xfId="1" applyNumberFormat="1" applyFont="1" applyFill="1" applyBorder="1" applyAlignment="1">
      <alignment horizontal="left" vertical="top"/>
    </xf>
    <xf numFmtId="49" fontId="30" fillId="0" borderId="0" xfId="1" applyNumberFormat="1" applyBorder="1" applyAlignment="1">
      <alignment horizontal="right"/>
    </xf>
    <xf numFmtId="0" fontId="51" fillId="27" borderId="0" xfId="1" applyFont="1" applyFill="1" applyAlignment="1">
      <alignment horizontal="center" vertical="center"/>
    </xf>
    <xf numFmtId="0" fontId="32" fillId="27" borderId="0" xfId="1" applyFont="1" applyFill="1" applyBorder="1" applyAlignment="1">
      <alignment vertical="center"/>
    </xf>
    <xf numFmtId="0" fontId="30" fillId="27" borderId="0" xfId="1" applyFill="1"/>
    <xf numFmtId="0" fontId="17" fillId="27" borderId="0" xfId="1" applyFont="1" applyFill="1" applyBorder="1" applyAlignment="1">
      <alignment horizontal="center"/>
    </xf>
    <xf numFmtId="0" fontId="18" fillId="27" borderId="0" xfId="1" applyFont="1" applyFill="1" applyBorder="1" applyAlignment="1">
      <alignment horizontal="center" vertical="center"/>
    </xf>
    <xf numFmtId="0" fontId="50" fillId="28" borderId="0" xfId="1" applyFont="1" applyFill="1" applyBorder="1" applyAlignment="1">
      <alignment horizontal="center" vertical="top"/>
    </xf>
    <xf numFmtId="0" fontId="30" fillId="28" borderId="0" xfId="1" applyFill="1" applyBorder="1"/>
    <xf numFmtId="0" fontId="51" fillId="28" borderId="0" xfId="1" applyFont="1" applyFill="1" applyAlignment="1">
      <alignment horizontal="center" vertical="center"/>
    </xf>
    <xf numFmtId="0" fontId="32" fillId="28" borderId="0" xfId="1" applyFont="1" applyFill="1" applyBorder="1" applyAlignment="1">
      <alignment vertical="center"/>
    </xf>
    <xf numFmtId="0" fontId="30" fillId="28" borderId="0" xfId="1" applyFill="1"/>
    <xf numFmtId="0" fontId="17" fillId="28" borderId="0" xfId="1" applyFont="1" applyFill="1" applyBorder="1" applyAlignment="1">
      <alignment horizontal="center"/>
    </xf>
    <xf numFmtId="0" fontId="18" fillId="28" borderId="0" xfId="1" applyFont="1" applyFill="1" applyBorder="1" applyAlignment="1">
      <alignment horizontal="center" vertical="center"/>
    </xf>
    <xf numFmtId="0" fontId="30" fillId="0" borderId="0" xfId="1" applyBorder="1" applyAlignment="1">
      <alignment horizontal="left"/>
    </xf>
    <xf numFmtId="49" fontId="30" fillId="0" borderId="0" xfId="1" applyNumberFormat="1" applyAlignment="1">
      <alignment horizontal="left"/>
    </xf>
    <xf numFmtId="49" fontId="30" fillId="0" borderId="0" xfId="1" applyNumberFormat="1" applyBorder="1"/>
    <xf numFmtId="0" fontId="10" fillId="7" borderId="27" xfId="0" applyFont="1" applyFill="1" applyBorder="1" applyAlignment="1">
      <alignment horizontal="center"/>
    </xf>
    <xf numFmtId="0" fontId="0" fillId="0" borderId="53" xfId="0" applyBorder="1"/>
    <xf numFmtId="0" fontId="0" fillId="0" borderId="0" xfId="0" applyAlignment="1">
      <alignment horizontal="center"/>
    </xf>
    <xf numFmtId="49" fontId="0" fillId="19" borderId="29" xfId="0" applyNumberFormat="1" applyFill="1" applyBorder="1" applyAlignment="1">
      <alignment horizontal="center"/>
    </xf>
    <xf numFmtId="49" fontId="0" fillId="19" borderId="0" xfId="0" applyNumberFormat="1" applyFill="1" applyBorder="1" applyAlignment="1">
      <alignment horizontal="center"/>
    </xf>
    <xf numFmtId="49" fontId="0" fillId="19" borderId="28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/>
    <xf numFmtId="49" fontId="0" fillId="0" borderId="53" xfId="0" applyNumberFormat="1" applyBorder="1" applyAlignment="1">
      <alignment horizontal="center"/>
    </xf>
    <xf numFmtId="49" fontId="0" fillId="0" borderId="53" xfId="0" applyNumberFormat="1" applyBorder="1"/>
    <xf numFmtId="0" fontId="52" fillId="0" borderId="0" xfId="0" applyFont="1"/>
    <xf numFmtId="49" fontId="0" fillId="0" borderId="0" xfId="0" applyNumberFormat="1" applyBorder="1" applyAlignment="1">
      <alignment horizontal="center"/>
    </xf>
    <xf numFmtId="49" fontId="0" fillId="0" borderId="0" xfId="0" applyNumberFormat="1" applyBorder="1"/>
    <xf numFmtId="0" fontId="53" fillId="0" borderId="53" xfId="0" applyFont="1" applyBorder="1"/>
    <xf numFmtId="49" fontId="0" fillId="0" borderId="0" xfId="0" applyNumberFormat="1" applyFill="1" applyAlignment="1">
      <alignment horizontal="center"/>
    </xf>
    <xf numFmtId="49" fontId="0" fillId="0" borderId="29" xfId="0" applyNumberFormat="1" applyFont="1" applyBorder="1" applyAlignment="1">
      <alignment horizontal="center"/>
    </xf>
    <xf numFmtId="49" fontId="0" fillId="0" borderId="0" xfId="0" applyNumberFormat="1" applyFont="1" applyAlignment="1">
      <alignment horizontal="center"/>
    </xf>
    <xf numFmtId="49" fontId="0" fillId="0" borderId="28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29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28" xfId="0" applyNumberFormat="1" applyBorder="1" applyAlignment="1">
      <alignment horizontal="center"/>
    </xf>
    <xf numFmtId="0" fontId="34" fillId="0" borderId="33" xfId="1" applyFont="1" applyBorder="1" applyAlignment="1">
      <alignment horizontal="center" vertical="center" wrapText="1"/>
    </xf>
    <xf numFmtId="14" fontId="31" fillId="25" borderId="0" xfId="1" applyNumberFormat="1" applyFont="1" applyFill="1" applyBorder="1" applyAlignment="1">
      <alignment horizontal="center" vertical="center"/>
    </xf>
    <xf numFmtId="0" fontId="34" fillId="0" borderId="32" xfId="1" applyFont="1" applyBorder="1" applyAlignment="1">
      <alignment horizontal="center" vertical="center" wrapText="1"/>
    </xf>
    <xf numFmtId="49" fontId="34" fillId="0" borderId="33" xfId="1" applyNumberFormat="1" applyFont="1" applyBorder="1" applyAlignment="1">
      <alignment horizontal="center" vertical="center" wrapText="1"/>
    </xf>
  </cellXfs>
  <cellStyles count="2">
    <cellStyle name="Excel Built-in Normal" xfId="1" xr:uid="{00000000-0005-0000-0000-000000000000}"/>
    <cellStyle name="Normál" xfId="0" builtinId="0"/>
  </cellStyles>
  <dxfs count="60"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23"/>
          <bgColor indexed="55"/>
        </patternFill>
      </fill>
    </dxf>
    <dxf>
      <font>
        <b val="0"/>
        <condense val="0"/>
        <extend val="0"/>
        <color indexed="0"/>
      </font>
      <fill>
        <patternFill patternType="solid">
          <fgColor indexed="55"/>
          <bgColor indexed="23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23"/>
          <bgColor indexed="55"/>
        </patternFill>
      </fill>
    </dxf>
    <dxf>
      <font>
        <b val="0"/>
        <condense val="0"/>
        <extend val="0"/>
        <color indexed="0"/>
      </font>
      <fill>
        <patternFill patternType="solid">
          <fgColor indexed="55"/>
          <bgColor indexed="23"/>
        </patternFill>
      </fill>
    </dxf>
    <dxf>
      <fill>
        <patternFill patternType="solid">
          <fgColor indexed="31"/>
          <bgColor indexed="22"/>
        </patternFill>
      </fill>
    </dxf>
    <dxf>
      <fill>
        <patternFill patternType="solid">
          <fgColor indexed="23"/>
          <bgColor indexed="55"/>
        </patternFill>
      </fill>
    </dxf>
    <dxf>
      <font>
        <b val="0"/>
        <condense val="0"/>
        <extend val="0"/>
        <color indexed="0"/>
      </font>
      <fill>
        <patternFill patternType="solid">
          <fgColor indexed="55"/>
          <bgColor indexed="23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32"/>
  <sheetViews>
    <sheetView workbookViewId="0">
      <selection activeCell="A16" sqref="A16"/>
    </sheetView>
  </sheetViews>
  <sheetFormatPr defaultColWidth="11" defaultRowHeight="15.6" x14ac:dyDescent="0.3"/>
  <cols>
    <col min="1" max="2" width="4.69921875" style="163" customWidth="1"/>
    <col min="3" max="3" width="21.5" style="164" customWidth="1"/>
    <col min="4" max="4" width="10.796875" style="163"/>
    <col min="5" max="5" width="11" style="164"/>
    <col min="6" max="6" width="11" style="163"/>
    <col min="7" max="7" width="14.5" style="163" customWidth="1"/>
    <col min="8" max="9" width="11" style="163"/>
    <col min="10" max="10" width="18.5" style="163" customWidth="1"/>
    <col min="11" max="12" width="11" style="163"/>
    <col min="13" max="13" width="17.19921875" style="163" customWidth="1"/>
    <col min="14" max="15" width="11" style="163"/>
    <col min="16" max="16" width="16.296875" style="163" customWidth="1"/>
    <col min="17" max="17" width="11" style="163"/>
    <col min="18" max="16384" width="11" style="164"/>
  </cols>
  <sheetData>
    <row r="1" spans="1:17" x14ac:dyDescent="0.3">
      <c r="C1" s="334" t="s">
        <v>167</v>
      </c>
      <c r="D1" s="334"/>
      <c r="F1" s="334" t="s">
        <v>169</v>
      </c>
      <c r="G1" s="334"/>
      <c r="H1" s="334"/>
      <c r="I1" s="334" t="s">
        <v>170</v>
      </c>
      <c r="J1" s="334"/>
      <c r="K1" s="334"/>
      <c r="L1" s="334" t="s">
        <v>171</v>
      </c>
      <c r="M1" s="334"/>
      <c r="N1" s="334"/>
      <c r="O1" s="334" t="s">
        <v>172</v>
      </c>
      <c r="P1" s="334"/>
      <c r="Q1" s="334"/>
    </row>
    <row r="2" spans="1:17" x14ac:dyDescent="0.3">
      <c r="A2" s="163" t="s">
        <v>45</v>
      </c>
      <c r="B2" s="163">
        <v>1</v>
      </c>
      <c r="C2" s="165" t="s">
        <v>7</v>
      </c>
      <c r="D2" s="166">
        <v>521.79999999999995</v>
      </c>
      <c r="F2" s="163">
        <v>1</v>
      </c>
      <c r="G2" s="167" t="s">
        <v>34</v>
      </c>
      <c r="H2" s="167">
        <v>619.5</v>
      </c>
      <c r="I2" s="163">
        <v>1</v>
      </c>
      <c r="J2" s="168" t="s">
        <v>35</v>
      </c>
      <c r="K2" s="168">
        <v>425.3</v>
      </c>
      <c r="L2" s="163">
        <v>1</v>
      </c>
      <c r="M2" s="169" t="s">
        <v>10</v>
      </c>
      <c r="N2" s="169">
        <v>285</v>
      </c>
      <c r="O2" s="163">
        <v>1</v>
      </c>
      <c r="P2" s="170" t="s">
        <v>65</v>
      </c>
      <c r="Q2" s="170">
        <v>132</v>
      </c>
    </row>
    <row r="3" spans="1:17" x14ac:dyDescent="0.3">
      <c r="A3" s="163" t="s">
        <v>46</v>
      </c>
      <c r="B3" s="163">
        <v>2</v>
      </c>
      <c r="C3" s="165" t="s">
        <v>14</v>
      </c>
      <c r="D3" s="166">
        <v>474.6</v>
      </c>
      <c r="F3" s="163">
        <v>2</v>
      </c>
      <c r="G3" s="167" t="s">
        <v>6</v>
      </c>
      <c r="H3" s="167">
        <v>590.5</v>
      </c>
      <c r="I3" s="163">
        <v>2</v>
      </c>
      <c r="J3" s="168" t="s">
        <v>70</v>
      </c>
      <c r="K3" s="168">
        <v>398</v>
      </c>
      <c r="L3" s="163">
        <v>2</v>
      </c>
      <c r="M3" s="169" t="s">
        <v>20</v>
      </c>
      <c r="N3" s="169">
        <v>279.39999999999998</v>
      </c>
      <c r="O3" s="163">
        <v>2</v>
      </c>
      <c r="P3" s="170" t="s">
        <v>21</v>
      </c>
      <c r="Q3" s="170">
        <v>124.8</v>
      </c>
    </row>
    <row r="4" spans="1:17" x14ac:dyDescent="0.3">
      <c r="A4" s="163" t="s">
        <v>47</v>
      </c>
      <c r="B4" s="163">
        <v>3</v>
      </c>
      <c r="C4" s="165" t="s">
        <v>43</v>
      </c>
      <c r="D4" s="166">
        <v>468</v>
      </c>
      <c r="F4" s="163">
        <v>3</v>
      </c>
      <c r="G4" s="167" t="s">
        <v>33</v>
      </c>
      <c r="H4" s="167">
        <v>563.29999999999995</v>
      </c>
      <c r="I4" s="163">
        <v>3</v>
      </c>
      <c r="J4" s="168" t="s">
        <v>71</v>
      </c>
      <c r="K4" s="168">
        <v>393</v>
      </c>
      <c r="L4" s="163">
        <v>3</v>
      </c>
      <c r="M4" s="169" t="s">
        <v>12</v>
      </c>
      <c r="N4" s="169">
        <v>270.60000000000002</v>
      </c>
      <c r="O4" s="163">
        <v>3</v>
      </c>
      <c r="P4" s="170" t="s">
        <v>67</v>
      </c>
      <c r="Q4" s="170">
        <v>120</v>
      </c>
    </row>
    <row r="5" spans="1:17" x14ac:dyDescent="0.3">
      <c r="A5" s="163" t="s">
        <v>48</v>
      </c>
      <c r="B5" s="163">
        <v>4</v>
      </c>
      <c r="C5" s="165" t="s">
        <v>86</v>
      </c>
      <c r="D5" s="166">
        <v>467</v>
      </c>
      <c r="F5" s="163">
        <v>4</v>
      </c>
      <c r="G5" s="167" t="s">
        <v>23</v>
      </c>
      <c r="H5" s="167">
        <v>552.4</v>
      </c>
      <c r="I5" s="163">
        <v>4</v>
      </c>
      <c r="J5" s="168" t="s">
        <v>73</v>
      </c>
      <c r="K5" s="168">
        <v>384</v>
      </c>
      <c r="L5" s="163">
        <v>4</v>
      </c>
      <c r="M5" s="169" t="s">
        <v>90</v>
      </c>
      <c r="N5" s="169">
        <v>263.2</v>
      </c>
      <c r="O5" s="163">
        <v>4</v>
      </c>
      <c r="P5" s="170" t="s">
        <v>69</v>
      </c>
      <c r="Q5" s="170">
        <v>96</v>
      </c>
    </row>
    <row r="6" spans="1:17" x14ac:dyDescent="0.3">
      <c r="A6" s="163" t="s">
        <v>49</v>
      </c>
      <c r="F6" s="163">
        <v>5</v>
      </c>
      <c r="G6" s="167" t="s">
        <v>24</v>
      </c>
      <c r="H6" s="167">
        <v>538.1</v>
      </c>
      <c r="I6" s="163">
        <v>5</v>
      </c>
      <c r="J6" s="168" t="s">
        <v>36</v>
      </c>
      <c r="K6" s="168">
        <v>370.9</v>
      </c>
      <c r="L6" s="163">
        <v>5</v>
      </c>
      <c r="M6" s="169" t="s">
        <v>2</v>
      </c>
      <c r="N6" s="169">
        <v>261.60000000000002</v>
      </c>
      <c r="O6" s="163">
        <v>5</v>
      </c>
      <c r="P6" s="170" t="s">
        <v>5</v>
      </c>
      <c r="Q6" s="170">
        <v>91.4</v>
      </c>
    </row>
    <row r="7" spans="1:17" x14ac:dyDescent="0.3">
      <c r="A7" s="163" t="s">
        <v>50</v>
      </c>
      <c r="C7" s="334" t="s">
        <v>168</v>
      </c>
      <c r="D7" s="334"/>
      <c r="F7" s="163">
        <v>6</v>
      </c>
      <c r="G7" s="167" t="s">
        <v>8</v>
      </c>
      <c r="H7" s="167">
        <v>517.79999999999995</v>
      </c>
      <c r="I7" s="163">
        <v>6</v>
      </c>
      <c r="J7" s="168" t="s">
        <v>9</v>
      </c>
      <c r="K7" s="168">
        <v>368</v>
      </c>
      <c r="L7" s="163">
        <v>6</v>
      </c>
      <c r="M7" s="169" t="s">
        <v>19</v>
      </c>
      <c r="N7" s="169">
        <v>260.8</v>
      </c>
      <c r="O7" s="163">
        <v>6</v>
      </c>
      <c r="P7" s="170" t="s">
        <v>32</v>
      </c>
      <c r="Q7" s="170">
        <v>70.400000000000006</v>
      </c>
    </row>
    <row r="8" spans="1:17" x14ac:dyDescent="0.3">
      <c r="A8" s="163" t="s">
        <v>51</v>
      </c>
      <c r="B8" s="163">
        <v>1</v>
      </c>
      <c r="C8" s="171" t="s">
        <v>87</v>
      </c>
      <c r="D8" s="166">
        <v>433</v>
      </c>
      <c r="F8" s="163">
        <v>7</v>
      </c>
      <c r="G8" s="167" t="s">
        <v>44</v>
      </c>
      <c r="H8" s="167">
        <v>470</v>
      </c>
      <c r="I8" s="163">
        <v>7</v>
      </c>
      <c r="J8" s="168" t="s">
        <v>22</v>
      </c>
      <c r="K8" s="168">
        <v>331.8</v>
      </c>
      <c r="L8" s="163">
        <v>7</v>
      </c>
      <c r="M8" s="169" t="s">
        <v>161</v>
      </c>
      <c r="N8" s="169">
        <v>235</v>
      </c>
      <c r="O8" s="163">
        <v>7</v>
      </c>
      <c r="P8" s="170" t="s">
        <v>16</v>
      </c>
      <c r="Q8" s="170">
        <v>42.4</v>
      </c>
    </row>
    <row r="9" spans="1:17" x14ac:dyDescent="0.3">
      <c r="A9" s="163" t="s">
        <v>52</v>
      </c>
      <c r="F9" s="163">
        <v>8</v>
      </c>
      <c r="G9" s="167" t="s">
        <v>25</v>
      </c>
      <c r="H9" s="167">
        <v>453</v>
      </c>
      <c r="I9" s="163">
        <v>8</v>
      </c>
      <c r="J9" s="168" t="s">
        <v>38</v>
      </c>
      <c r="K9" s="168">
        <v>328.6</v>
      </c>
      <c r="L9" s="163">
        <v>8</v>
      </c>
      <c r="M9" s="169" t="s">
        <v>11</v>
      </c>
      <c r="N9" s="169">
        <v>234.6</v>
      </c>
      <c r="O9" s="163">
        <v>8</v>
      </c>
      <c r="P9" s="170" t="s">
        <v>42</v>
      </c>
      <c r="Q9" s="170">
        <v>24.8</v>
      </c>
    </row>
    <row r="10" spans="1:17" x14ac:dyDescent="0.3">
      <c r="A10" s="163" t="s">
        <v>53</v>
      </c>
      <c r="F10" s="163">
        <v>9</v>
      </c>
      <c r="G10" s="167" t="s">
        <v>26</v>
      </c>
      <c r="H10" s="167">
        <v>439.3</v>
      </c>
      <c r="I10" s="163">
        <v>9</v>
      </c>
      <c r="J10" s="168" t="s">
        <v>13</v>
      </c>
      <c r="K10" s="168">
        <v>327.3</v>
      </c>
      <c r="L10" s="163">
        <v>9</v>
      </c>
      <c r="M10" s="169" t="s">
        <v>29</v>
      </c>
      <c r="N10" s="169">
        <v>232</v>
      </c>
      <c r="O10" s="163">
        <v>9</v>
      </c>
      <c r="P10" s="170" t="s">
        <v>17</v>
      </c>
      <c r="Q10" s="170">
        <v>23</v>
      </c>
    </row>
    <row r="11" spans="1:17" x14ac:dyDescent="0.3">
      <c r="A11" s="163" t="s">
        <v>54</v>
      </c>
      <c r="F11" s="163">
        <v>10</v>
      </c>
      <c r="G11" s="167" t="s">
        <v>27</v>
      </c>
      <c r="H11" s="167">
        <v>389.2</v>
      </c>
      <c r="I11" s="163">
        <v>10</v>
      </c>
      <c r="J11" s="168" t="s">
        <v>1</v>
      </c>
      <c r="K11" s="168">
        <v>313.39999999999998</v>
      </c>
      <c r="L11" s="163">
        <v>10</v>
      </c>
      <c r="M11" s="169" t="s">
        <v>37</v>
      </c>
      <c r="N11" s="169">
        <v>232</v>
      </c>
      <c r="O11" s="163">
        <v>10</v>
      </c>
      <c r="P11" s="170" t="s">
        <v>68</v>
      </c>
      <c r="Q11" s="170">
        <v>0</v>
      </c>
    </row>
    <row r="12" spans="1:17" x14ac:dyDescent="0.3">
      <c r="A12" s="163" t="s">
        <v>55</v>
      </c>
      <c r="I12" s="163">
        <v>11</v>
      </c>
      <c r="J12" s="168" t="s">
        <v>72</v>
      </c>
      <c r="K12" s="168">
        <v>308</v>
      </c>
      <c r="L12" s="163">
        <v>11</v>
      </c>
      <c r="M12" s="169" t="s">
        <v>30</v>
      </c>
      <c r="N12" s="169">
        <v>218.4</v>
      </c>
      <c r="O12" s="163">
        <v>11</v>
      </c>
      <c r="P12" s="170" t="s">
        <v>0</v>
      </c>
      <c r="Q12" s="170">
        <v>0</v>
      </c>
    </row>
    <row r="13" spans="1:17" x14ac:dyDescent="0.3">
      <c r="A13" s="163" t="s">
        <v>56</v>
      </c>
      <c r="I13" s="163">
        <v>12</v>
      </c>
      <c r="J13" s="168" t="s">
        <v>88</v>
      </c>
      <c r="K13" s="168">
        <v>301</v>
      </c>
      <c r="L13" s="163">
        <v>12</v>
      </c>
      <c r="M13" s="169" t="s">
        <v>28</v>
      </c>
      <c r="N13" s="169">
        <v>209.3</v>
      </c>
      <c r="O13" s="163">
        <v>12</v>
      </c>
      <c r="P13" s="170" t="s">
        <v>18</v>
      </c>
      <c r="Q13" s="170">
        <v>0</v>
      </c>
    </row>
    <row r="14" spans="1:17" x14ac:dyDescent="0.3">
      <c r="A14" s="163" t="s">
        <v>57</v>
      </c>
      <c r="L14" s="163">
        <v>13</v>
      </c>
      <c r="M14" s="169" t="s">
        <v>40</v>
      </c>
      <c r="N14" s="169">
        <v>205</v>
      </c>
      <c r="O14" s="163">
        <v>13</v>
      </c>
      <c r="P14" s="170" t="s">
        <v>41</v>
      </c>
      <c r="Q14" s="170">
        <v>0</v>
      </c>
    </row>
    <row r="15" spans="1:17" x14ac:dyDescent="0.3">
      <c r="A15" s="163" t="s">
        <v>58</v>
      </c>
      <c r="F15" s="163" t="s">
        <v>173</v>
      </c>
      <c r="I15" s="163" t="s">
        <v>174</v>
      </c>
      <c r="L15" s="163">
        <v>14</v>
      </c>
      <c r="M15" s="169" t="s">
        <v>66</v>
      </c>
      <c r="N15" s="169">
        <v>202</v>
      </c>
    </row>
    <row r="16" spans="1:17" x14ac:dyDescent="0.3">
      <c r="A16" s="163" t="s">
        <v>59</v>
      </c>
      <c r="L16" s="163">
        <v>15</v>
      </c>
      <c r="M16" s="169" t="s">
        <v>15</v>
      </c>
      <c r="N16" s="169">
        <v>189.6</v>
      </c>
    </row>
    <row r="17" spans="1:17" x14ac:dyDescent="0.3">
      <c r="A17" s="163" t="s">
        <v>60</v>
      </c>
      <c r="I17" s="172" t="s">
        <v>105</v>
      </c>
      <c r="J17" s="173" t="s">
        <v>159</v>
      </c>
      <c r="L17" s="163">
        <v>16</v>
      </c>
      <c r="M17" s="169" t="s">
        <v>31</v>
      </c>
      <c r="N17" s="169">
        <v>177.2</v>
      </c>
      <c r="P17" s="170" t="s">
        <v>127</v>
      </c>
      <c r="Q17" s="174" t="s">
        <v>128</v>
      </c>
    </row>
    <row r="18" spans="1:17" x14ac:dyDescent="0.3">
      <c r="A18" s="163" t="s">
        <v>61</v>
      </c>
      <c r="I18" s="172" t="s">
        <v>109</v>
      </c>
      <c r="J18" s="173" t="s">
        <v>107</v>
      </c>
      <c r="L18" s="163">
        <v>17</v>
      </c>
      <c r="M18" s="169" t="s">
        <v>3</v>
      </c>
      <c r="N18" s="169">
        <v>162</v>
      </c>
      <c r="P18" s="170" t="s">
        <v>207</v>
      </c>
      <c r="Q18" s="174" t="s">
        <v>129</v>
      </c>
    </row>
    <row r="19" spans="1:17" x14ac:dyDescent="0.3">
      <c r="A19" s="163" t="s">
        <v>62</v>
      </c>
      <c r="I19" s="172" t="s">
        <v>110</v>
      </c>
      <c r="J19" s="173" t="s">
        <v>111</v>
      </c>
      <c r="L19" s="163">
        <v>18</v>
      </c>
      <c r="M19" s="169" t="s">
        <v>4</v>
      </c>
      <c r="N19" s="169">
        <v>156</v>
      </c>
      <c r="P19" s="170" t="s">
        <v>208</v>
      </c>
      <c r="Q19" s="174" t="s">
        <v>209</v>
      </c>
    </row>
    <row r="20" spans="1:17" x14ac:dyDescent="0.3">
      <c r="A20" s="163" t="s">
        <v>63</v>
      </c>
      <c r="I20" s="172" t="s">
        <v>113</v>
      </c>
      <c r="J20" s="173" t="s">
        <v>112</v>
      </c>
      <c r="L20" s="163">
        <v>19</v>
      </c>
      <c r="M20" s="169" t="s">
        <v>39</v>
      </c>
      <c r="N20" s="169">
        <v>151.6</v>
      </c>
      <c r="P20" s="170" t="s">
        <v>211</v>
      </c>
      <c r="Q20" s="174" t="s">
        <v>210</v>
      </c>
    </row>
    <row r="21" spans="1:17" x14ac:dyDescent="0.3">
      <c r="A21" s="163" t="s">
        <v>64</v>
      </c>
      <c r="I21" s="172" t="s">
        <v>176</v>
      </c>
      <c r="J21" s="173" t="s">
        <v>177</v>
      </c>
      <c r="P21" s="170" t="s">
        <v>212</v>
      </c>
      <c r="Q21" s="174" t="s">
        <v>130</v>
      </c>
    </row>
    <row r="22" spans="1:17" x14ac:dyDescent="0.3">
      <c r="I22" s="172" t="s">
        <v>114</v>
      </c>
      <c r="J22" s="173" t="s">
        <v>115</v>
      </c>
      <c r="L22" s="163" t="s">
        <v>175</v>
      </c>
      <c r="P22" s="170" t="s">
        <v>214</v>
      </c>
      <c r="Q22" s="174" t="s">
        <v>213</v>
      </c>
    </row>
    <row r="23" spans="1:17" x14ac:dyDescent="0.3">
      <c r="P23" s="170" t="s">
        <v>215</v>
      </c>
      <c r="Q23" s="174"/>
    </row>
    <row r="24" spans="1:17" x14ac:dyDescent="0.3">
      <c r="I24" s="163" t="s">
        <v>216</v>
      </c>
      <c r="J24" s="163" t="s">
        <v>216</v>
      </c>
      <c r="L24" s="175" t="s">
        <v>199</v>
      </c>
      <c r="M24" s="169" t="s">
        <v>200</v>
      </c>
      <c r="N24" s="176" t="s">
        <v>116</v>
      </c>
    </row>
    <row r="25" spans="1:17" x14ac:dyDescent="0.3">
      <c r="L25" s="175" t="s">
        <v>118</v>
      </c>
      <c r="M25" s="169" t="s">
        <v>201</v>
      </c>
      <c r="N25" s="176" t="s">
        <v>117</v>
      </c>
      <c r="P25" s="163" t="s">
        <v>217</v>
      </c>
      <c r="Q25" s="163" t="s">
        <v>216</v>
      </c>
    </row>
    <row r="26" spans="1:17" x14ac:dyDescent="0.3">
      <c r="L26" s="175" t="s">
        <v>202</v>
      </c>
      <c r="M26" s="169" t="s">
        <v>119</v>
      </c>
      <c r="N26" s="176" t="s">
        <v>120</v>
      </c>
    </row>
    <row r="27" spans="1:17" x14ac:dyDescent="0.3">
      <c r="L27" s="175" t="s">
        <v>123</v>
      </c>
      <c r="M27" s="169" t="s">
        <v>122</v>
      </c>
      <c r="N27" s="176" t="s">
        <v>121</v>
      </c>
    </row>
    <row r="28" spans="1:17" x14ac:dyDescent="0.3">
      <c r="L28" s="175" t="s">
        <v>203</v>
      </c>
      <c r="M28" s="169" t="s">
        <v>124</v>
      </c>
      <c r="N28" s="176" t="s">
        <v>204</v>
      </c>
    </row>
    <row r="29" spans="1:17" x14ac:dyDescent="0.3">
      <c r="L29" s="175" t="s">
        <v>206</v>
      </c>
      <c r="M29" s="169" t="s">
        <v>205</v>
      </c>
      <c r="N29" s="176" t="s">
        <v>125</v>
      </c>
    </row>
    <row r="30" spans="1:17" x14ac:dyDescent="0.3">
      <c r="L30" s="175" t="s">
        <v>126</v>
      </c>
      <c r="M30" s="169"/>
      <c r="N30" s="177"/>
    </row>
    <row r="32" spans="1:17" x14ac:dyDescent="0.3">
      <c r="L32" s="163" t="s">
        <v>217</v>
      </c>
      <c r="M32" s="163" t="s">
        <v>216</v>
      </c>
      <c r="N32" s="163" t="s">
        <v>216</v>
      </c>
    </row>
  </sheetData>
  <sortState ref="C2:D48">
    <sortCondition descending="1" ref="D2:D48"/>
  </sortState>
  <mergeCells count="6">
    <mergeCell ref="O1:Q1"/>
    <mergeCell ref="C1:D1"/>
    <mergeCell ref="C7:D7"/>
    <mergeCell ref="F1:H1"/>
    <mergeCell ref="I1:K1"/>
    <mergeCell ref="L1:N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16"/>
  <sheetViews>
    <sheetView workbookViewId="0">
      <selection activeCell="A3" sqref="A3"/>
    </sheetView>
  </sheetViews>
  <sheetFormatPr defaultColWidth="2.69921875" defaultRowHeight="15.6" x14ac:dyDescent="0.3"/>
  <cols>
    <col min="1" max="1" width="19.296875" bestFit="1" customWidth="1"/>
    <col min="18" max="18" width="1.296875" customWidth="1"/>
    <col min="25" max="25" width="3.5" bestFit="1" customWidth="1"/>
    <col min="26" max="26" width="0.796875" customWidth="1"/>
    <col min="28" max="28" width="0.796875" customWidth="1"/>
    <col min="257" max="257" width="19.296875" bestFit="1" customWidth="1"/>
    <col min="274" max="274" width="1.296875" customWidth="1"/>
    <col min="281" max="281" width="3.5" bestFit="1" customWidth="1"/>
    <col min="282" max="282" width="0.796875" customWidth="1"/>
    <col min="284" max="284" width="0.796875" customWidth="1"/>
    <col min="513" max="513" width="19.296875" bestFit="1" customWidth="1"/>
    <col min="530" max="530" width="1.296875" customWidth="1"/>
    <col min="537" max="537" width="3.5" bestFit="1" customWidth="1"/>
    <col min="538" max="538" width="0.796875" customWidth="1"/>
    <col min="540" max="540" width="0.796875" customWidth="1"/>
    <col min="769" max="769" width="19.296875" bestFit="1" customWidth="1"/>
    <col min="786" max="786" width="1.296875" customWidth="1"/>
    <col min="793" max="793" width="3.5" bestFit="1" customWidth="1"/>
    <col min="794" max="794" width="0.796875" customWidth="1"/>
    <col min="796" max="796" width="0.796875" customWidth="1"/>
    <col min="1025" max="1025" width="19.296875" bestFit="1" customWidth="1"/>
    <col min="1042" max="1042" width="1.296875" customWidth="1"/>
    <col min="1049" max="1049" width="3.5" bestFit="1" customWidth="1"/>
    <col min="1050" max="1050" width="0.796875" customWidth="1"/>
    <col min="1052" max="1052" width="0.796875" customWidth="1"/>
    <col min="1281" max="1281" width="19.296875" bestFit="1" customWidth="1"/>
    <col min="1298" max="1298" width="1.296875" customWidth="1"/>
    <col min="1305" max="1305" width="3.5" bestFit="1" customWidth="1"/>
    <col min="1306" max="1306" width="0.796875" customWidth="1"/>
    <col min="1308" max="1308" width="0.796875" customWidth="1"/>
    <col min="1537" max="1537" width="19.296875" bestFit="1" customWidth="1"/>
    <col min="1554" max="1554" width="1.296875" customWidth="1"/>
    <col min="1561" max="1561" width="3.5" bestFit="1" customWidth="1"/>
    <col min="1562" max="1562" width="0.796875" customWidth="1"/>
    <col min="1564" max="1564" width="0.796875" customWidth="1"/>
    <col min="1793" max="1793" width="19.296875" bestFit="1" customWidth="1"/>
    <col min="1810" max="1810" width="1.296875" customWidth="1"/>
    <col min="1817" max="1817" width="3.5" bestFit="1" customWidth="1"/>
    <col min="1818" max="1818" width="0.796875" customWidth="1"/>
    <col min="1820" max="1820" width="0.796875" customWidth="1"/>
    <col min="2049" max="2049" width="19.296875" bestFit="1" customWidth="1"/>
    <col min="2066" max="2066" width="1.296875" customWidth="1"/>
    <col min="2073" max="2073" width="3.5" bestFit="1" customWidth="1"/>
    <col min="2074" max="2074" width="0.796875" customWidth="1"/>
    <col min="2076" max="2076" width="0.796875" customWidth="1"/>
    <col min="2305" max="2305" width="19.296875" bestFit="1" customWidth="1"/>
    <col min="2322" max="2322" width="1.296875" customWidth="1"/>
    <col min="2329" max="2329" width="3.5" bestFit="1" customWidth="1"/>
    <col min="2330" max="2330" width="0.796875" customWidth="1"/>
    <col min="2332" max="2332" width="0.796875" customWidth="1"/>
    <col min="2561" max="2561" width="19.296875" bestFit="1" customWidth="1"/>
    <col min="2578" max="2578" width="1.296875" customWidth="1"/>
    <col min="2585" max="2585" width="3.5" bestFit="1" customWidth="1"/>
    <col min="2586" max="2586" width="0.796875" customWidth="1"/>
    <col min="2588" max="2588" width="0.796875" customWidth="1"/>
    <col min="2817" max="2817" width="19.296875" bestFit="1" customWidth="1"/>
    <col min="2834" max="2834" width="1.296875" customWidth="1"/>
    <col min="2841" max="2841" width="3.5" bestFit="1" customWidth="1"/>
    <col min="2842" max="2842" width="0.796875" customWidth="1"/>
    <col min="2844" max="2844" width="0.796875" customWidth="1"/>
    <col min="3073" max="3073" width="19.296875" bestFit="1" customWidth="1"/>
    <col min="3090" max="3090" width="1.296875" customWidth="1"/>
    <col min="3097" max="3097" width="3.5" bestFit="1" customWidth="1"/>
    <col min="3098" max="3098" width="0.796875" customWidth="1"/>
    <col min="3100" max="3100" width="0.796875" customWidth="1"/>
    <col min="3329" max="3329" width="19.296875" bestFit="1" customWidth="1"/>
    <col min="3346" max="3346" width="1.296875" customWidth="1"/>
    <col min="3353" max="3353" width="3.5" bestFit="1" customWidth="1"/>
    <col min="3354" max="3354" width="0.796875" customWidth="1"/>
    <col min="3356" max="3356" width="0.796875" customWidth="1"/>
    <col min="3585" max="3585" width="19.296875" bestFit="1" customWidth="1"/>
    <col min="3602" max="3602" width="1.296875" customWidth="1"/>
    <col min="3609" max="3609" width="3.5" bestFit="1" customWidth="1"/>
    <col min="3610" max="3610" width="0.796875" customWidth="1"/>
    <col min="3612" max="3612" width="0.796875" customWidth="1"/>
    <col min="3841" max="3841" width="19.296875" bestFit="1" customWidth="1"/>
    <col min="3858" max="3858" width="1.296875" customWidth="1"/>
    <col min="3865" max="3865" width="3.5" bestFit="1" customWidth="1"/>
    <col min="3866" max="3866" width="0.796875" customWidth="1"/>
    <col min="3868" max="3868" width="0.796875" customWidth="1"/>
    <col min="4097" max="4097" width="19.296875" bestFit="1" customWidth="1"/>
    <col min="4114" max="4114" width="1.296875" customWidth="1"/>
    <col min="4121" max="4121" width="3.5" bestFit="1" customWidth="1"/>
    <col min="4122" max="4122" width="0.796875" customWidth="1"/>
    <col min="4124" max="4124" width="0.796875" customWidth="1"/>
    <col min="4353" max="4353" width="19.296875" bestFit="1" customWidth="1"/>
    <col min="4370" max="4370" width="1.296875" customWidth="1"/>
    <col min="4377" max="4377" width="3.5" bestFit="1" customWidth="1"/>
    <col min="4378" max="4378" width="0.796875" customWidth="1"/>
    <col min="4380" max="4380" width="0.796875" customWidth="1"/>
    <col min="4609" max="4609" width="19.296875" bestFit="1" customWidth="1"/>
    <col min="4626" max="4626" width="1.296875" customWidth="1"/>
    <col min="4633" max="4633" width="3.5" bestFit="1" customWidth="1"/>
    <col min="4634" max="4634" width="0.796875" customWidth="1"/>
    <col min="4636" max="4636" width="0.796875" customWidth="1"/>
    <col min="4865" max="4865" width="19.296875" bestFit="1" customWidth="1"/>
    <col min="4882" max="4882" width="1.296875" customWidth="1"/>
    <col min="4889" max="4889" width="3.5" bestFit="1" customWidth="1"/>
    <col min="4890" max="4890" width="0.796875" customWidth="1"/>
    <col min="4892" max="4892" width="0.796875" customWidth="1"/>
    <col min="5121" max="5121" width="19.296875" bestFit="1" customWidth="1"/>
    <col min="5138" max="5138" width="1.296875" customWidth="1"/>
    <col min="5145" max="5145" width="3.5" bestFit="1" customWidth="1"/>
    <col min="5146" max="5146" width="0.796875" customWidth="1"/>
    <col min="5148" max="5148" width="0.796875" customWidth="1"/>
    <col min="5377" max="5377" width="19.296875" bestFit="1" customWidth="1"/>
    <col min="5394" max="5394" width="1.296875" customWidth="1"/>
    <col min="5401" max="5401" width="3.5" bestFit="1" customWidth="1"/>
    <col min="5402" max="5402" width="0.796875" customWidth="1"/>
    <col min="5404" max="5404" width="0.796875" customWidth="1"/>
    <col min="5633" max="5633" width="19.296875" bestFit="1" customWidth="1"/>
    <col min="5650" max="5650" width="1.296875" customWidth="1"/>
    <col min="5657" max="5657" width="3.5" bestFit="1" customWidth="1"/>
    <col min="5658" max="5658" width="0.796875" customWidth="1"/>
    <col min="5660" max="5660" width="0.796875" customWidth="1"/>
    <col min="5889" max="5889" width="19.296875" bestFit="1" customWidth="1"/>
    <col min="5906" max="5906" width="1.296875" customWidth="1"/>
    <col min="5913" max="5913" width="3.5" bestFit="1" customWidth="1"/>
    <col min="5914" max="5914" width="0.796875" customWidth="1"/>
    <col min="5916" max="5916" width="0.796875" customWidth="1"/>
    <col min="6145" max="6145" width="19.296875" bestFit="1" customWidth="1"/>
    <col min="6162" max="6162" width="1.296875" customWidth="1"/>
    <col min="6169" max="6169" width="3.5" bestFit="1" customWidth="1"/>
    <col min="6170" max="6170" width="0.796875" customWidth="1"/>
    <col min="6172" max="6172" width="0.796875" customWidth="1"/>
    <col min="6401" max="6401" width="19.296875" bestFit="1" customWidth="1"/>
    <col min="6418" max="6418" width="1.296875" customWidth="1"/>
    <col min="6425" max="6425" width="3.5" bestFit="1" customWidth="1"/>
    <col min="6426" max="6426" width="0.796875" customWidth="1"/>
    <col min="6428" max="6428" width="0.796875" customWidth="1"/>
    <col min="6657" max="6657" width="19.296875" bestFit="1" customWidth="1"/>
    <col min="6674" max="6674" width="1.296875" customWidth="1"/>
    <col min="6681" max="6681" width="3.5" bestFit="1" customWidth="1"/>
    <col min="6682" max="6682" width="0.796875" customWidth="1"/>
    <col min="6684" max="6684" width="0.796875" customWidth="1"/>
    <col min="6913" max="6913" width="19.296875" bestFit="1" customWidth="1"/>
    <col min="6930" max="6930" width="1.296875" customWidth="1"/>
    <col min="6937" max="6937" width="3.5" bestFit="1" customWidth="1"/>
    <col min="6938" max="6938" width="0.796875" customWidth="1"/>
    <col min="6940" max="6940" width="0.796875" customWidth="1"/>
    <col min="7169" max="7169" width="19.296875" bestFit="1" customWidth="1"/>
    <col min="7186" max="7186" width="1.296875" customWidth="1"/>
    <col min="7193" max="7193" width="3.5" bestFit="1" customWidth="1"/>
    <col min="7194" max="7194" width="0.796875" customWidth="1"/>
    <col min="7196" max="7196" width="0.796875" customWidth="1"/>
    <col min="7425" max="7425" width="19.296875" bestFit="1" customWidth="1"/>
    <col min="7442" max="7442" width="1.296875" customWidth="1"/>
    <col min="7449" max="7449" width="3.5" bestFit="1" customWidth="1"/>
    <col min="7450" max="7450" width="0.796875" customWidth="1"/>
    <col min="7452" max="7452" width="0.796875" customWidth="1"/>
    <col min="7681" max="7681" width="19.296875" bestFit="1" customWidth="1"/>
    <col min="7698" max="7698" width="1.296875" customWidth="1"/>
    <col min="7705" max="7705" width="3.5" bestFit="1" customWidth="1"/>
    <col min="7706" max="7706" width="0.796875" customWidth="1"/>
    <col min="7708" max="7708" width="0.796875" customWidth="1"/>
    <col min="7937" max="7937" width="19.296875" bestFit="1" customWidth="1"/>
    <col min="7954" max="7954" width="1.296875" customWidth="1"/>
    <col min="7961" max="7961" width="3.5" bestFit="1" customWidth="1"/>
    <col min="7962" max="7962" width="0.796875" customWidth="1"/>
    <col min="7964" max="7964" width="0.796875" customWidth="1"/>
    <col min="8193" max="8193" width="19.296875" bestFit="1" customWidth="1"/>
    <col min="8210" max="8210" width="1.296875" customWidth="1"/>
    <col min="8217" max="8217" width="3.5" bestFit="1" customWidth="1"/>
    <col min="8218" max="8218" width="0.796875" customWidth="1"/>
    <col min="8220" max="8220" width="0.796875" customWidth="1"/>
    <col min="8449" max="8449" width="19.296875" bestFit="1" customWidth="1"/>
    <col min="8466" max="8466" width="1.296875" customWidth="1"/>
    <col min="8473" max="8473" width="3.5" bestFit="1" customWidth="1"/>
    <col min="8474" max="8474" width="0.796875" customWidth="1"/>
    <col min="8476" max="8476" width="0.796875" customWidth="1"/>
    <col min="8705" max="8705" width="19.296875" bestFit="1" customWidth="1"/>
    <col min="8722" max="8722" width="1.296875" customWidth="1"/>
    <col min="8729" max="8729" width="3.5" bestFit="1" customWidth="1"/>
    <col min="8730" max="8730" width="0.796875" customWidth="1"/>
    <col min="8732" max="8732" width="0.796875" customWidth="1"/>
    <col min="8961" max="8961" width="19.296875" bestFit="1" customWidth="1"/>
    <col min="8978" max="8978" width="1.296875" customWidth="1"/>
    <col min="8985" max="8985" width="3.5" bestFit="1" customWidth="1"/>
    <col min="8986" max="8986" width="0.796875" customWidth="1"/>
    <col min="8988" max="8988" width="0.796875" customWidth="1"/>
    <col min="9217" max="9217" width="19.296875" bestFit="1" customWidth="1"/>
    <col min="9234" max="9234" width="1.296875" customWidth="1"/>
    <col min="9241" max="9241" width="3.5" bestFit="1" customWidth="1"/>
    <col min="9242" max="9242" width="0.796875" customWidth="1"/>
    <col min="9244" max="9244" width="0.796875" customWidth="1"/>
    <col min="9473" max="9473" width="19.296875" bestFit="1" customWidth="1"/>
    <col min="9490" max="9490" width="1.296875" customWidth="1"/>
    <col min="9497" max="9497" width="3.5" bestFit="1" customWidth="1"/>
    <col min="9498" max="9498" width="0.796875" customWidth="1"/>
    <col min="9500" max="9500" width="0.796875" customWidth="1"/>
    <col min="9729" max="9729" width="19.296875" bestFit="1" customWidth="1"/>
    <col min="9746" max="9746" width="1.296875" customWidth="1"/>
    <col min="9753" max="9753" width="3.5" bestFit="1" customWidth="1"/>
    <col min="9754" max="9754" width="0.796875" customWidth="1"/>
    <col min="9756" max="9756" width="0.796875" customWidth="1"/>
    <col min="9985" max="9985" width="19.296875" bestFit="1" customWidth="1"/>
    <col min="10002" max="10002" width="1.296875" customWidth="1"/>
    <col min="10009" max="10009" width="3.5" bestFit="1" customWidth="1"/>
    <col min="10010" max="10010" width="0.796875" customWidth="1"/>
    <col min="10012" max="10012" width="0.796875" customWidth="1"/>
    <col min="10241" max="10241" width="19.296875" bestFit="1" customWidth="1"/>
    <col min="10258" max="10258" width="1.296875" customWidth="1"/>
    <col min="10265" max="10265" width="3.5" bestFit="1" customWidth="1"/>
    <col min="10266" max="10266" width="0.796875" customWidth="1"/>
    <col min="10268" max="10268" width="0.796875" customWidth="1"/>
    <col min="10497" max="10497" width="19.296875" bestFit="1" customWidth="1"/>
    <col min="10514" max="10514" width="1.296875" customWidth="1"/>
    <col min="10521" max="10521" width="3.5" bestFit="1" customWidth="1"/>
    <col min="10522" max="10522" width="0.796875" customWidth="1"/>
    <col min="10524" max="10524" width="0.796875" customWidth="1"/>
    <col min="10753" max="10753" width="19.296875" bestFit="1" customWidth="1"/>
    <col min="10770" max="10770" width="1.296875" customWidth="1"/>
    <col min="10777" max="10777" width="3.5" bestFit="1" customWidth="1"/>
    <col min="10778" max="10778" width="0.796875" customWidth="1"/>
    <col min="10780" max="10780" width="0.796875" customWidth="1"/>
    <col min="11009" max="11009" width="19.296875" bestFit="1" customWidth="1"/>
    <col min="11026" max="11026" width="1.296875" customWidth="1"/>
    <col min="11033" max="11033" width="3.5" bestFit="1" customWidth="1"/>
    <col min="11034" max="11034" width="0.796875" customWidth="1"/>
    <col min="11036" max="11036" width="0.796875" customWidth="1"/>
    <col min="11265" max="11265" width="19.296875" bestFit="1" customWidth="1"/>
    <col min="11282" max="11282" width="1.296875" customWidth="1"/>
    <col min="11289" max="11289" width="3.5" bestFit="1" customWidth="1"/>
    <col min="11290" max="11290" width="0.796875" customWidth="1"/>
    <col min="11292" max="11292" width="0.796875" customWidth="1"/>
    <col min="11521" max="11521" width="19.296875" bestFit="1" customWidth="1"/>
    <col min="11538" max="11538" width="1.296875" customWidth="1"/>
    <col min="11545" max="11545" width="3.5" bestFit="1" customWidth="1"/>
    <col min="11546" max="11546" width="0.796875" customWidth="1"/>
    <col min="11548" max="11548" width="0.796875" customWidth="1"/>
    <col min="11777" max="11777" width="19.296875" bestFit="1" customWidth="1"/>
    <col min="11794" max="11794" width="1.296875" customWidth="1"/>
    <col min="11801" max="11801" width="3.5" bestFit="1" customWidth="1"/>
    <col min="11802" max="11802" width="0.796875" customWidth="1"/>
    <col min="11804" max="11804" width="0.796875" customWidth="1"/>
    <col min="12033" max="12033" width="19.296875" bestFit="1" customWidth="1"/>
    <col min="12050" max="12050" width="1.296875" customWidth="1"/>
    <col min="12057" max="12057" width="3.5" bestFit="1" customWidth="1"/>
    <col min="12058" max="12058" width="0.796875" customWidth="1"/>
    <col min="12060" max="12060" width="0.796875" customWidth="1"/>
    <col min="12289" max="12289" width="19.296875" bestFit="1" customWidth="1"/>
    <col min="12306" max="12306" width="1.296875" customWidth="1"/>
    <col min="12313" max="12313" width="3.5" bestFit="1" customWidth="1"/>
    <col min="12314" max="12314" width="0.796875" customWidth="1"/>
    <col min="12316" max="12316" width="0.796875" customWidth="1"/>
    <col min="12545" max="12545" width="19.296875" bestFit="1" customWidth="1"/>
    <col min="12562" max="12562" width="1.296875" customWidth="1"/>
    <col min="12569" max="12569" width="3.5" bestFit="1" customWidth="1"/>
    <col min="12570" max="12570" width="0.796875" customWidth="1"/>
    <col min="12572" max="12572" width="0.796875" customWidth="1"/>
    <col min="12801" max="12801" width="19.296875" bestFit="1" customWidth="1"/>
    <col min="12818" max="12818" width="1.296875" customWidth="1"/>
    <col min="12825" max="12825" width="3.5" bestFit="1" customWidth="1"/>
    <col min="12826" max="12826" width="0.796875" customWidth="1"/>
    <col min="12828" max="12828" width="0.796875" customWidth="1"/>
    <col min="13057" max="13057" width="19.296875" bestFit="1" customWidth="1"/>
    <col min="13074" max="13074" width="1.296875" customWidth="1"/>
    <col min="13081" max="13081" width="3.5" bestFit="1" customWidth="1"/>
    <col min="13082" max="13082" width="0.796875" customWidth="1"/>
    <col min="13084" max="13084" width="0.796875" customWidth="1"/>
    <col min="13313" max="13313" width="19.296875" bestFit="1" customWidth="1"/>
    <col min="13330" max="13330" width="1.296875" customWidth="1"/>
    <col min="13337" max="13337" width="3.5" bestFit="1" customWidth="1"/>
    <col min="13338" max="13338" width="0.796875" customWidth="1"/>
    <col min="13340" max="13340" width="0.796875" customWidth="1"/>
    <col min="13569" max="13569" width="19.296875" bestFit="1" customWidth="1"/>
    <col min="13586" max="13586" width="1.296875" customWidth="1"/>
    <col min="13593" max="13593" width="3.5" bestFit="1" customWidth="1"/>
    <col min="13594" max="13594" width="0.796875" customWidth="1"/>
    <col min="13596" max="13596" width="0.796875" customWidth="1"/>
    <col min="13825" max="13825" width="19.296875" bestFit="1" customWidth="1"/>
    <col min="13842" max="13842" width="1.296875" customWidth="1"/>
    <col min="13849" max="13849" width="3.5" bestFit="1" customWidth="1"/>
    <col min="13850" max="13850" width="0.796875" customWidth="1"/>
    <col min="13852" max="13852" width="0.796875" customWidth="1"/>
    <col min="14081" max="14081" width="19.296875" bestFit="1" customWidth="1"/>
    <col min="14098" max="14098" width="1.296875" customWidth="1"/>
    <col min="14105" max="14105" width="3.5" bestFit="1" customWidth="1"/>
    <col min="14106" max="14106" width="0.796875" customWidth="1"/>
    <col min="14108" max="14108" width="0.796875" customWidth="1"/>
    <col min="14337" max="14337" width="19.296875" bestFit="1" customWidth="1"/>
    <col min="14354" max="14354" width="1.296875" customWidth="1"/>
    <col min="14361" max="14361" width="3.5" bestFit="1" customWidth="1"/>
    <col min="14362" max="14362" width="0.796875" customWidth="1"/>
    <col min="14364" max="14364" width="0.796875" customWidth="1"/>
    <col min="14593" max="14593" width="19.296875" bestFit="1" customWidth="1"/>
    <col min="14610" max="14610" width="1.296875" customWidth="1"/>
    <col min="14617" max="14617" width="3.5" bestFit="1" customWidth="1"/>
    <col min="14618" max="14618" width="0.796875" customWidth="1"/>
    <col min="14620" max="14620" width="0.796875" customWidth="1"/>
    <col min="14849" max="14849" width="19.296875" bestFit="1" customWidth="1"/>
    <col min="14866" max="14866" width="1.296875" customWidth="1"/>
    <col min="14873" max="14873" width="3.5" bestFit="1" customWidth="1"/>
    <col min="14874" max="14874" width="0.796875" customWidth="1"/>
    <col min="14876" max="14876" width="0.796875" customWidth="1"/>
    <col min="15105" max="15105" width="19.296875" bestFit="1" customWidth="1"/>
    <col min="15122" max="15122" width="1.296875" customWidth="1"/>
    <col min="15129" max="15129" width="3.5" bestFit="1" customWidth="1"/>
    <col min="15130" max="15130" width="0.796875" customWidth="1"/>
    <col min="15132" max="15132" width="0.796875" customWidth="1"/>
    <col min="15361" max="15361" width="19.296875" bestFit="1" customWidth="1"/>
    <col min="15378" max="15378" width="1.296875" customWidth="1"/>
    <col min="15385" max="15385" width="3.5" bestFit="1" customWidth="1"/>
    <col min="15386" max="15386" width="0.796875" customWidth="1"/>
    <col min="15388" max="15388" width="0.796875" customWidth="1"/>
    <col min="15617" max="15617" width="19.296875" bestFit="1" customWidth="1"/>
    <col min="15634" max="15634" width="1.296875" customWidth="1"/>
    <col min="15641" max="15641" width="3.5" bestFit="1" customWidth="1"/>
    <col min="15642" max="15642" width="0.796875" customWidth="1"/>
    <col min="15644" max="15644" width="0.796875" customWidth="1"/>
    <col min="15873" max="15873" width="19.296875" bestFit="1" customWidth="1"/>
    <col min="15890" max="15890" width="1.296875" customWidth="1"/>
    <col min="15897" max="15897" width="3.5" bestFit="1" customWidth="1"/>
    <col min="15898" max="15898" width="0.796875" customWidth="1"/>
    <col min="15900" max="15900" width="0.796875" customWidth="1"/>
    <col min="16129" max="16129" width="19.296875" bestFit="1" customWidth="1"/>
    <col min="16146" max="16146" width="1.296875" customWidth="1"/>
    <col min="16153" max="16153" width="3.5" bestFit="1" customWidth="1"/>
    <col min="16154" max="16154" width="0.796875" customWidth="1"/>
    <col min="16156" max="16156" width="0.796875" customWidth="1"/>
  </cols>
  <sheetData>
    <row r="1" spans="1:29" ht="16.2" thickBot="1" x14ac:dyDescent="0.35">
      <c r="A1" s="100" t="s">
        <v>160</v>
      </c>
      <c r="S1" s="2">
        <v>43603</v>
      </c>
      <c r="T1" s="3"/>
      <c r="U1" s="3"/>
      <c r="V1" s="3"/>
      <c r="W1" s="3"/>
      <c r="X1" s="3"/>
      <c r="Y1" s="3"/>
      <c r="AA1" s="4"/>
      <c r="AB1" s="4"/>
      <c r="AC1" s="5"/>
    </row>
    <row r="2" spans="1:29" ht="16.8" thickTop="1" thickBot="1" x14ac:dyDescent="0.35">
      <c r="A2" s="108" t="s">
        <v>74</v>
      </c>
      <c r="B2" s="6" t="str">
        <f>(A3)</f>
        <v>Fülöp</v>
      </c>
      <c r="C2" s="7"/>
      <c r="D2" s="6"/>
      <c r="E2" s="6"/>
      <c r="F2" s="8" t="str">
        <f>(A4)</f>
        <v>Debreczy</v>
      </c>
      <c r="G2" s="6"/>
      <c r="H2" s="6"/>
      <c r="I2" s="6"/>
      <c r="J2" s="8" t="str">
        <f>(A5)</f>
        <v>Horváth I</v>
      </c>
      <c r="K2" s="6"/>
      <c r="L2" s="6"/>
      <c r="M2" s="6"/>
      <c r="N2" s="8" t="str">
        <f>(A6)</f>
        <v>Szatmári</v>
      </c>
      <c r="O2" s="6"/>
      <c r="P2" s="6"/>
      <c r="Q2" s="6"/>
      <c r="R2" s="9"/>
      <c r="S2" s="126" t="s">
        <v>75</v>
      </c>
      <c r="T2" s="11" t="s">
        <v>76</v>
      </c>
      <c r="U2" s="11" t="s">
        <v>77</v>
      </c>
      <c r="V2" s="11" t="s">
        <v>78</v>
      </c>
      <c r="W2" s="12" t="s">
        <v>79</v>
      </c>
      <c r="X2" s="12" t="s">
        <v>80</v>
      </c>
      <c r="Y2" s="127" t="s">
        <v>81</v>
      </c>
      <c r="Z2" s="128"/>
      <c r="AA2" s="14" t="s">
        <v>82</v>
      </c>
      <c r="AB2" s="129"/>
      <c r="AC2" s="16" t="s">
        <v>83</v>
      </c>
    </row>
    <row r="3" spans="1:29" ht="16.2" thickTop="1" x14ac:dyDescent="0.3">
      <c r="A3" s="160" t="s">
        <v>93</v>
      </c>
      <c r="B3" s="17"/>
      <c r="C3" s="18"/>
      <c r="D3" s="18"/>
      <c r="E3" s="18"/>
      <c r="F3" s="19">
        <v>3</v>
      </c>
      <c r="G3" s="22">
        <f>(N14)</f>
        <v>0</v>
      </c>
      <c r="H3" s="22">
        <f>(P14)</f>
        <v>1</v>
      </c>
      <c r="I3" s="21" t="str">
        <f>IF(G3=".","-",IF(G3&gt;H3,"g",IF(G3=H3,"d","v")))</f>
        <v>v</v>
      </c>
      <c r="J3" s="19">
        <v>2</v>
      </c>
      <c r="K3" s="22">
        <f>(N11)</f>
        <v>2</v>
      </c>
      <c r="L3" s="22">
        <f>(P11)</f>
        <v>1</v>
      </c>
      <c r="M3" s="21" t="str">
        <f>IF(K3=".","-",IF(K3&gt;L3,"g",IF(K3=L3,"d","v")))</f>
        <v>g</v>
      </c>
      <c r="N3" s="19">
        <v>1</v>
      </c>
      <c r="O3" s="22">
        <f>(N8)</f>
        <v>1</v>
      </c>
      <c r="P3" s="22">
        <f>(P8)</f>
        <v>1</v>
      </c>
      <c r="Q3" s="21" t="str">
        <f>IF(O3=".","-",IF(O3&gt;P3,"g",IF(O3=P3,"d","v")))</f>
        <v>d</v>
      </c>
      <c r="R3" s="23"/>
      <c r="S3" s="24">
        <f>SUM(T3:V3)</f>
        <v>3</v>
      </c>
      <c r="T3" s="25">
        <f>COUNTIF(B3:Q3,"g")</f>
        <v>1</v>
      </c>
      <c r="U3" s="25">
        <f>COUNTIF(B3:Q3,"d")</f>
        <v>1</v>
      </c>
      <c r="V3" s="25">
        <f>COUNTIF(B3:Q3,"v")</f>
        <v>1</v>
      </c>
      <c r="W3" s="26">
        <f>SUM(IF(G3&lt;&gt;".",G3)+IF(K3&lt;&gt;".",K3)+IF(O3&lt;&gt;".",O3))</f>
        <v>3</v>
      </c>
      <c r="X3" s="26">
        <f>SUM(IF(H3&lt;&gt;".",H3)+IF(L3&lt;&gt;".",L3)+IF(P3&lt;&gt;".",P3))</f>
        <v>3</v>
      </c>
      <c r="Y3" s="27">
        <f>SUM(T3*3+U3*1)</f>
        <v>4</v>
      </c>
      <c r="Z3" s="130"/>
      <c r="AA3" s="29">
        <f>RANK(Y3,$Y$3:$Y$6,0)</f>
        <v>2</v>
      </c>
      <c r="AB3" s="131"/>
      <c r="AC3" s="31">
        <f>SUM(W3-X3)</f>
        <v>0</v>
      </c>
    </row>
    <row r="4" spans="1:29" x14ac:dyDescent="0.3">
      <c r="A4" s="157" t="s">
        <v>102</v>
      </c>
      <c r="B4" s="32">
        <v>3</v>
      </c>
      <c r="C4" s="20">
        <f>(P14)</f>
        <v>1</v>
      </c>
      <c r="D4" s="20">
        <f>(N14)</f>
        <v>0</v>
      </c>
      <c r="E4" s="33" t="str">
        <f>IF(C4=".","-",IF(C4&gt;D4,"g",IF(C4=D4,"d","v")))</f>
        <v>g</v>
      </c>
      <c r="F4" s="34"/>
      <c r="G4" s="35"/>
      <c r="H4" s="35"/>
      <c r="I4" s="35"/>
      <c r="J4" s="32">
        <v>1</v>
      </c>
      <c r="K4" s="20">
        <f>(N9)</f>
        <v>4</v>
      </c>
      <c r="L4" s="20">
        <f>(P9)</f>
        <v>1</v>
      </c>
      <c r="M4" s="33" t="str">
        <f>IF(K4=".","-",IF(K4&gt;L4,"g",IF(K4=L4,"d","v")))</f>
        <v>g</v>
      </c>
      <c r="N4" s="32">
        <v>2</v>
      </c>
      <c r="O4" s="20">
        <f>(N12)</f>
        <v>0</v>
      </c>
      <c r="P4" s="20">
        <f>(P12)</f>
        <v>0</v>
      </c>
      <c r="Q4" s="33" t="str">
        <f>IF(O4=".","-",IF(O4&gt;P4,"g",IF(O4=P4,"d","v")))</f>
        <v>d</v>
      </c>
      <c r="R4" s="36"/>
      <c r="S4" s="37">
        <f>SUM(T4:V4)</f>
        <v>3</v>
      </c>
      <c r="T4" s="38">
        <f>COUNTIF(B4:Q4,"g")</f>
        <v>2</v>
      </c>
      <c r="U4" s="38">
        <f>COUNTIF(B4:Q4,"d")</f>
        <v>1</v>
      </c>
      <c r="V4" s="38">
        <f>COUNTIF(B4:Q4,"v")</f>
        <v>0</v>
      </c>
      <c r="W4" s="26">
        <f>SUM(IF(C4&lt;&gt;".",C4)+IF(K4&lt;&gt;".",K4)+IF(O4&lt;&gt;".",O4))</f>
        <v>5</v>
      </c>
      <c r="X4" s="26">
        <f>SUM(IF(D4&lt;&gt;".",D4)+IF(L4&lt;&gt;".",L4)+IF(P4&lt;&gt;".",P4))</f>
        <v>1</v>
      </c>
      <c r="Y4" s="39">
        <f>SUM(T4*3+U4*1)</f>
        <v>7</v>
      </c>
      <c r="Z4" s="130"/>
      <c r="AA4" s="29">
        <f>RANK(Y4,$Y$3:$Y$6,0)</f>
        <v>1</v>
      </c>
      <c r="AB4" s="131"/>
      <c r="AC4" s="31">
        <f>SUM(W4-X4)</f>
        <v>4</v>
      </c>
    </row>
    <row r="5" spans="1:29" x14ac:dyDescent="0.3">
      <c r="A5" s="103" t="s">
        <v>100</v>
      </c>
      <c r="B5" s="32">
        <v>2</v>
      </c>
      <c r="C5" s="20">
        <f>(P11)</f>
        <v>1</v>
      </c>
      <c r="D5" s="20">
        <f>(N11)</f>
        <v>2</v>
      </c>
      <c r="E5" s="33" t="str">
        <f>IF(C5=".","-",IF(C5&gt;D5,"g",IF(C5=D5,"d","v")))</f>
        <v>v</v>
      </c>
      <c r="F5" s="32">
        <v>1</v>
      </c>
      <c r="G5" s="20">
        <f>(P9)</f>
        <v>1</v>
      </c>
      <c r="H5" s="20">
        <f>(N9)</f>
        <v>4</v>
      </c>
      <c r="I5" s="33" t="str">
        <f>IF(G5=".","-",IF(G5&gt;H5,"g",IF(G5=H5,"d","v")))</f>
        <v>v</v>
      </c>
      <c r="J5" s="34"/>
      <c r="K5" s="35"/>
      <c r="L5" s="35"/>
      <c r="M5" s="35"/>
      <c r="N5" s="32">
        <v>3</v>
      </c>
      <c r="O5" s="20">
        <f>(N15)</f>
        <v>1</v>
      </c>
      <c r="P5" s="20">
        <f>(P15)</f>
        <v>0</v>
      </c>
      <c r="Q5" s="33" t="str">
        <f>IF(O5=".","-",IF(O5&gt;P5,"g",IF(O5=P5,"d","v")))</f>
        <v>g</v>
      </c>
      <c r="R5" s="36"/>
      <c r="S5" s="37">
        <f>SUM(T5:V5)</f>
        <v>3</v>
      </c>
      <c r="T5" s="38">
        <f>COUNTIF(B5:Q5,"g")</f>
        <v>1</v>
      </c>
      <c r="U5" s="38">
        <f>COUNTIF(B5:Q5,"d")</f>
        <v>0</v>
      </c>
      <c r="V5" s="38">
        <f>COUNTIF(B5:Q5,"v")</f>
        <v>2</v>
      </c>
      <c r="W5" s="26">
        <f>SUM(IF(G5&lt;&gt;".",G5)+IF(C5&lt;&gt;".",C5)+IF(O5&lt;&gt;".",O5))</f>
        <v>3</v>
      </c>
      <c r="X5" s="26">
        <f>SUM(IF(H5&lt;&gt;".",H5)+IF(D5&lt;&gt;".",D5)+IF(P5&lt;&gt;".",P5))</f>
        <v>6</v>
      </c>
      <c r="Y5" s="39">
        <f>SUM(T5*3+U5*1)</f>
        <v>3</v>
      </c>
      <c r="Z5" s="132"/>
      <c r="AA5" s="29">
        <f>RANK(Y5,$Y$3:$Y$6,0)</f>
        <v>3</v>
      </c>
      <c r="AB5" s="131"/>
      <c r="AC5" s="31">
        <f>SUM(W5-X5)</f>
        <v>-3</v>
      </c>
    </row>
    <row r="6" spans="1:29" s="50" customFormat="1" ht="16.2" thickBot="1" x14ac:dyDescent="0.35">
      <c r="A6" s="109" t="s">
        <v>96</v>
      </c>
      <c r="B6" s="41">
        <v>1</v>
      </c>
      <c r="C6" s="99">
        <f>(P8)</f>
        <v>1</v>
      </c>
      <c r="D6" s="99">
        <f>(N8)</f>
        <v>1</v>
      </c>
      <c r="E6" s="42" t="str">
        <f>IF(C6=".","-",IF(C6&gt;D6,"g",IF(C6=D6,"d","v")))</f>
        <v>d</v>
      </c>
      <c r="F6" s="41">
        <v>2</v>
      </c>
      <c r="G6" s="99">
        <f>(P12)</f>
        <v>0</v>
      </c>
      <c r="H6" s="99">
        <f>(N12)</f>
        <v>0</v>
      </c>
      <c r="I6" s="42" t="str">
        <f>IF(G6=".","-",IF(G6&gt;H6,"g",IF(G6=H6,"d","v")))</f>
        <v>d</v>
      </c>
      <c r="J6" s="41">
        <v>3</v>
      </c>
      <c r="K6" s="99">
        <f>(P15)</f>
        <v>0</v>
      </c>
      <c r="L6" s="99">
        <f>(N15)</f>
        <v>1</v>
      </c>
      <c r="M6" s="42" t="str">
        <f>IF(K6=".","-",IF(K6&gt;L6,"g",IF(K6=L6,"d","v")))</f>
        <v>v</v>
      </c>
      <c r="N6" s="43"/>
      <c r="O6" s="44"/>
      <c r="P6" s="44"/>
      <c r="Q6" s="44"/>
      <c r="R6" s="9"/>
      <c r="S6" s="45">
        <f>SUM(T6:V6)</f>
        <v>3</v>
      </c>
      <c r="T6" s="46">
        <f>COUNTIF(B6:Q6,"g")</f>
        <v>0</v>
      </c>
      <c r="U6" s="46">
        <f>COUNTIF(B6:Q6,"d")</f>
        <v>2</v>
      </c>
      <c r="V6" s="46">
        <f>COUNTIF(B6:Q6,"v")</f>
        <v>1</v>
      </c>
      <c r="W6" s="47">
        <f>SUM(IF(G6&lt;&gt;".",G6)+IF(K6&lt;&gt;".",K6)+IF(C6&lt;&gt;".",C6))</f>
        <v>1</v>
      </c>
      <c r="X6" s="47">
        <f>SUM(IF(H6&lt;&gt;".",H6)+IF(L6&lt;&gt;".",L6)+IF(D6&lt;&gt;".",D6))</f>
        <v>2</v>
      </c>
      <c r="Y6" s="48">
        <f>SUM(T6*3+U6*1)</f>
        <v>2</v>
      </c>
      <c r="Z6" s="130"/>
      <c r="AA6" s="49">
        <f>RANK(Y6,$Y$3:$Y$6,0)</f>
        <v>4</v>
      </c>
      <c r="AB6" s="131"/>
      <c r="AC6" s="31">
        <f>SUM(W6-X6)</f>
        <v>-1</v>
      </c>
    </row>
    <row r="7" spans="1:29" s="50" customFormat="1" ht="3.75" customHeight="1" thickTop="1" x14ac:dyDescent="0.3">
      <c r="B7" s="51"/>
      <c r="C7" s="52"/>
      <c r="D7" s="52"/>
      <c r="E7" s="53"/>
      <c r="F7" s="51"/>
      <c r="G7" s="52"/>
      <c r="H7" s="52"/>
      <c r="I7" s="53"/>
      <c r="J7" s="51"/>
      <c r="K7" s="52"/>
      <c r="L7" s="52"/>
      <c r="M7" s="53"/>
      <c r="S7" s="54"/>
      <c r="T7" s="55"/>
      <c r="U7" s="55"/>
      <c r="V7" s="55"/>
      <c r="W7" s="56"/>
      <c r="X7" s="56"/>
      <c r="Y7" s="57"/>
    </row>
    <row r="8" spans="1:29" s="50" customFormat="1" ht="24.6" x14ac:dyDescent="0.4">
      <c r="A8" s="106">
        <v>1</v>
      </c>
      <c r="B8" s="58"/>
      <c r="D8" s="59"/>
      <c r="K8" s="60"/>
      <c r="L8" s="133" t="str">
        <f>($A$3)</f>
        <v>Fülöp</v>
      </c>
      <c r="M8" s="60"/>
      <c r="N8" s="62">
        <v>1</v>
      </c>
      <c r="O8" s="134" t="s">
        <v>85</v>
      </c>
      <c r="P8" s="62">
        <v>1</v>
      </c>
      <c r="S8" s="135" t="str">
        <f>($A$6)</f>
        <v>Szatmári</v>
      </c>
      <c r="T8" s="59"/>
      <c r="AA8" s="64"/>
      <c r="AB8" s="64"/>
    </row>
    <row r="9" spans="1:29" ht="20.399999999999999" x14ac:dyDescent="0.35">
      <c r="A9" s="107"/>
      <c r="B9" s="65"/>
      <c r="E9" s="50"/>
      <c r="F9" s="50"/>
      <c r="G9" s="50"/>
      <c r="H9" s="50"/>
      <c r="I9" s="50"/>
      <c r="J9" s="50"/>
      <c r="L9" s="133" t="str">
        <f>($A$4)</f>
        <v>Debreczy</v>
      </c>
      <c r="N9" s="62">
        <v>4</v>
      </c>
      <c r="O9" s="134" t="s">
        <v>85</v>
      </c>
      <c r="P9" s="62">
        <v>1</v>
      </c>
      <c r="R9" s="50"/>
      <c r="S9" s="135" t="str">
        <f>($A$5)</f>
        <v>Horváth I</v>
      </c>
      <c r="U9" s="50"/>
      <c r="V9" s="50"/>
      <c r="W9" s="50"/>
      <c r="X9" s="50"/>
      <c r="Y9" s="50"/>
      <c r="AA9" s="64"/>
      <c r="AB9" s="64"/>
    </row>
    <row r="10" spans="1:29" ht="20.399999999999999" x14ac:dyDescent="0.3">
      <c r="A10" s="107"/>
      <c r="B10" s="65"/>
      <c r="C10" s="66"/>
      <c r="D10" s="67"/>
      <c r="E10" s="65"/>
      <c r="F10" s="65"/>
      <c r="G10" s="65"/>
      <c r="H10" s="65"/>
      <c r="I10" s="65"/>
      <c r="J10" s="65"/>
      <c r="K10" s="68"/>
      <c r="L10" s="68"/>
      <c r="M10" s="68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</row>
    <row r="11" spans="1:29" ht="24.6" x14ac:dyDescent="0.35">
      <c r="A11" s="106">
        <v>2</v>
      </c>
      <c r="B11" s="136"/>
      <c r="D11" s="59"/>
      <c r="E11" s="50"/>
      <c r="F11" s="50"/>
      <c r="G11" s="50"/>
      <c r="H11" s="50"/>
      <c r="I11" s="50"/>
      <c r="J11" s="50"/>
      <c r="L11" s="133" t="str">
        <f>($A$3)</f>
        <v>Fülöp</v>
      </c>
      <c r="N11" s="62">
        <v>2</v>
      </c>
      <c r="O11" s="134" t="s">
        <v>85</v>
      </c>
      <c r="P11" s="62">
        <v>1</v>
      </c>
      <c r="R11" s="50"/>
      <c r="S11" s="135" t="str">
        <f>($A$5)</f>
        <v>Horváth I</v>
      </c>
      <c r="T11" s="50"/>
      <c r="W11" s="50"/>
      <c r="X11" s="50"/>
      <c r="Y11" s="50"/>
      <c r="AA11" s="64"/>
      <c r="AB11" s="64"/>
    </row>
    <row r="12" spans="1:29" ht="20.399999999999999" x14ac:dyDescent="0.35">
      <c r="A12" s="107"/>
      <c r="B12" s="72"/>
      <c r="E12" s="50"/>
      <c r="F12" s="50"/>
      <c r="G12" s="50"/>
      <c r="H12" s="50"/>
      <c r="I12" s="50"/>
      <c r="L12" s="133" t="str">
        <f>($A$4)</f>
        <v>Debreczy</v>
      </c>
      <c r="N12" s="62">
        <v>0</v>
      </c>
      <c r="O12" s="134" t="s">
        <v>85</v>
      </c>
      <c r="P12" s="62">
        <v>0</v>
      </c>
      <c r="R12" s="50"/>
      <c r="S12" s="135" t="str">
        <f>($A$6)</f>
        <v>Szatmári</v>
      </c>
      <c r="T12" s="50"/>
      <c r="W12" s="50"/>
      <c r="X12" s="50"/>
      <c r="Y12" s="50"/>
      <c r="AA12" s="64"/>
      <c r="AB12" s="64"/>
    </row>
    <row r="13" spans="1:29" ht="3.75" customHeight="1" x14ac:dyDescent="0.3">
      <c r="A13" s="107"/>
      <c r="B13" s="72"/>
      <c r="C13" s="137"/>
      <c r="D13" s="137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</row>
    <row r="14" spans="1:29" ht="24.6" x14ac:dyDescent="0.35">
      <c r="A14" s="106">
        <v>3</v>
      </c>
      <c r="B14" s="58"/>
      <c r="D14" s="59"/>
      <c r="E14" s="50"/>
      <c r="F14" s="50"/>
      <c r="G14" s="50"/>
      <c r="H14" s="50"/>
      <c r="I14" s="50"/>
      <c r="J14" s="50"/>
      <c r="L14" s="133" t="str">
        <f>($A$3)</f>
        <v>Fülöp</v>
      </c>
      <c r="N14" s="62">
        <v>0</v>
      </c>
      <c r="O14" s="134" t="s">
        <v>85</v>
      </c>
      <c r="P14" s="62">
        <v>1</v>
      </c>
      <c r="R14" s="50"/>
      <c r="S14" s="135" t="str">
        <f>($A$4)</f>
        <v>Debreczy</v>
      </c>
      <c r="T14" s="50"/>
      <c r="U14" s="50"/>
      <c r="V14" s="50"/>
      <c r="W14" s="50"/>
      <c r="X14" s="50"/>
      <c r="Y14" s="50"/>
    </row>
    <row r="15" spans="1:29" ht="20.399999999999999" x14ac:dyDescent="0.35">
      <c r="A15" s="107"/>
      <c r="B15" s="65"/>
      <c r="E15" s="50"/>
      <c r="F15" s="50"/>
      <c r="G15" s="50"/>
      <c r="H15" s="50"/>
      <c r="I15" s="50"/>
      <c r="J15" s="50"/>
      <c r="L15" s="133" t="str">
        <f>($A$5)</f>
        <v>Horváth I</v>
      </c>
      <c r="N15" s="62">
        <v>1</v>
      </c>
      <c r="O15" s="134" t="s">
        <v>85</v>
      </c>
      <c r="P15" s="62">
        <v>0</v>
      </c>
      <c r="R15" s="50"/>
      <c r="S15" s="135" t="str">
        <f>($A$6)</f>
        <v>Szatmári</v>
      </c>
      <c r="T15" s="50"/>
      <c r="U15" s="50"/>
      <c r="V15" s="50"/>
      <c r="W15" s="50"/>
      <c r="X15" s="50"/>
      <c r="Y15" s="50"/>
    </row>
    <row r="16" spans="1:29" ht="20.399999999999999" x14ac:dyDescent="0.3">
      <c r="A16" s="107"/>
      <c r="B16" s="65"/>
      <c r="C16" s="66"/>
      <c r="D16" s="67"/>
      <c r="E16" s="65"/>
      <c r="F16" s="65"/>
      <c r="G16" s="65"/>
      <c r="H16" s="65"/>
      <c r="I16" s="65"/>
      <c r="J16" s="65"/>
      <c r="K16" s="68"/>
      <c r="L16" s="68"/>
      <c r="M16" s="68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</row>
  </sheetData>
  <conditionalFormatting sqref="E4:E6 I3 I5:I6 M3:M4 M6 Q3:Q5">
    <cfRule type="cellIs" dxfId="38" priority="1" stopIfTrue="1" operator="equal">
      <formula>"g"</formula>
    </cfRule>
    <cfRule type="cellIs" dxfId="37" priority="2" stopIfTrue="1" operator="equal">
      <formula>"d"</formula>
    </cfRule>
    <cfRule type="cellIs" dxfId="36" priority="3" stopIfTrue="1" operator="equal">
      <formula>"v"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16"/>
  <sheetViews>
    <sheetView workbookViewId="0">
      <selection activeCell="AH14" sqref="AH14"/>
    </sheetView>
  </sheetViews>
  <sheetFormatPr defaultColWidth="2.69921875" defaultRowHeight="15.6" x14ac:dyDescent="0.3"/>
  <cols>
    <col min="1" max="1" width="19.296875" bestFit="1" customWidth="1"/>
    <col min="18" max="18" width="1.296875" customWidth="1"/>
    <col min="25" max="25" width="3.5" bestFit="1" customWidth="1"/>
    <col min="26" max="26" width="0.796875" customWidth="1"/>
    <col min="28" max="28" width="0.796875" customWidth="1"/>
    <col min="257" max="257" width="19.296875" bestFit="1" customWidth="1"/>
    <col min="274" max="274" width="1.296875" customWidth="1"/>
    <col min="281" max="281" width="3.5" bestFit="1" customWidth="1"/>
    <col min="282" max="282" width="0.796875" customWidth="1"/>
    <col min="284" max="284" width="0.796875" customWidth="1"/>
    <col min="513" max="513" width="19.296875" bestFit="1" customWidth="1"/>
    <col min="530" max="530" width="1.296875" customWidth="1"/>
    <col min="537" max="537" width="3.5" bestFit="1" customWidth="1"/>
    <col min="538" max="538" width="0.796875" customWidth="1"/>
    <col min="540" max="540" width="0.796875" customWidth="1"/>
    <col min="769" max="769" width="19.296875" bestFit="1" customWidth="1"/>
    <col min="786" max="786" width="1.296875" customWidth="1"/>
    <col min="793" max="793" width="3.5" bestFit="1" customWidth="1"/>
    <col min="794" max="794" width="0.796875" customWidth="1"/>
    <col min="796" max="796" width="0.796875" customWidth="1"/>
    <col min="1025" max="1025" width="19.296875" bestFit="1" customWidth="1"/>
    <col min="1042" max="1042" width="1.296875" customWidth="1"/>
    <col min="1049" max="1049" width="3.5" bestFit="1" customWidth="1"/>
    <col min="1050" max="1050" width="0.796875" customWidth="1"/>
    <col min="1052" max="1052" width="0.796875" customWidth="1"/>
    <col min="1281" max="1281" width="19.296875" bestFit="1" customWidth="1"/>
    <col min="1298" max="1298" width="1.296875" customWidth="1"/>
    <col min="1305" max="1305" width="3.5" bestFit="1" customWidth="1"/>
    <col min="1306" max="1306" width="0.796875" customWidth="1"/>
    <col min="1308" max="1308" width="0.796875" customWidth="1"/>
    <col min="1537" max="1537" width="19.296875" bestFit="1" customWidth="1"/>
    <col min="1554" max="1554" width="1.296875" customWidth="1"/>
    <col min="1561" max="1561" width="3.5" bestFit="1" customWidth="1"/>
    <col min="1562" max="1562" width="0.796875" customWidth="1"/>
    <col min="1564" max="1564" width="0.796875" customWidth="1"/>
    <col min="1793" max="1793" width="19.296875" bestFit="1" customWidth="1"/>
    <col min="1810" max="1810" width="1.296875" customWidth="1"/>
    <col min="1817" max="1817" width="3.5" bestFit="1" customWidth="1"/>
    <col min="1818" max="1818" width="0.796875" customWidth="1"/>
    <col min="1820" max="1820" width="0.796875" customWidth="1"/>
    <col min="2049" max="2049" width="19.296875" bestFit="1" customWidth="1"/>
    <col min="2066" max="2066" width="1.296875" customWidth="1"/>
    <col min="2073" max="2073" width="3.5" bestFit="1" customWidth="1"/>
    <col min="2074" max="2074" width="0.796875" customWidth="1"/>
    <col min="2076" max="2076" width="0.796875" customWidth="1"/>
    <col min="2305" max="2305" width="19.296875" bestFit="1" customWidth="1"/>
    <col min="2322" max="2322" width="1.296875" customWidth="1"/>
    <col min="2329" max="2329" width="3.5" bestFit="1" customWidth="1"/>
    <col min="2330" max="2330" width="0.796875" customWidth="1"/>
    <col min="2332" max="2332" width="0.796875" customWidth="1"/>
    <col min="2561" max="2561" width="19.296875" bestFit="1" customWidth="1"/>
    <col min="2578" max="2578" width="1.296875" customWidth="1"/>
    <col min="2585" max="2585" width="3.5" bestFit="1" customWidth="1"/>
    <col min="2586" max="2586" width="0.796875" customWidth="1"/>
    <col min="2588" max="2588" width="0.796875" customWidth="1"/>
    <col min="2817" max="2817" width="19.296875" bestFit="1" customWidth="1"/>
    <col min="2834" max="2834" width="1.296875" customWidth="1"/>
    <col min="2841" max="2841" width="3.5" bestFit="1" customWidth="1"/>
    <col min="2842" max="2842" width="0.796875" customWidth="1"/>
    <col min="2844" max="2844" width="0.796875" customWidth="1"/>
    <col min="3073" max="3073" width="19.296875" bestFit="1" customWidth="1"/>
    <col min="3090" max="3090" width="1.296875" customWidth="1"/>
    <col min="3097" max="3097" width="3.5" bestFit="1" customWidth="1"/>
    <col min="3098" max="3098" width="0.796875" customWidth="1"/>
    <col min="3100" max="3100" width="0.796875" customWidth="1"/>
    <col min="3329" max="3329" width="19.296875" bestFit="1" customWidth="1"/>
    <col min="3346" max="3346" width="1.296875" customWidth="1"/>
    <col min="3353" max="3353" width="3.5" bestFit="1" customWidth="1"/>
    <col min="3354" max="3354" width="0.796875" customWidth="1"/>
    <col min="3356" max="3356" width="0.796875" customWidth="1"/>
    <col min="3585" max="3585" width="19.296875" bestFit="1" customWidth="1"/>
    <col min="3602" max="3602" width="1.296875" customWidth="1"/>
    <col min="3609" max="3609" width="3.5" bestFit="1" customWidth="1"/>
    <col min="3610" max="3610" width="0.796875" customWidth="1"/>
    <col min="3612" max="3612" width="0.796875" customWidth="1"/>
    <col min="3841" max="3841" width="19.296875" bestFit="1" customWidth="1"/>
    <col min="3858" max="3858" width="1.296875" customWidth="1"/>
    <col min="3865" max="3865" width="3.5" bestFit="1" customWidth="1"/>
    <col min="3866" max="3866" width="0.796875" customWidth="1"/>
    <col min="3868" max="3868" width="0.796875" customWidth="1"/>
    <col min="4097" max="4097" width="19.296875" bestFit="1" customWidth="1"/>
    <col min="4114" max="4114" width="1.296875" customWidth="1"/>
    <col min="4121" max="4121" width="3.5" bestFit="1" customWidth="1"/>
    <col min="4122" max="4122" width="0.796875" customWidth="1"/>
    <col min="4124" max="4124" width="0.796875" customWidth="1"/>
    <col min="4353" max="4353" width="19.296875" bestFit="1" customWidth="1"/>
    <col min="4370" max="4370" width="1.296875" customWidth="1"/>
    <col min="4377" max="4377" width="3.5" bestFit="1" customWidth="1"/>
    <col min="4378" max="4378" width="0.796875" customWidth="1"/>
    <col min="4380" max="4380" width="0.796875" customWidth="1"/>
    <col min="4609" max="4609" width="19.296875" bestFit="1" customWidth="1"/>
    <col min="4626" max="4626" width="1.296875" customWidth="1"/>
    <col min="4633" max="4633" width="3.5" bestFit="1" customWidth="1"/>
    <col min="4634" max="4634" width="0.796875" customWidth="1"/>
    <col min="4636" max="4636" width="0.796875" customWidth="1"/>
    <col min="4865" max="4865" width="19.296875" bestFit="1" customWidth="1"/>
    <col min="4882" max="4882" width="1.296875" customWidth="1"/>
    <col min="4889" max="4889" width="3.5" bestFit="1" customWidth="1"/>
    <col min="4890" max="4890" width="0.796875" customWidth="1"/>
    <col min="4892" max="4892" width="0.796875" customWidth="1"/>
    <col min="5121" max="5121" width="19.296875" bestFit="1" customWidth="1"/>
    <col min="5138" max="5138" width="1.296875" customWidth="1"/>
    <col min="5145" max="5145" width="3.5" bestFit="1" customWidth="1"/>
    <col min="5146" max="5146" width="0.796875" customWidth="1"/>
    <col min="5148" max="5148" width="0.796875" customWidth="1"/>
    <col min="5377" max="5377" width="19.296875" bestFit="1" customWidth="1"/>
    <col min="5394" max="5394" width="1.296875" customWidth="1"/>
    <col min="5401" max="5401" width="3.5" bestFit="1" customWidth="1"/>
    <col min="5402" max="5402" width="0.796875" customWidth="1"/>
    <col min="5404" max="5404" width="0.796875" customWidth="1"/>
    <col min="5633" max="5633" width="19.296875" bestFit="1" customWidth="1"/>
    <col min="5650" max="5650" width="1.296875" customWidth="1"/>
    <col min="5657" max="5657" width="3.5" bestFit="1" customWidth="1"/>
    <col min="5658" max="5658" width="0.796875" customWidth="1"/>
    <col min="5660" max="5660" width="0.796875" customWidth="1"/>
    <col min="5889" max="5889" width="19.296875" bestFit="1" customWidth="1"/>
    <col min="5906" max="5906" width="1.296875" customWidth="1"/>
    <col min="5913" max="5913" width="3.5" bestFit="1" customWidth="1"/>
    <col min="5914" max="5914" width="0.796875" customWidth="1"/>
    <col min="5916" max="5916" width="0.796875" customWidth="1"/>
    <col min="6145" max="6145" width="19.296875" bestFit="1" customWidth="1"/>
    <col min="6162" max="6162" width="1.296875" customWidth="1"/>
    <col min="6169" max="6169" width="3.5" bestFit="1" customWidth="1"/>
    <col min="6170" max="6170" width="0.796875" customWidth="1"/>
    <col min="6172" max="6172" width="0.796875" customWidth="1"/>
    <col min="6401" max="6401" width="19.296875" bestFit="1" customWidth="1"/>
    <col min="6418" max="6418" width="1.296875" customWidth="1"/>
    <col min="6425" max="6425" width="3.5" bestFit="1" customWidth="1"/>
    <col min="6426" max="6426" width="0.796875" customWidth="1"/>
    <col min="6428" max="6428" width="0.796875" customWidth="1"/>
    <col min="6657" max="6657" width="19.296875" bestFit="1" customWidth="1"/>
    <col min="6674" max="6674" width="1.296875" customWidth="1"/>
    <col min="6681" max="6681" width="3.5" bestFit="1" customWidth="1"/>
    <col min="6682" max="6682" width="0.796875" customWidth="1"/>
    <col min="6684" max="6684" width="0.796875" customWidth="1"/>
    <col min="6913" max="6913" width="19.296875" bestFit="1" customWidth="1"/>
    <col min="6930" max="6930" width="1.296875" customWidth="1"/>
    <col min="6937" max="6937" width="3.5" bestFit="1" customWidth="1"/>
    <col min="6938" max="6938" width="0.796875" customWidth="1"/>
    <col min="6940" max="6940" width="0.796875" customWidth="1"/>
    <col min="7169" max="7169" width="19.296875" bestFit="1" customWidth="1"/>
    <col min="7186" max="7186" width="1.296875" customWidth="1"/>
    <col min="7193" max="7193" width="3.5" bestFit="1" customWidth="1"/>
    <col min="7194" max="7194" width="0.796875" customWidth="1"/>
    <col min="7196" max="7196" width="0.796875" customWidth="1"/>
    <col min="7425" max="7425" width="19.296875" bestFit="1" customWidth="1"/>
    <col min="7442" max="7442" width="1.296875" customWidth="1"/>
    <col min="7449" max="7449" width="3.5" bestFit="1" customWidth="1"/>
    <col min="7450" max="7450" width="0.796875" customWidth="1"/>
    <col min="7452" max="7452" width="0.796875" customWidth="1"/>
    <col min="7681" max="7681" width="19.296875" bestFit="1" customWidth="1"/>
    <col min="7698" max="7698" width="1.296875" customWidth="1"/>
    <col min="7705" max="7705" width="3.5" bestFit="1" customWidth="1"/>
    <col min="7706" max="7706" width="0.796875" customWidth="1"/>
    <col min="7708" max="7708" width="0.796875" customWidth="1"/>
    <col min="7937" max="7937" width="19.296875" bestFit="1" customWidth="1"/>
    <col min="7954" max="7954" width="1.296875" customWidth="1"/>
    <col min="7961" max="7961" width="3.5" bestFit="1" customWidth="1"/>
    <col min="7962" max="7962" width="0.796875" customWidth="1"/>
    <col min="7964" max="7964" width="0.796875" customWidth="1"/>
    <col min="8193" max="8193" width="19.296875" bestFit="1" customWidth="1"/>
    <col min="8210" max="8210" width="1.296875" customWidth="1"/>
    <col min="8217" max="8217" width="3.5" bestFit="1" customWidth="1"/>
    <col min="8218" max="8218" width="0.796875" customWidth="1"/>
    <col min="8220" max="8220" width="0.796875" customWidth="1"/>
    <col min="8449" max="8449" width="19.296875" bestFit="1" customWidth="1"/>
    <col min="8466" max="8466" width="1.296875" customWidth="1"/>
    <col min="8473" max="8473" width="3.5" bestFit="1" customWidth="1"/>
    <col min="8474" max="8474" width="0.796875" customWidth="1"/>
    <col min="8476" max="8476" width="0.796875" customWidth="1"/>
    <col min="8705" max="8705" width="19.296875" bestFit="1" customWidth="1"/>
    <col min="8722" max="8722" width="1.296875" customWidth="1"/>
    <col min="8729" max="8729" width="3.5" bestFit="1" customWidth="1"/>
    <col min="8730" max="8730" width="0.796875" customWidth="1"/>
    <col min="8732" max="8732" width="0.796875" customWidth="1"/>
    <col min="8961" max="8961" width="19.296875" bestFit="1" customWidth="1"/>
    <col min="8978" max="8978" width="1.296875" customWidth="1"/>
    <col min="8985" max="8985" width="3.5" bestFit="1" customWidth="1"/>
    <col min="8986" max="8986" width="0.796875" customWidth="1"/>
    <col min="8988" max="8988" width="0.796875" customWidth="1"/>
    <col min="9217" max="9217" width="19.296875" bestFit="1" customWidth="1"/>
    <col min="9234" max="9234" width="1.296875" customWidth="1"/>
    <col min="9241" max="9241" width="3.5" bestFit="1" customWidth="1"/>
    <col min="9242" max="9242" width="0.796875" customWidth="1"/>
    <col min="9244" max="9244" width="0.796875" customWidth="1"/>
    <col min="9473" max="9473" width="19.296875" bestFit="1" customWidth="1"/>
    <col min="9490" max="9490" width="1.296875" customWidth="1"/>
    <col min="9497" max="9497" width="3.5" bestFit="1" customWidth="1"/>
    <col min="9498" max="9498" width="0.796875" customWidth="1"/>
    <col min="9500" max="9500" width="0.796875" customWidth="1"/>
    <col min="9729" max="9729" width="19.296875" bestFit="1" customWidth="1"/>
    <col min="9746" max="9746" width="1.296875" customWidth="1"/>
    <col min="9753" max="9753" width="3.5" bestFit="1" customWidth="1"/>
    <col min="9754" max="9754" width="0.796875" customWidth="1"/>
    <col min="9756" max="9756" width="0.796875" customWidth="1"/>
    <col min="9985" max="9985" width="19.296875" bestFit="1" customWidth="1"/>
    <col min="10002" max="10002" width="1.296875" customWidth="1"/>
    <col min="10009" max="10009" width="3.5" bestFit="1" customWidth="1"/>
    <col min="10010" max="10010" width="0.796875" customWidth="1"/>
    <col min="10012" max="10012" width="0.796875" customWidth="1"/>
    <col min="10241" max="10241" width="19.296875" bestFit="1" customWidth="1"/>
    <col min="10258" max="10258" width="1.296875" customWidth="1"/>
    <col min="10265" max="10265" width="3.5" bestFit="1" customWidth="1"/>
    <col min="10266" max="10266" width="0.796875" customWidth="1"/>
    <col min="10268" max="10268" width="0.796875" customWidth="1"/>
    <col min="10497" max="10497" width="19.296875" bestFit="1" customWidth="1"/>
    <col min="10514" max="10514" width="1.296875" customWidth="1"/>
    <col min="10521" max="10521" width="3.5" bestFit="1" customWidth="1"/>
    <col min="10522" max="10522" width="0.796875" customWidth="1"/>
    <col min="10524" max="10524" width="0.796875" customWidth="1"/>
    <col min="10753" max="10753" width="19.296875" bestFit="1" customWidth="1"/>
    <col min="10770" max="10770" width="1.296875" customWidth="1"/>
    <col min="10777" max="10777" width="3.5" bestFit="1" customWidth="1"/>
    <col min="10778" max="10778" width="0.796875" customWidth="1"/>
    <col min="10780" max="10780" width="0.796875" customWidth="1"/>
    <col min="11009" max="11009" width="19.296875" bestFit="1" customWidth="1"/>
    <col min="11026" max="11026" width="1.296875" customWidth="1"/>
    <col min="11033" max="11033" width="3.5" bestFit="1" customWidth="1"/>
    <col min="11034" max="11034" width="0.796875" customWidth="1"/>
    <col min="11036" max="11036" width="0.796875" customWidth="1"/>
    <col min="11265" max="11265" width="19.296875" bestFit="1" customWidth="1"/>
    <col min="11282" max="11282" width="1.296875" customWidth="1"/>
    <col min="11289" max="11289" width="3.5" bestFit="1" customWidth="1"/>
    <col min="11290" max="11290" width="0.796875" customWidth="1"/>
    <col min="11292" max="11292" width="0.796875" customWidth="1"/>
    <col min="11521" max="11521" width="19.296875" bestFit="1" customWidth="1"/>
    <col min="11538" max="11538" width="1.296875" customWidth="1"/>
    <col min="11545" max="11545" width="3.5" bestFit="1" customWidth="1"/>
    <col min="11546" max="11546" width="0.796875" customWidth="1"/>
    <col min="11548" max="11548" width="0.796875" customWidth="1"/>
    <col min="11777" max="11777" width="19.296875" bestFit="1" customWidth="1"/>
    <col min="11794" max="11794" width="1.296875" customWidth="1"/>
    <col min="11801" max="11801" width="3.5" bestFit="1" customWidth="1"/>
    <col min="11802" max="11802" width="0.796875" customWidth="1"/>
    <col min="11804" max="11804" width="0.796875" customWidth="1"/>
    <col min="12033" max="12033" width="19.296875" bestFit="1" customWidth="1"/>
    <col min="12050" max="12050" width="1.296875" customWidth="1"/>
    <col min="12057" max="12057" width="3.5" bestFit="1" customWidth="1"/>
    <col min="12058" max="12058" width="0.796875" customWidth="1"/>
    <col min="12060" max="12060" width="0.796875" customWidth="1"/>
    <col min="12289" max="12289" width="19.296875" bestFit="1" customWidth="1"/>
    <col min="12306" max="12306" width="1.296875" customWidth="1"/>
    <col min="12313" max="12313" width="3.5" bestFit="1" customWidth="1"/>
    <col min="12314" max="12314" width="0.796875" customWidth="1"/>
    <col min="12316" max="12316" width="0.796875" customWidth="1"/>
    <col min="12545" max="12545" width="19.296875" bestFit="1" customWidth="1"/>
    <col min="12562" max="12562" width="1.296875" customWidth="1"/>
    <col min="12569" max="12569" width="3.5" bestFit="1" customWidth="1"/>
    <col min="12570" max="12570" width="0.796875" customWidth="1"/>
    <col min="12572" max="12572" width="0.796875" customWidth="1"/>
    <col min="12801" max="12801" width="19.296875" bestFit="1" customWidth="1"/>
    <col min="12818" max="12818" width="1.296875" customWidth="1"/>
    <col min="12825" max="12825" width="3.5" bestFit="1" customWidth="1"/>
    <col min="12826" max="12826" width="0.796875" customWidth="1"/>
    <col min="12828" max="12828" width="0.796875" customWidth="1"/>
    <col min="13057" max="13057" width="19.296875" bestFit="1" customWidth="1"/>
    <col min="13074" max="13074" width="1.296875" customWidth="1"/>
    <col min="13081" max="13081" width="3.5" bestFit="1" customWidth="1"/>
    <col min="13082" max="13082" width="0.796875" customWidth="1"/>
    <col min="13084" max="13084" width="0.796875" customWidth="1"/>
    <col min="13313" max="13313" width="19.296875" bestFit="1" customWidth="1"/>
    <col min="13330" max="13330" width="1.296875" customWidth="1"/>
    <col min="13337" max="13337" width="3.5" bestFit="1" customWidth="1"/>
    <col min="13338" max="13338" width="0.796875" customWidth="1"/>
    <col min="13340" max="13340" width="0.796875" customWidth="1"/>
    <col min="13569" max="13569" width="19.296875" bestFit="1" customWidth="1"/>
    <col min="13586" max="13586" width="1.296875" customWidth="1"/>
    <col min="13593" max="13593" width="3.5" bestFit="1" customWidth="1"/>
    <col min="13594" max="13594" width="0.796875" customWidth="1"/>
    <col min="13596" max="13596" width="0.796875" customWidth="1"/>
    <col min="13825" max="13825" width="19.296875" bestFit="1" customWidth="1"/>
    <col min="13842" max="13842" width="1.296875" customWidth="1"/>
    <col min="13849" max="13849" width="3.5" bestFit="1" customWidth="1"/>
    <col min="13850" max="13850" width="0.796875" customWidth="1"/>
    <col min="13852" max="13852" width="0.796875" customWidth="1"/>
    <col min="14081" max="14081" width="19.296875" bestFit="1" customWidth="1"/>
    <col min="14098" max="14098" width="1.296875" customWidth="1"/>
    <col min="14105" max="14105" width="3.5" bestFit="1" customWidth="1"/>
    <col min="14106" max="14106" width="0.796875" customWidth="1"/>
    <col min="14108" max="14108" width="0.796875" customWidth="1"/>
    <col min="14337" max="14337" width="19.296875" bestFit="1" customWidth="1"/>
    <col min="14354" max="14354" width="1.296875" customWidth="1"/>
    <col min="14361" max="14361" width="3.5" bestFit="1" customWidth="1"/>
    <col min="14362" max="14362" width="0.796875" customWidth="1"/>
    <col min="14364" max="14364" width="0.796875" customWidth="1"/>
    <col min="14593" max="14593" width="19.296875" bestFit="1" customWidth="1"/>
    <col min="14610" max="14610" width="1.296875" customWidth="1"/>
    <col min="14617" max="14617" width="3.5" bestFit="1" customWidth="1"/>
    <col min="14618" max="14618" width="0.796875" customWidth="1"/>
    <col min="14620" max="14620" width="0.796875" customWidth="1"/>
    <col min="14849" max="14849" width="19.296875" bestFit="1" customWidth="1"/>
    <col min="14866" max="14866" width="1.296875" customWidth="1"/>
    <col min="14873" max="14873" width="3.5" bestFit="1" customWidth="1"/>
    <col min="14874" max="14874" width="0.796875" customWidth="1"/>
    <col min="14876" max="14876" width="0.796875" customWidth="1"/>
    <col min="15105" max="15105" width="19.296875" bestFit="1" customWidth="1"/>
    <col min="15122" max="15122" width="1.296875" customWidth="1"/>
    <col min="15129" max="15129" width="3.5" bestFit="1" customWidth="1"/>
    <col min="15130" max="15130" width="0.796875" customWidth="1"/>
    <col min="15132" max="15132" width="0.796875" customWidth="1"/>
    <col min="15361" max="15361" width="19.296875" bestFit="1" customWidth="1"/>
    <col min="15378" max="15378" width="1.296875" customWidth="1"/>
    <col min="15385" max="15385" width="3.5" bestFit="1" customWidth="1"/>
    <col min="15386" max="15386" width="0.796875" customWidth="1"/>
    <col min="15388" max="15388" width="0.796875" customWidth="1"/>
    <col min="15617" max="15617" width="19.296875" bestFit="1" customWidth="1"/>
    <col min="15634" max="15634" width="1.296875" customWidth="1"/>
    <col min="15641" max="15641" width="3.5" bestFit="1" customWidth="1"/>
    <col min="15642" max="15642" width="0.796875" customWidth="1"/>
    <col min="15644" max="15644" width="0.796875" customWidth="1"/>
    <col min="15873" max="15873" width="19.296875" bestFit="1" customWidth="1"/>
    <col min="15890" max="15890" width="1.296875" customWidth="1"/>
    <col min="15897" max="15897" width="3.5" bestFit="1" customWidth="1"/>
    <col min="15898" max="15898" width="0.796875" customWidth="1"/>
    <col min="15900" max="15900" width="0.796875" customWidth="1"/>
    <col min="16129" max="16129" width="19.296875" bestFit="1" customWidth="1"/>
    <col min="16146" max="16146" width="1.296875" customWidth="1"/>
    <col min="16153" max="16153" width="3.5" bestFit="1" customWidth="1"/>
    <col min="16154" max="16154" width="0.796875" customWidth="1"/>
    <col min="16156" max="16156" width="0.796875" customWidth="1"/>
  </cols>
  <sheetData>
    <row r="1" spans="1:29" ht="16.2" thickBot="1" x14ac:dyDescent="0.35">
      <c r="A1" s="100" t="s">
        <v>160</v>
      </c>
      <c r="S1" s="2">
        <v>43603</v>
      </c>
      <c r="T1" s="3"/>
      <c r="U1" s="3"/>
      <c r="V1" s="3"/>
      <c r="W1" s="3"/>
      <c r="X1" s="3"/>
      <c r="Y1" s="3"/>
      <c r="AA1" s="4"/>
      <c r="AB1" s="4"/>
      <c r="AC1" s="5"/>
    </row>
    <row r="2" spans="1:29" ht="16.8" thickTop="1" thickBot="1" x14ac:dyDescent="0.35">
      <c r="A2" s="108" t="s">
        <v>74</v>
      </c>
      <c r="B2" s="6" t="str">
        <f>(A3)</f>
        <v>Mészáros</v>
      </c>
      <c r="C2" s="7"/>
      <c r="D2" s="6"/>
      <c r="E2" s="6"/>
      <c r="F2" s="8" t="str">
        <f>(A4)</f>
        <v>Szirmay</v>
      </c>
      <c r="G2" s="6"/>
      <c r="H2" s="6"/>
      <c r="I2" s="6"/>
      <c r="J2" s="8" t="str">
        <f>(A5)</f>
        <v>Mártonfi</v>
      </c>
      <c r="K2" s="6"/>
      <c r="L2" s="6"/>
      <c r="M2" s="6"/>
      <c r="N2" s="8" t="str">
        <f>(A6)</f>
        <v>Donáth</v>
      </c>
      <c r="O2" s="6"/>
      <c r="P2" s="6"/>
      <c r="Q2" s="6"/>
      <c r="R2" s="9"/>
      <c r="S2" s="126" t="s">
        <v>75</v>
      </c>
      <c r="T2" s="11" t="s">
        <v>76</v>
      </c>
      <c r="U2" s="11" t="s">
        <v>77</v>
      </c>
      <c r="V2" s="11" t="s">
        <v>78</v>
      </c>
      <c r="W2" s="12" t="s">
        <v>79</v>
      </c>
      <c r="X2" s="12" t="s">
        <v>80</v>
      </c>
      <c r="Y2" s="127" t="s">
        <v>81</v>
      </c>
      <c r="Z2" s="128"/>
      <c r="AA2" s="14" t="s">
        <v>82</v>
      </c>
      <c r="AB2" s="129"/>
      <c r="AC2" s="16" t="s">
        <v>83</v>
      </c>
    </row>
    <row r="3" spans="1:29" ht="16.2" thickTop="1" x14ac:dyDescent="0.3">
      <c r="A3" s="102" t="s">
        <v>104</v>
      </c>
      <c r="B3" s="17"/>
      <c r="C3" s="18"/>
      <c r="D3" s="18"/>
      <c r="E3" s="18"/>
      <c r="F3" s="19">
        <v>3</v>
      </c>
      <c r="G3" s="22">
        <f>(N14)</f>
        <v>0</v>
      </c>
      <c r="H3" s="22">
        <f>(P14)</f>
        <v>2</v>
      </c>
      <c r="I3" s="21" t="str">
        <f>IF(G3=".","-",IF(G3&gt;H3,"g",IF(G3=H3,"d","v")))</f>
        <v>v</v>
      </c>
      <c r="J3" s="19">
        <v>2</v>
      </c>
      <c r="K3" s="22">
        <f>(N11)</f>
        <v>0</v>
      </c>
      <c r="L3" s="22">
        <f>(P11)</f>
        <v>0</v>
      </c>
      <c r="M3" s="21" t="str">
        <f>IF(K3=".","-",IF(K3&gt;L3,"g",IF(K3=L3,"d","v")))</f>
        <v>d</v>
      </c>
      <c r="N3" s="19">
        <v>1</v>
      </c>
      <c r="O3" s="22">
        <f>(N8)</f>
        <v>3</v>
      </c>
      <c r="P3" s="22">
        <f>(P8)</f>
        <v>3</v>
      </c>
      <c r="Q3" s="21" t="str">
        <f>IF(O3=".","-",IF(O3&gt;P3,"g",IF(O3=P3,"d","v")))</f>
        <v>d</v>
      </c>
      <c r="R3" s="23"/>
      <c r="S3" s="24">
        <f>SUM(T3:V3)</f>
        <v>3</v>
      </c>
      <c r="T3" s="25">
        <f>COUNTIF(B3:Q3,"g")</f>
        <v>0</v>
      </c>
      <c r="U3" s="25">
        <f>COUNTIF(B3:Q3,"d")</f>
        <v>2</v>
      </c>
      <c r="V3" s="25">
        <f>COUNTIF(B3:Q3,"v")</f>
        <v>1</v>
      </c>
      <c r="W3" s="26">
        <f>SUM(IF(G3&lt;&gt;".",G3)+IF(K3&lt;&gt;".",K3)+IF(O3&lt;&gt;".",O3))</f>
        <v>3</v>
      </c>
      <c r="X3" s="26">
        <f>SUM(IF(H3&lt;&gt;".",H3)+IF(L3&lt;&gt;".",L3)+IF(P3&lt;&gt;".",P3))</f>
        <v>5</v>
      </c>
      <c r="Y3" s="27">
        <f>SUM(T3*3+U3*1)</f>
        <v>2</v>
      </c>
      <c r="Z3" s="130"/>
      <c r="AA3" s="29">
        <f>RANK(Y3,$Y$3:$Y$6,0)</f>
        <v>4</v>
      </c>
      <c r="AB3" s="131"/>
      <c r="AC3" s="31">
        <f>SUM(W3-X3)</f>
        <v>-2</v>
      </c>
    </row>
    <row r="4" spans="1:29" x14ac:dyDescent="0.3">
      <c r="A4" s="161" t="s">
        <v>103</v>
      </c>
      <c r="B4" s="32">
        <v>3</v>
      </c>
      <c r="C4" s="20">
        <f>(P14)</f>
        <v>2</v>
      </c>
      <c r="D4" s="20">
        <f>(N14)</f>
        <v>0</v>
      </c>
      <c r="E4" s="33" t="str">
        <f>IF(C4=".","-",IF(C4&gt;D4,"g",IF(C4=D4,"d","v")))</f>
        <v>g</v>
      </c>
      <c r="F4" s="34"/>
      <c r="G4" s="35"/>
      <c r="H4" s="35"/>
      <c r="I4" s="35"/>
      <c r="J4" s="32">
        <v>1</v>
      </c>
      <c r="K4" s="20">
        <f>(N9)</f>
        <v>1</v>
      </c>
      <c r="L4" s="20">
        <f>(P9)</f>
        <v>3</v>
      </c>
      <c r="M4" s="33" t="str">
        <f>IF(K4=".","-",IF(K4&gt;L4,"g",IF(K4=L4,"d","v")))</f>
        <v>v</v>
      </c>
      <c r="N4" s="32">
        <v>2</v>
      </c>
      <c r="O4" s="20">
        <f>(N12)</f>
        <v>1</v>
      </c>
      <c r="P4" s="20">
        <f>(P12)</f>
        <v>1</v>
      </c>
      <c r="Q4" s="33" t="str">
        <f>IF(O4=".","-",IF(O4&gt;P4,"g",IF(O4=P4,"d","v")))</f>
        <v>d</v>
      </c>
      <c r="R4" s="36"/>
      <c r="S4" s="37">
        <f>SUM(T4:V4)</f>
        <v>3</v>
      </c>
      <c r="T4" s="38">
        <f>COUNTIF(B4:Q4,"g")</f>
        <v>1</v>
      </c>
      <c r="U4" s="38">
        <f>COUNTIF(B4:Q4,"d")</f>
        <v>1</v>
      </c>
      <c r="V4" s="38">
        <f>COUNTIF(B4:Q4,"v")</f>
        <v>1</v>
      </c>
      <c r="W4" s="26">
        <f>SUM(IF(C4&lt;&gt;".",C4)+IF(K4&lt;&gt;".",K4)+IF(O4&lt;&gt;".",O4))</f>
        <v>4</v>
      </c>
      <c r="X4" s="26">
        <f>SUM(IF(D4&lt;&gt;".",D4)+IF(L4&lt;&gt;".",L4)+IF(P4&lt;&gt;".",P4))</f>
        <v>4</v>
      </c>
      <c r="Y4" s="39">
        <f>SUM(T4*3+U4*1)</f>
        <v>4</v>
      </c>
      <c r="Z4" s="130"/>
      <c r="AA4" s="29">
        <f>RANK(Y4,$Y$3:$Y$6,0)</f>
        <v>2</v>
      </c>
      <c r="AB4" s="131"/>
      <c r="AC4" s="31">
        <f>SUM(W4-X4)</f>
        <v>0</v>
      </c>
    </row>
    <row r="5" spans="1:29" x14ac:dyDescent="0.3">
      <c r="A5" s="157" t="s">
        <v>99</v>
      </c>
      <c r="B5" s="32">
        <v>2</v>
      </c>
      <c r="C5" s="20">
        <f>(P11)</f>
        <v>0</v>
      </c>
      <c r="D5" s="20">
        <f>(N11)</f>
        <v>0</v>
      </c>
      <c r="E5" s="33" t="str">
        <f>IF(C5=".","-",IF(C5&gt;D5,"g",IF(C5=D5,"d","v")))</f>
        <v>d</v>
      </c>
      <c r="F5" s="32">
        <v>1</v>
      </c>
      <c r="G5" s="20">
        <f>(P9)</f>
        <v>3</v>
      </c>
      <c r="H5" s="20">
        <f>(N9)</f>
        <v>1</v>
      </c>
      <c r="I5" s="33" t="str">
        <f>IF(G5=".","-",IF(G5&gt;H5,"g",IF(G5=H5,"d","v")))</f>
        <v>g</v>
      </c>
      <c r="J5" s="34"/>
      <c r="K5" s="35"/>
      <c r="L5" s="35"/>
      <c r="M5" s="35"/>
      <c r="N5" s="32">
        <v>3</v>
      </c>
      <c r="O5" s="20">
        <f>(N15)</f>
        <v>1</v>
      </c>
      <c r="P5" s="20">
        <f>(P15)</f>
        <v>1</v>
      </c>
      <c r="Q5" s="33" t="str">
        <f>IF(O5=".","-",IF(O5&gt;P5,"g",IF(O5=P5,"d","v")))</f>
        <v>d</v>
      </c>
      <c r="R5" s="36"/>
      <c r="S5" s="37">
        <f>SUM(T5:V5)</f>
        <v>3</v>
      </c>
      <c r="T5" s="38">
        <f>COUNTIF(B5:Q5,"g")</f>
        <v>1</v>
      </c>
      <c r="U5" s="38">
        <f>COUNTIF(B5:Q5,"d")</f>
        <v>2</v>
      </c>
      <c r="V5" s="38">
        <f>COUNTIF(B5:Q5,"v")</f>
        <v>0</v>
      </c>
      <c r="W5" s="26">
        <f>SUM(IF(G5&lt;&gt;".",G5)+IF(C5&lt;&gt;".",C5)+IF(O5&lt;&gt;".",O5))</f>
        <v>4</v>
      </c>
      <c r="X5" s="26">
        <f>SUM(IF(H5&lt;&gt;".",H5)+IF(D5&lt;&gt;".",D5)+IF(P5&lt;&gt;".",P5))</f>
        <v>2</v>
      </c>
      <c r="Y5" s="39">
        <f>SUM(T5*3+U5*1)</f>
        <v>5</v>
      </c>
      <c r="Z5" s="132"/>
      <c r="AA5" s="29">
        <f>RANK(Y5,$Y$3:$Y$6,0)</f>
        <v>1</v>
      </c>
      <c r="AB5" s="131"/>
      <c r="AC5" s="31">
        <f>SUM(W5-X5)</f>
        <v>2</v>
      </c>
    </row>
    <row r="6" spans="1:29" s="50" customFormat="1" ht="16.2" thickBot="1" x14ac:dyDescent="0.35">
      <c r="A6" s="109" t="s">
        <v>101</v>
      </c>
      <c r="B6" s="41">
        <v>1</v>
      </c>
      <c r="C6" s="99">
        <f>(P8)</f>
        <v>3</v>
      </c>
      <c r="D6" s="99">
        <f>(N8)</f>
        <v>3</v>
      </c>
      <c r="E6" s="42" t="str">
        <f>IF(C6=".","-",IF(C6&gt;D6,"g",IF(C6=D6,"d","v")))</f>
        <v>d</v>
      </c>
      <c r="F6" s="41">
        <v>2</v>
      </c>
      <c r="G6" s="99">
        <f>(P12)</f>
        <v>1</v>
      </c>
      <c r="H6" s="99">
        <f>(N12)</f>
        <v>1</v>
      </c>
      <c r="I6" s="42" t="str">
        <f>IF(G6=".","-",IF(G6&gt;H6,"g",IF(G6=H6,"d","v")))</f>
        <v>d</v>
      </c>
      <c r="J6" s="41">
        <v>3</v>
      </c>
      <c r="K6" s="99">
        <f>(P15)</f>
        <v>1</v>
      </c>
      <c r="L6" s="99">
        <f>(N15)</f>
        <v>1</v>
      </c>
      <c r="M6" s="42" t="str">
        <f>IF(K6=".","-",IF(K6&gt;L6,"g",IF(K6=L6,"d","v")))</f>
        <v>d</v>
      </c>
      <c r="N6" s="43"/>
      <c r="O6" s="44"/>
      <c r="P6" s="44"/>
      <c r="Q6" s="44"/>
      <c r="R6" s="9"/>
      <c r="S6" s="45">
        <f>SUM(T6:V6)</f>
        <v>3</v>
      </c>
      <c r="T6" s="46">
        <f>COUNTIF(B6:Q6,"g")</f>
        <v>0</v>
      </c>
      <c r="U6" s="46">
        <f>COUNTIF(B6:Q6,"d")</f>
        <v>3</v>
      </c>
      <c r="V6" s="46">
        <f>COUNTIF(B6:Q6,"v")</f>
        <v>0</v>
      </c>
      <c r="W6" s="47">
        <f>SUM(IF(G6&lt;&gt;".",G6)+IF(K6&lt;&gt;".",K6)+IF(C6&lt;&gt;".",C6))</f>
        <v>5</v>
      </c>
      <c r="X6" s="47">
        <f>SUM(IF(H6&lt;&gt;".",H6)+IF(L6&lt;&gt;".",L6)+IF(D6&lt;&gt;".",D6))</f>
        <v>5</v>
      </c>
      <c r="Y6" s="48">
        <f>SUM(T6*3+U6*1)</f>
        <v>3</v>
      </c>
      <c r="Z6" s="130"/>
      <c r="AA6" s="49">
        <f>RANK(Y6,$Y$3:$Y$6,0)</f>
        <v>3</v>
      </c>
      <c r="AB6" s="131"/>
      <c r="AC6" s="31">
        <f>SUM(W6-X6)</f>
        <v>0</v>
      </c>
    </row>
    <row r="7" spans="1:29" s="50" customFormat="1" ht="3.75" customHeight="1" thickTop="1" x14ac:dyDescent="0.3">
      <c r="B7" s="51"/>
      <c r="C7" s="52"/>
      <c r="D7" s="52"/>
      <c r="E7" s="53"/>
      <c r="F7" s="51"/>
      <c r="G7" s="52"/>
      <c r="H7" s="52"/>
      <c r="I7" s="53"/>
      <c r="J7" s="51"/>
      <c r="K7" s="52"/>
      <c r="L7" s="52"/>
      <c r="M7" s="53"/>
      <c r="S7" s="54"/>
      <c r="T7" s="55"/>
      <c r="U7" s="55"/>
      <c r="V7" s="55"/>
      <c r="W7" s="56"/>
      <c r="X7" s="56"/>
      <c r="Y7" s="57"/>
    </row>
    <row r="8" spans="1:29" s="50" customFormat="1" ht="24.6" x14ac:dyDescent="0.4">
      <c r="A8" s="106">
        <v>1</v>
      </c>
      <c r="B8" s="58"/>
      <c r="D8" s="59"/>
      <c r="K8" s="60"/>
      <c r="L8" s="133" t="str">
        <f>($A$3)</f>
        <v>Mészáros</v>
      </c>
      <c r="M8" s="60"/>
      <c r="N8" s="62">
        <v>3</v>
      </c>
      <c r="O8" s="134" t="s">
        <v>85</v>
      </c>
      <c r="P8" s="62">
        <v>3</v>
      </c>
      <c r="S8" s="135" t="str">
        <f>($A$6)</f>
        <v>Donáth</v>
      </c>
      <c r="T8" s="59"/>
      <c r="AA8" s="64"/>
      <c r="AB8" s="64"/>
    </row>
    <row r="9" spans="1:29" ht="20.399999999999999" x14ac:dyDescent="0.35">
      <c r="A9" s="107"/>
      <c r="B9" s="65"/>
      <c r="E9" s="50"/>
      <c r="F9" s="50"/>
      <c r="G9" s="50"/>
      <c r="H9" s="50"/>
      <c r="I9" s="50"/>
      <c r="J9" s="50"/>
      <c r="L9" s="133" t="str">
        <f>($A$4)</f>
        <v>Szirmay</v>
      </c>
      <c r="N9" s="62">
        <v>1</v>
      </c>
      <c r="O9" s="134" t="s">
        <v>85</v>
      </c>
      <c r="P9" s="62">
        <v>3</v>
      </c>
      <c r="R9" s="50"/>
      <c r="S9" s="135" t="str">
        <f>($A$5)</f>
        <v>Mártonfi</v>
      </c>
      <c r="U9" s="50"/>
      <c r="V9" s="50"/>
      <c r="W9" s="50"/>
      <c r="X9" s="50"/>
      <c r="Y9" s="50"/>
      <c r="AA9" s="64"/>
      <c r="AB9" s="64"/>
    </row>
    <row r="10" spans="1:29" ht="20.399999999999999" x14ac:dyDescent="0.3">
      <c r="A10" s="107"/>
      <c r="B10" s="65"/>
      <c r="C10" s="66"/>
      <c r="D10" s="67"/>
      <c r="E10" s="65"/>
      <c r="F10" s="65"/>
      <c r="G10" s="65"/>
      <c r="H10" s="65"/>
      <c r="I10" s="65"/>
      <c r="J10" s="65"/>
      <c r="K10" s="68"/>
      <c r="L10" s="68"/>
      <c r="M10" s="68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</row>
    <row r="11" spans="1:29" ht="24.6" x14ac:dyDescent="0.35">
      <c r="A11" s="106">
        <v>2</v>
      </c>
      <c r="B11" s="136"/>
      <c r="D11" s="59"/>
      <c r="E11" s="50"/>
      <c r="F11" s="50"/>
      <c r="G11" s="50"/>
      <c r="H11" s="50"/>
      <c r="I11" s="50"/>
      <c r="J11" s="50"/>
      <c r="L11" s="133" t="str">
        <f>($A$3)</f>
        <v>Mészáros</v>
      </c>
      <c r="N11" s="62">
        <v>0</v>
      </c>
      <c r="O11" s="134" t="s">
        <v>85</v>
      </c>
      <c r="P11" s="62">
        <v>0</v>
      </c>
      <c r="R11" s="50"/>
      <c r="S11" s="135" t="str">
        <f>($A$5)</f>
        <v>Mártonfi</v>
      </c>
      <c r="T11" s="50"/>
      <c r="W11" s="50"/>
      <c r="X11" s="50"/>
      <c r="Y11" s="50"/>
      <c r="AA11" s="64"/>
      <c r="AB11" s="64"/>
    </row>
    <row r="12" spans="1:29" ht="20.399999999999999" x14ac:dyDescent="0.35">
      <c r="A12" s="107"/>
      <c r="B12" s="72"/>
      <c r="E12" s="50"/>
      <c r="F12" s="50"/>
      <c r="G12" s="50"/>
      <c r="H12" s="50"/>
      <c r="I12" s="50"/>
      <c r="L12" s="133" t="str">
        <f>($A$4)</f>
        <v>Szirmay</v>
      </c>
      <c r="N12" s="62">
        <v>1</v>
      </c>
      <c r="O12" s="134" t="s">
        <v>85</v>
      </c>
      <c r="P12" s="62">
        <v>1</v>
      </c>
      <c r="R12" s="50"/>
      <c r="S12" s="135" t="str">
        <f>($A$6)</f>
        <v>Donáth</v>
      </c>
      <c r="T12" s="50"/>
      <c r="W12" s="50"/>
      <c r="X12" s="50"/>
      <c r="Y12" s="50"/>
      <c r="AA12" s="64"/>
      <c r="AB12" s="64"/>
    </row>
    <row r="13" spans="1:29" ht="3.75" customHeight="1" x14ac:dyDescent="0.3">
      <c r="A13" s="107"/>
      <c r="B13" s="72"/>
      <c r="C13" s="137"/>
      <c r="D13" s="137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</row>
    <row r="14" spans="1:29" ht="24.6" x14ac:dyDescent="0.35">
      <c r="A14" s="106">
        <v>3</v>
      </c>
      <c r="B14" s="58"/>
      <c r="D14" s="59"/>
      <c r="E14" s="50"/>
      <c r="F14" s="50"/>
      <c r="G14" s="50"/>
      <c r="H14" s="50"/>
      <c r="I14" s="50"/>
      <c r="J14" s="50"/>
      <c r="L14" s="133" t="str">
        <f>($A$3)</f>
        <v>Mészáros</v>
      </c>
      <c r="N14" s="62">
        <v>0</v>
      </c>
      <c r="O14" s="134" t="s">
        <v>85</v>
      </c>
      <c r="P14" s="62">
        <v>2</v>
      </c>
      <c r="R14" s="50"/>
      <c r="S14" s="135" t="str">
        <f>($A$4)</f>
        <v>Szirmay</v>
      </c>
      <c r="T14" s="50"/>
      <c r="U14" s="50"/>
      <c r="V14" s="50"/>
      <c r="W14" s="50"/>
      <c r="X14" s="50"/>
      <c r="Y14" s="50"/>
    </row>
    <row r="15" spans="1:29" ht="20.399999999999999" x14ac:dyDescent="0.35">
      <c r="A15" s="107"/>
      <c r="B15" s="65"/>
      <c r="E15" s="50"/>
      <c r="F15" s="50"/>
      <c r="G15" s="50"/>
      <c r="H15" s="50"/>
      <c r="I15" s="50"/>
      <c r="J15" s="50"/>
      <c r="L15" s="133" t="str">
        <f>($A$5)</f>
        <v>Mártonfi</v>
      </c>
      <c r="N15" s="62">
        <v>1</v>
      </c>
      <c r="O15" s="134" t="s">
        <v>85</v>
      </c>
      <c r="P15" s="62">
        <v>1</v>
      </c>
      <c r="R15" s="50"/>
      <c r="S15" s="135" t="str">
        <f>($A$6)</f>
        <v>Donáth</v>
      </c>
      <c r="T15" s="50"/>
      <c r="U15" s="50"/>
      <c r="V15" s="50"/>
      <c r="W15" s="50"/>
      <c r="X15" s="50"/>
      <c r="Y15" s="50"/>
    </row>
    <row r="16" spans="1:29" ht="20.399999999999999" x14ac:dyDescent="0.3">
      <c r="A16" s="107"/>
      <c r="B16" s="65"/>
      <c r="C16" s="66"/>
      <c r="D16" s="67"/>
      <c r="E16" s="65"/>
      <c r="F16" s="65"/>
      <c r="G16" s="65"/>
      <c r="H16" s="65"/>
      <c r="I16" s="65"/>
      <c r="J16" s="65"/>
      <c r="K16" s="68"/>
      <c r="L16" s="68"/>
      <c r="M16" s="68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</row>
  </sheetData>
  <conditionalFormatting sqref="E4:E6 I3 I5:I6 M3:M4 M6 Q3:Q5">
    <cfRule type="cellIs" dxfId="35" priority="1" stopIfTrue="1" operator="equal">
      <formula>"g"</formula>
    </cfRule>
    <cfRule type="cellIs" dxfId="34" priority="2" stopIfTrue="1" operator="equal">
      <formula>"d"</formula>
    </cfRule>
    <cfRule type="cellIs" dxfId="33" priority="3" stopIfTrue="1" operator="equal">
      <formula>"v"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C16"/>
  <sheetViews>
    <sheetView workbookViewId="0">
      <selection activeCell="AI8" sqref="AI8"/>
    </sheetView>
  </sheetViews>
  <sheetFormatPr defaultColWidth="2.69921875" defaultRowHeight="15.6" x14ac:dyDescent="0.3"/>
  <cols>
    <col min="1" max="1" width="19.296875" bestFit="1" customWidth="1"/>
    <col min="18" max="18" width="1.296875" customWidth="1"/>
    <col min="25" max="25" width="3.5" bestFit="1" customWidth="1"/>
    <col min="26" max="26" width="0.796875" customWidth="1"/>
    <col min="28" max="28" width="0.796875" customWidth="1"/>
    <col min="257" max="257" width="19.296875" bestFit="1" customWidth="1"/>
    <col min="274" max="274" width="1.296875" customWidth="1"/>
    <col min="281" max="281" width="3.5" bestFit="1" customWidth="1"/>
    <col min="282" max="282" width="0.796875" customWidth="1"/>
    <col min="284" max="284" width="0.796875" customWidth="1"/>
    <col min="513" max="513" width="19.296875" bestFit="1" customWidth="1"/>
    <col min="530" max="530" width="1.296875" customWidth="1"/>
    <col min="537" max="537" width="3.5" bestFit="1" customWidth="1"/>
    <col min="538" max="538" width="0.796875" customWidth="1"/>
    <col min="540" max="540" width="0.796875" customWidth="1"/>
    <col min="769" max="769" width="19.296875" bestFit="1" customWidth="1"/>
    <col min="786" max="786" width="1.296875" customWidth="1"/>
    <col min="793" max="793" width="3.5" bestFit="1" customWidth="1"/>
    <col min="794" max="794" width="0.796875" customWidth="1"/>
    <col min="796" max="796" width="0.796875" customWidth="1"/>
    <col min="1025" max="1025" width="19.296875" bestFit="1" customWidth="1"/>
    <col min="1042" max="1042" width="1.296875" customWidth="1"/>
    <col min="1049" max="1049" width="3.5" bestFit="1" customWidth="1"/>
    <col min="1050" max="1050" width="0.796875" customWidth="1"/>
    <col min="1052" max="1052" width="0.796875" customWidth="1"/>
    <col min="1281" max="1281" width="19.296875" bestFit="1" customWidth="1"/>
    <col min="1298" max="1298" width="1.296875" customWidth="1"/>
    <col min="1305" max="1305" width="3.5" bestFit="1" customWidth="1"/>
    <col min="1306" max="1306" width="0.796875" customWidth="1"/>
    <col min="1308" max="1308" width="0.796875" customWidth="1"/>
    <col min="1537" max="1537" width="19.296875" bestFit="1" customWidth="1"/>
    <col min="1554" max="1554" width="1.296875" customWidth="1"/>
    <col min="1561" max="1561" width="3.5" bestFit="1" customWidth="1"/>
    <col min="1562" max="1562" width="0.796875" customWidth="1"/>
    <col min="1564" max="1564" width="0.796875" customWidth="1"/>
    <col min="1793" max="1793" width="19.296875" bestFit="1" customWidth="1"/>
    <col min="1810" max="1810" width="1.296875" customWidth="1"/>
    <col min="1817" max="1817" width="3.5" bestFit="1" customWidth="1"/>
    <col min="1818" max="1818" width="0.796875" customWidth="1"/>
    <col min="1820" max="1820" width="0.796875" customWidth="1"/>
    <col min="2049" max="2049" width="19.296875" bestFit="1" customWidth="1"/>
    <col min="2066" max="2066" width="1.296875" customWidth="1"/>
    <col min="2073" max="2073" width="3.5" bestFit="1" customWidth="1"/>
    <col min="2074" max="2074" width="0.796875" customWidth="1"/>
    <col min="2076" max="2076" width="0.796875" customWidth="1"/>
    <col min="2305" max="2305" width="19.296875" bestFit="1" customWidth="1"/>
    <col min="2322" max="2322" width="1.296875" customWidth="1"/>
    <col min="2329" max="2329" width="3.5" bestFit="1" customWidth="1"/>
    <col min="2330" max="2330" width="0.796875" customWidth="1"/>
    <col min="2332" max="2332" width="0.796875" customWidth="1"/>
    <col min="2561" max="2561" width="19.296875" bestFit="1" customWidth="1"/>
    <col min="2578" max="2578" width="1.296875" customWidth="1"/>
    <col min="2585" max="2585" width="3.5" bestFit="1" customWidth="1"/>
    <col min="2586" max="2586" width="0.796875" customWidth="1"/>
    <col min="2588" max="2588" width="0.796875" customWidth="1"/>
    <col min="2817" max="2817" width="19.296875" bestFit="1" customWidth="1"/>
    <col min="2834" max="2834" width="1.296875" customWidth="1"/>
    <col min="2841" max="2841" width="3.5" bestFit="1" customWidth="1"/>
    <col min="2842" max="2842" width="0.796875" customWidth="1"/>
    <col min="2844" max="2844" width="0.796875" customWidth="1"/>
    <col min="3073" max="3073" width="19.296875" bestFit="1" customWidth="1"/>
    <col min="3090" max="3090" width="1.296875" customWidth="1"/>
    <col min="3097" max="3097" width="3.5" bestFit="1" customWidth="1"/>
    <col min="3098" max="3098" width="0.796875" customWidth="1"/>
    <col min="3100" max="3100" width="0.796875" customWidth="1"/>
    <col min="3329" max="3329" width="19.296875" bestFit="1" customWidth="1"/>
    <col min="3346" max="3346" width="1.296875" customWidth="1"/>
    <col min="3353" max="3353" width="3.5" bestFit="1" customWidth="1"/>
    <col min="3354" max="3354" width="0.796875" customWidth="1"/>
    <col min="3356" max="3356" width="0.796875" customWidth="1"/>
    <col min="3585" max="3585" width="19.296875" bestFit="1" customWidth="1"/>
    <col min="3602" max="3602" width="1.296875" customWidth="1"/>
    <col min="3609" max="3609" width="3.5" bestFit="1" customWidth="1"/>
    <col min="3610" max="3610" width="0.796875" customWidth="1"/>
    <col min="3612" max="3612" width="0.796875" customWidth="1"/>
    <col min="3841" max="3841" width="19.296875" bestFit="1" customWidth="1"/>
    <col min="3858" max="3858" width="1.296875" customWidth="1"/>
    <col min="3865" max="3865" width="3.5" bestFit="1" customWidth="1"/>
    <col min="3866" max="3866" width="0.796875" customWidth="1"/>
    <col min="3868" max="3868" width="0.796875" customWidth="1"/>
    <col min="4097" max="4097" width="19.296875" bestFit="1" customWidth="1"/>
    <col min="4114" max="4114" width="1.296875" customWidth="1"/>
    <col min="4121" max="4121" width="3.5" bestFit="1" customWidth="1"/>
    <col min="4122" max="4122" width="0.796875" customWidth="1"/>
    <col min="4124" max="4124" width="0.796875" customWidth="1"/>
    <col min="4353" max="4353" width="19.296875" bestFit="1" customWidth="1"/>
    <col min="4370" max="4370" width="1.296875" customWidth="1"/>
    <col min="4377" max="4377" width="3.5" bestFit="1" customWidth="1"/>
    <col min="4378" max="4378" width="0.796875" customWidth="1"/>
    <col min="4380" max="4380" width="0.796875" customWidth="1"/>
    <col min="4609" max="4609" width="19.296875" bestFit="1" customWidth="1"/>
    <col min="4626" max="4626" width="1.296875" customWidth="1"/>
    <col min="4633" max="4633" width="3.5" bestFit="1" customWidth="1"/>
    <col min="4634" max="4634" width="0.796875" customWidth="1"/>
    <col min="4636" max="4636" width="0.796875" customWidth="1"/>
    <col min="4865" max="4865" width="19.296875" bestFit="1" customWidth="1"/>
    <col min="4882" max="4882" width="1.296875" customWidth="1"/>
    <col min="4889" max="4889" width="3.5" bestFit="1" customWidth="1"/>
    <col min="4890" max="4890" width="0.796875" customWidth="1"/>
    <col min="4892" max="4892" width="0.796875" customWidth="1"/>
    <col min="5121" max="5121" width="19.296875" bestFit="1" customWidth="1"/>
    <col min="5138" max="5138" width="1.296875" customWidth="1"/>
    <col min="5145" max="5145" width="3.5" bestFit="1" customWidth="1"/>
    <col min="5146" max="5146" width="0.796875" customWidth="1"/>
    <col min="5148" max="5148" width="0.796875" customWidth="1"/>
    <col min="5377" max="5377" width="19.296875" bestFit="1" customWidth="1"/>
    <col min="5394" max="5394" width="1.296875" customWidth="1"/>
    <col min="5401" max="5401" width="3.5" bestFit="1" customWidth="1"/>
    <col min="5402" max="5402" width="0.796875" customWidth="1"/>
    <col min="5404" max="5404" width="0.796875" customWidth="1"/>
    <col min="5633" max="5633" width="19.296875" bestFit="1" customWidth="1"/>
    <col min="5650" max="5650" width="1.296875" customWidth="1"/>
    <col min="5657" max="5657" width="3.5" bestFit="1" customWidth="1"/>
    <col min="5658" max="5658" width="0.796875" customWidth="1"/>
    <col min="5660" max="5660" width="0.796875" customWidth="1"/>
    <col min="5889" max="5889" width="19.296875" bestFit="1" customWidth="1"/>
    <col min="5906" max="5906" width="1.296875" customWidth="1"/>
    <col min="5913" max="5913" width="3.5" bestFit="1" customWidth="1"/>
    <col min="5914" max="5914" width="0.796875" customWidth="1"/>
    <col min="5916" max="5916" width="0.796875" customWidth="1"/>
    <col min="6145" max="6145" width="19.296875" bestFit="1" customWidth="1"/>
    <col min="6162" max="6162" width="1.296875" customWidth="1"/>
    <col min="6169" max="6169" width="3.5" bestFit="1" customWidth="1"/>
    <col min="6170" max="6170" width="0.796875" customWidth="1"/>
    <col min="6172" max="6172" width="0.796875" customWidth="1"/>
    <col min="6401" max="6401" width="19.296875" bestFit="1" customWidth="1"/>
    <col min="6418" max="6418" width="1.296875" customWidth="1"/>
    <col min="6425" max="6425" width="3.5" bestFit="1" customWidth="1"/>
    <col min="6426" max="6426" width="0.796875" customWidth="1"/>
    <col min="6428" max="6428" width="0.796875" customWidth="1"/>
    <col min="6657" max="6657" width="19.296875" bestFit="1" customWidth="1"/>
    <col min="6674" max="6674" width="1.296875" customWidth="1"/>
    <col min="6681" max="6681" width="3.5" bestFit="1" customWidth="1"/>
    <col min="6682" max="6682" width="0.796875" customWidth="1"/>
    <col min="6684" max="6684" width="0.796875" customWidth="1"/>
    <col min="6913" max="6913" width="19.296875" bestFit="1" customWidth="1"/>
    <col min="6930" max="6930" width="1.296875" customWidth="1"/>
    <col min="6937" max="6937" width="3.5" bestFit="1" customWidth="1"/>
    <col min="6938" max="6938" width="0.796875" customWidth="1"/>
    <col min="6940" max="6940" width="0.796875" customWidth="1"/>
    <col min="7169" max="7169" width="19.296875" bestFit="1" customWidth="1"/>
    <col min="7186" max="7186" width="1.296875" customWidth="1"/>
    <col min="7193" max="7193" width="3.5" bestFit="1" customWidth="1"/>
    <col min="7194" max="7194" width="0.796875" customWidth="1"/>
    <col min="7196" max="7196" width="0.796875" customWidth="1"/>
    <col min="7425" max="7425" width="19.296875" bestFit="1" customWidth="1"/>
    <col min="7442" max="7442" width="1.296875" customWidth="1"/>
    <col min="7449" max="7449" width="3.5" bestFit="1" customWidth="1"/>
    <col min="7450" max="7450" width="0.796875" customWidth="1"/>
    <col min="7452" max="7452" width="0.796875" customWidth="1"/>
    <col min="7681" max="7681" width="19.296875" bestFit="1" customWidth="1"/>
    <col min="7698" max="7698" width="1.296875" customWidth="1"/>
    <col min="7705" max="7705" width="3.5" bestFit="1" customWidth="1"/>
    <col min="7706" max="7706" width="0.796875" customWidth="1"/>
    <col min="7708" max="7708" width="0.796875" customWidth="1"/>
    <col min="7937" max="7937" width="19.296875" bestFit="1" customWidth="1"/>
    <col min="7954" max="7954" width="1.296875" customWidth="1"/>
    <col min="7961" max="7961" width="3.5" bestFit="1" customWidth="1"/>
    <col min="7962" max="7962" width="0.796875" customWidth="1"/>
    <col min="7964" max="7964" width="0.796875" customWidth="1"/>
    <col min="8193" max="8193" width="19.296875" bestFit="1" customWidth="1"/>
    <col min="8210" max="8210" width="1.296875" customWidth="1"/>
    <col min="8217" max="8217" width="3.5" bestFit="1" customWidth="1"/>
    <col min="8218" max="8218" width="0.796875" customWidth="1"/>
    <col min="8220" max="8220" width="0.796875" customWidth="1"/>
    <col min="8449" max="8449" width="19.296875" bestFit="1" customWidth="1"/>
    <col min="8466" max="8466" width="1.296875" customWidth="1"/>
    <col min="8473" max="8473" width="3.5" bestFit="1" customWidth="1"/>
    <col min="8474" max="8474" width="0.796875" customWidth="1"/>
    <col min="8476" max="8476" width="0.796875" customWidth="1"/>
    <col min="8705" max="8705" width="19.296875" bestFit="1" customWidth="1"/>
    <col min="8722" max="8722" width="1.296875" customWidth="1"/>
    <col min="8729" max="8729" width="3.5" bestFit="1" customWidth="1"/>
    <col min="8730" max="8730" width="0.796875" customWidth="1"/>
    <col min="8732" max="8732" width="0.796875" customWidth="1"/>
    <col min="8961" max="8961" width="19.296875" bestFit="1" customWidth="1"/>
    <col min="8978" max="8978" width="1.296875" customWidth="1"/>
    <col min="8985" max="8985" width="3.5" bestFit="1" customWidth="1"/>
    <col min="8986" max="8986" width="0.796875" customWidth="1"/>
    <col min="8988" max="8988" width="0.796875" customWidth="1"/>
    <col min="9217" max="9217" width="19.296875" bestFit="1" customWidth="1"/>
    <col min="9234" max="9234" width="1.296875" customWidth="1"/>
    <col min="9241" max="9241" width="3.5" bestFit="1" customWidth="1"/>
    <col min="9242" max="9242" width="0.796875" customWidth="1"/>
    <col min="9244" max="9244" width="0.796875" customWidth="1"/>
    <col min="9473" max="9473" width="19.296875" bestFit="1" customWidth="1"/>
    <col min="9490" max="9490" width="1.296875" customWidth="1"/>
    <col min="9497" max="9497" width="3.5" bestFit="1" customWidth="1"/>
    <col min="9498" max="9498" width="0.796875" customWidth="1"/>
    <col min="9500" max="9500" width="0.796875" customWidth="1"/>
    <col min="9729" max="9729" width="19.296875" bestFit="1" customWidth="1"/>
    <col min="9746" max="9746" width="1.296875" customWidth="1"/>
    <col min="9753" max="9753" width="3.5" bestFit="1" customWidth="1"/>
    <col min="9754" max="9754" width="0.796875" customWidth="1"/>
    <col min="9756" max="9756" width="0.796875" customWidth="1"/>
    <col min="9985" max="9985" width="19.296875" bestFit="1" customWidth="1"/>
    <col min="10002" max="10002" width="1.296875" customWidth="1"/>
    <col min="10009" max="10009" width="3.5" bestFit="1" customWidth="1"/>
    <col min="10010" max="10010" width="0.796875" customWidth="1"/>
    <col min="10012" max="10012" width="0.796875" customWidth="1"/>
    <col min="10241" max="10241" width="19.296875" bestFit="1" customWidth="1"/>
    <col min="10258" max="10258" width="1.296875" customWidth="1"/>
    <col min="10265" max="10265" width="3.5" bestFit="1" customWidth="1"/>
    <col min="10266" max="10266" width="0.796875" customWidth="1"/>
    <col min="10268" max="10268" width="0.796875" customWidth="1"/>
    <col min="10497" max="10497" width="19.296875" bestFit="1" customWidth="1"/>
    <col min="10514" max="10514" width="1.296875" customWidth="1"/>
    <col min="10521" max="10521" width="3.5" bestFit="1" customWidth="1"/>
    <col min="10522" max="10522" width="0.796875" customWidth="1"/>
    <col min="10524" max="10524" width="0.796875" customWidth="1"/>
    <col min="10753" max="10753" width="19.296875" bestFit="1" customWidth="1"/>
    <col min="10770" max="10770" width="1.296875" customWidth="1"/>
    <col min="10777" max="10777" width="3.5" bestFit="1" customWidth="1"/>
    <col min="10778" max="10778" width="0.796875" customWidth="1"/>
    <col min="10780" max="10780" width="0.796875" customWidth="1"/>
    <col min="11009" max="11009" width="19.296875" bestFit="1" customWidth="1"/>
    <col min="11026" max="11026" width="1.296875" customWidth="1"/>
    <col min="11033" max="11033" width="3.5" bestFit="1" customWidth="1"/>
    <col min="11034" max="11034" width="0.796875" customWidth="1"/>
    <col min="11036" max="11036" width="0.796875" customWidth="1"/>
    <col min="11265" max="11265" width="19.296875" bestFit="1" customWidth="1"/>
    <col min="11282" max="11282" width="1.296875" customWidth="1"/>
    <col min="11289" max="11289" width="3.5" bestFit="1" customWidth="1"/>
    <col min="11290" max="11290" width="0.796875" customWidth="1"/>
    <col min="11292" max="11292" width="0.796875" customWidth="1"/>
    <col min="11521" max="11521" width="19.296875" bestFit="1" customWidth="1"/>
    <col min="11538" max="11538" width="1.296875" customWidth="1"/>
    <col min="11545" max="11545" width="3.5" bestFit="1" customWidth="1"/>
    <col min="11546" max="11546" width="0.796875" customWidth="1"/>
    <col min="11548" max="11548" width="0.796875" customWidth="1"/>
    <col min="11777" max="11777" width="19.296875" bestFit="1" customWidth="1"/>
    <col min="11794" max="11794" width="1.296875" customWidth="1"/>
    <col min="11801" max="11801" width="3.5" bestFit="1" customWidth="1"/>
    <col min="11802" max="11802" width="0.796875" customWidth="1"/>
    <col min="11804" max="11804" width="0.796875" customWidth="1"/>
    <col min="12033" max="12033" width="19.296875" bestFit="1" customWidth="1"/>
    <col min="12050" max="12050" width="1.296875" customWidth="1"/>
    <col min="12057" max="12057" width="3.5" bestFit="1" customWidth="1"/>
    <col min="12058" max="12058" width="0.796875" customWidth="1"/>
    <col min="12060" max="12060" width="0.796875" customWidth="1"/>
    <col min="12289" max="12289" width="19.296875" bestFit="1" customWidth="1"/>
    <col min="12306" max="12306" width="1.296875" customWidth="1"/>
    <col min="12313" max="12313" width="3.5" bestFit="1" customWidth="1"/>
    <col min="12314" max="12314" width="0.796875" customWidth="1"/>
    <col min="12316" max="12316" width="0.796875" customWidth="1"/>
    <col min="12545" max="12545" width="19.296875" bestFit="1" customWidth="1"/>
    <col min="12562" max="12562" width="1.296875" customWidth="1"/>
    <col min="12569" max="12569" width="3.5" bestFit="1" customWidth="1"/>
    <col min="12570" max="12570" width="0.796875" customWidth="1"/>
    <col min="12572" max="12572" width="0.796875" customWidth="1"/>
    <col min="12801" max="12801" width="19.296875" bestFit="1" customWidth="1"/>
    <col min="12818" max="12818" width="1.296875" customWidth="1"/>
    <col min="12825" max="12825" width="3.5" bestFit="1" customWidth="1"/>
    <col min="12826" max="12826" width="0.796875" customWidth="1"/>
    <col min="12828" max="12828" width="0.796875" customWidth="1"/>
    <col min="13057" max="13057" width="19.296875" bestFit="1" customWidth="1"/>
    <col min="13074" max="13074" width="1.296875" customWidth="1"/>
    <col min="13081" max="13081" width="3.5" bestFit="1" customWidth="1"/>
    <col min="13082" max="13082" width="0.796875" customWidth="1"/>
    <col min="13084" max="13084" width="0.796875" customWidth="1"/>
    <col min="13313" max="13313" width="19.296875" bestFit="1" customWidth="1"/>
    <col min="13330" max="13330" width="1.296875" customWidth="1"/>
    <col min="13337" max="13337" width="3.5" bestFit="1" customWidth="1"/>
    <col min="13338" max="13338" width="0.796875" customWidth="1"/>
    <col min="13340" max="13340" width="0.796875" customWidth="1"/>
    <col min="13569" max="13569" width="19.296875" bestFit="1" customWidth="1"/>
    <col min="13586" max="13586" width="1.296875" customWidth="1"/>
    <col min="13593" max="13593" width="3.5" bestFit="1" customWidth="1"/>
    <col min="13594" max="13594" width="0.796875" customWidth="1"/>
    <col min="13596" max="13596" width="0.796875" customWidth="1"/>
    <col min="13825" max="13825" width="19.296875" bestFit="1" customWidth="1"/>
    <col min="13842" max="13842" width="1.296875" customWidth="1"/>
    <col min="13849" max="13849" width="3.5" bestFit="1" customWidth="1"/>
    <col min="13850" max="13850" width="0.796875" customWidth="1"/>
    <col min="13852" max="13852" width="0.796875" customWidth="1"/>
    <col min="14081" max="14081" width="19.296875" bestFit="1" customWidth="1"/>
    <col min="14098" max="14098" width="1.296875" customWidth="1"/>
    <col min="14105" max="14105" width="3.5" bestFit="1" customWidth="1"/>
    <col min="14106" max="14106" width="0.796875" customWidth="1"/>
    <col min="14108" max="14108" width="0.796875" customWidth="1"/>
    <col min="14337" max="14337" width="19.296875" bestFit="1" customWidth="1"/>
    <col min="14354" max="14354" width="1.296875" customWidth="1"/>
    <col min="14361" max="14361" width="3.5" bestFit="1" customWidth="1"/>
    <col min="14362" max="14362" width="0.796875" customWidth="1"/>
    <col min="14364" max="14364" width="0.796875" customWidth="1"/>
    <col min="14593" max="14593" width="19.296875" bestFit="1" customWidth="1"/>
    <col min="14610" max="14610" width="1.296875" customWidth="1"/>
    <col min="14617" max="14617" width="3.5" bestFit="1" customWidth="1"/>
    <col min="14618" max="14618" width="0.796875" customWidth="1"/>
    <col min="14620" max="14620" width="0.796875" customWidth="1"/>
    <col min="14849" max="14849" width="19.296875" bestFit="1" customWidth="1"/>
    <col min="14866" max="14866" width="1.296875" customWidth="1"/>
    <col min="14873" max="14873" width="3.5" bestFit="1" customWidth="1"/>
    <col min="14874" max="14874" width="0.796875" customWidth="1"/>
    <col min="14876" max="14876" width="0.796875" customWidth="1"/>
    <col min="15105" max="15105" width="19.296875" bestFit="1" customWidth="1"/>
    <col min="15122" max="15122" width="1.296875" customWidth="1"/>
    <col min="15129" max="15129" width="3.5" bestFit="1" customWidth="1"/>
    <col min="15130" max="15130" width="0.796875" customWidth="1"/>
    <col min="15132" max="15132" width="0.796875" customWidth="1"/>
    <col min="15361" max="15361" width="19.296875" bestFit="1" customWidth="1"/>
    <col min="15378" max="15378" width="1.296875" customWidth="1"/>
    <col min="15385" max="15385" width="3.5" bestFit="1" customWidth="1"/>
    <col min="15386" max="15386" width="0.796875" customWidth="1"/>
    <col min="15388" max="15388" width="0.796875" customWidth="1"/>
    <col min="15617" max="15617" width="19.296875" bestFit="1" customWidth="1"/>
    <col min="15634" max="15634" width="1.296875" customWidth="1"/>
    <col min="15641" max="15641" width="3.5" bestFit="1" customWidth="1"/>
    <col min="15642" max="15642" width="0.796875" customWidth="1"/>
    <col min="15644" max="15644" width="0.796875" customWidth="1"/>
    <col min="15873" max="15873" width="19.296875" bestFit="1" customWidth="1"/>
    <col min="15890" max="15890" width="1.296875" customWidth="1"/>
    <col min="15897" max="15897" width="3.5" bestFit="1" customWidth="1"/>
    <col min="15898" max="15898" width="0.796875" customWidth="1"/>
    <col min="15900" max="15900" width="0.796875" customWidth="1"/>
    <col min="16129" max="16129" width="19.296875" bestFit="1" customWidth="1"/>
    <col min="16146" max="16146" width="1.296875" customWidth="1"/>
    <col min="16153" max="16153" width="3.5" bestFit="1" customWidth="1"/>
    <col min="16154" max="16154" width="0.796875" customWidth="1"/>
    <col min="16156" max="16156" width="0.796875" customWidth="1"/>
  </cols>
  <sheetData>
    <row r="1" spans="1:29" ht="16.2" thickBot="1" x14ac:dyDescent="0.35">
      <c r="A1" s="100" t="s">
        <v>160</v>
      </c>
      <c r="S1" s="2">
        <v>43603</v>
      </c>
      <c r="T1" s="3"/>
      <c r="U1" s="3"/>
      <c r="V1" s="3"/>
      <c r="W1" s="3"/>
      <c r="X1" s="3"/>
      <c r="Y1" s="3"/>
      <c r="AA1" s="4"/>
      <c r="AB1" s="4"/>
      <c r="AC1" s="5"/>
    </row>
    <row r="2" spans="1:29" ht="16.8" thickTop="1" thickBot="1" x14ac:dyDescent="0.35">
      <c r="A2" s="108" t="s">
        <v>74</v>
      </c>
      <c r="B2" s="6" t="str">
        <f>(A3)</f>
        <v>Bottyán</v>
      </c>
      <c r="C2" s="7"/>
      <c r="D2" s="6"/>
      <c r="E2" s="6"/>
      <c r="F2" s="8" t="str">
        <f>(A4)</f>
        <v>ifj. Farkas</v>
      </c>
      <c r="G2" s="6"/>
      <c r="H2" s="6"/>
      <c r="I2" s="6"/>
      <c r="J2" s="8" t="str">
        <f>(A5)</f>
        <v>Horváth D</v>
      </c>
      <c r="K2" s="6"/>
      <c r="L2" s="6"/>
      <c r="M2" s="6"/>
      <c r="N2" s="8" t="str">
        <f>(A6)</f>
        <v>Major</v>
      </c>
      <c r="O2" s="6"/>
      <c r="P2" s="6"/>
      <c r="Q2" s="6"/>
      <c r="R2" s="9"/>
      <c r="S2" s="126" t="s">
        <v>75</v>
      </c>
      <c r="T2" s="11" t="s">
        <v>76</v>
      </c>
      <c r="U2" s="11" t="s">
        <v>77</v>
      </c>
      <c r="V2" s="11" t="s">
        <v>78</v>
      </c>
      <c r="W2" s="12" t="s">
        <v>79</v>
      </c>
      <c r="X2" s="12" t="s">
        <v>80</v>
      </c>
      <c r="Y2" s="127" t="s">
        <v>81</v>
      </c>
      <c r="Z2" s="128"/>
      <c r="AA2" s="14" t="s">
        <v>82</v>
      </c>
      <c r="AB2" s="129"/>
      <c r="AC2" s="16" t="s">
        <v>83</v>
      </c>
    </row>
    <row r="3" spans="1:29" ht="16.2" thickTop="1" x14ac:dyDescent="0.3">
      <c r="A3" s="160" t="s">
        <v>95</v>
      </c>
      <c r="B3" s="17"/>
      <c r="C3" s="18"/>
      <c r="D3" s="18"/>
      <c r="E3" s="18"/>
      <c r="F3" s="19">
        <v>3</v>
      </c>
      <c r="G3" s="22">
        <f>(N14)</f>
        <v>0</v>
      </c>
      <c r="H3" s="22">
        <f>(P14)</f>
        <v>1</v>
      </c>
      <c r="I3" s="21" t="str">
        <f>IF(G3=".","-",IF(G3&gt;H3,"g",IF(G3=H3,"d","v")))</f>
        <v>v</v>
      </c>
      <c r="J3" s="19">
        <v>2</v>
      </c>
      <c r="K3" s="22">
        <f>(N11)</f>
        <v>0</v>
      </c>
      <c r="L3" s="22">
        <f>(P11)</f>
        <v>0</v>
      </c>
      <c r="M3" s="21" t="str">
        <f>IF(K3=".","-",IF(K3&gt;L3,"g",IF(K3=L3,"d","v")))</f>
        <v>d</v>
      </c>
      <c r="N3" s="19">
        <v>1</v>
      </c>
      <c r="O3" s="22">
        <f>(N8)</f>
        <v>1</v>
      </c>
      <c r="P3" s="22">
        <f>(P8)</f>
        <v>0</v>
      </c>
      <c r="Q3" s="21" t="str">
        <f>IF(O3=".","-",IF(O3&gt;P3,"g",IF(O3=P3,"d","v")))</f>
        <v>g</v>
      </c>
      <c r="R3" s="23"/>
      <c r="S3" s="24">
        <f>SUM(T3:V3)</f>
        <v>3</v>
      </c>
      <c r="T3" s="25">
        <f>COUNTIF(B3:Q3,"g")</f>
        <v>1</v>
      </c>
      <c r="U3" s="25">
        <f>COUNTIF(B3:Q3,"d")</f>
        <v>1</v>
      </c>
      <c r="V3" s="25">
        <f>COUNTIF(B3:Q3,"v")</f>
        <v>1</v>
      </c>
      <c r="W3" s="26">
        <f>SUM(IF(G3&lt;&gt;".",G3)+IF(K3&lt;&gt;".",K3)+IF(O3&lt;&gt;".",O3))</f>
        <v>1</v>
      </c>
      <c r="X3" s="26">
        <f>SUM(IF(H3&lt;&gt;".",H3)+IF(L3&lt;&gt;".",L3)+IF(P3&lt;&gt;".",P3))</f>
        <v>1</v>
      </c>
      <c r="Y3" s="27">
        <f>SUM(T3*3+U3*1)</f>
        <v>4</v>
      </c>
      <c r="Z3" s="130"/>
      <c r="AA3" s="29">
        <f>RANK(Y3,$Y$3:$Y$6,0)</f>
        <v>2</v>
      </c>
      <c r="AB3" s="131"/>
      <c r="AC3" s="31">
        <f>SUM(W3-X3)</f>
        <v>0</v>
      </c>
    </row>
    <row r="4" spans="1:29" x14ac:dyDescent="0.3">
      <c r="A4" s="157" t="s">
        <v>94</v>
      </c>
      <c r="B4" s="32">
        <v>3</v>
      </c>
      <c r="C4" s="20">
        <f>(P14)</f>
        <v>1</v>
      </c>
      <c r="D4" s="20">
        <f>(N14)</f>
        <v>0</v>
      </c>
      <c r="E4" s="33" t="str">
        <f>IF(C4=".","-",IF(C4&gt;D4,"g",IF(C4=D4,"d","v")))</f>
        <v>g</v>
      </c>
      <c r="F4" s="34"/>
      <c r="G4" s="35"/>
      <c r="H4" s="35"/>
      <c r="I4" s="35"/>
      <c r="J4" s="32">
        <v>1</v>
      </c>
      <c r="K4" s="20">
        <f>(N9)</f>
        <v>2</v>
      </c>
      <c r="L4" s="20">
        <f>(P9)</f>
        <v>2</v>
      </c>
      <c r="M4" s="33" t="str">
        <f>IF(K4=".","-",IF(K4&gt;L4,"g",IF(K4=L4,"d","v")))</f>
        <v>d</v>
      </c>
      <c r="N4" s="32">
        <v>2</v>
      </c>
      <c r="O4" s="20">
        <f>(N12)</f>
        <v>4</v>
      </c>
      <c r="P4" s="20">
        <f>(P12)</f>
        <v>1</v>
      </c>
      <c r="Q4" s="33" t="str">
        <f>IF(O4=".","-",IF(O4&gt;P4,"g",IF(O4=P4,"d","v")))</f>
        <v>g</v>
      </c>
      <c r="R4" s="36"/>
      <c r="S4" s="37">
        <f>SUM(T4:V4)</f>
        <v>3</v>
      </c>
      <c r="T4" s="38">
        <f>COUNTIF(B4:Q4,"g")</f>
        <v>2</v>
      </c>
      <c r="U4" s="38">
        <f>COUNTIF(B4:Q4,"d")</f>
        <v>1</v>
      </c>
      <c r="V4" s="38">
        <f>COUNTIF(B4:Q4,"v")</f>
        <v>0</v>
      </c>
      <c r="W4" s="26">
        <f>SUM(IF(C4&lt;&gt;".",C4)+IF(K4&lt;&gt;".",K4)+IF(O4&lt;&gt;".",O4))</f>
        <v>7</v>
      </c>
      <c r="X4" s="26">
        <f>SUM(IF(D4&lt;&gt;".",D4)+IF(L4&lt;&gt;".",L4)+IF(P4&lt;&gt;".",P4))</f>
        <v>3</v>
      </c>
      <c r="Y4" s="39">
        <f>SUM(T4*3+U4*1)</f>
        <v>7</v>
      </c>
      <c r="Z4" s="130"/>
      <c r="AA4" s="29">
        <f>RANK(Y4,$Y$3:$Y$6,0)</f>
        <v>1</v>
      </c>
      <c r="AB4" s="131"/>
      <c r="AC4" s="31">
        <f>SUM(W4-X4)</f>
        <v>4</v>
      </c>
    </row>
    <row r="5" spans="1:29" x14ac:dyDescent="0.3">
      <c r="A5" s="103" t="s">
        <v>98</v>
      </c>
      <c r="B5" s="32">
        <v>2</v>
      </c>
      <c r="C5" s="20">
        <f>(P11)</f>
        <v>0</v>
      </c>
      <c r="D5" s="20">
        <f>(N11)</f>
        <v>0</v>
      </c>
      <c r="E5" s="33" t="str">
        <f>IF(C5=".","-",IF(C5&gt;D5,"g",IF(C5=D5,"d","v")))</f>
        <v>d</v>
      </c>
      <c r="F5" s="32">
        <v>1</v>
      </c>
      <c r="G5" s="20">
        <f>(P9)</f>
        <v>2</v>
      </c>
      <c r="H5" s="20">
        <f>(N9)</f>
        <v>2</v>
      </c>
      <c r="I5" s="33" t="str">
        <f>IF(G5=".","-",IF(G5&gt;H5,"g",IF(G5=H5,"d","v")))</f>
        <v>d</v>
      </c>
      <c r="J5" s="34"/>
      <c r="K5" s="35"/>
      <c r="L5" s="35"/>
      <c r="M5" s="35"/>
      <c r="N5" s="32">
        <v>3</v>
      </c>
      <c r="O5" s="20">
        <f>(N15)</f>
        <v>1</v>
      </c>
      <c r="P5" s="20">
        <f>(P15)</f>
        <v>3</v>
      </c>
      <c r="Q5" s="33" t="str">
        <f>IF(O5=".","-",IF(O5&gt;P5,"g",IF(O5=P5,"d","v")))</f>
        <v>v</v>
      </c>
      <c r="R5" s="36"/>
      <c r="S5" s="37">
        <f>SUM(T5:V5)</f>
        <v>3</v>
      </c>
      <c r="T5" s="38">
        <f>COUNTIF(B5:Q5,"g")</f>
        <v>0</v>
      </c>
      <c r="U5" s="38">
        <f>COUNTIF(B5:Q5,"d")</f>
        <v>2</v>
      </c>
      <c r="V5" s="38">
        <f>COUNTIF(B5:Q5,"v")</f>
        <v>1</v>
      </c>
      <c r="W5" s="26">
        <f>SUM(IF(G5&lt;&gt;".",G5)+IF(C5&lt;&gt;".",C5)+IF(O5&lt;&gt;".",O5))</f>
        <v>3</v>
      </c>
      <c r="X5" s="26">
        <f>SUM(IF(H5&lt;&gt;".",H5)+IF(D5&lt;&gt;".",D5)+IF(P5&lt;&gt;".",P5))</f>
        <v>5</v>
      </c>
      <c r="Y5" s="39">
        <f>SUM(T5*3+U5*1)</f>
        <v>2</v>
      </c>
      <c r="Z5" s="132"/>
      <c r="AA5" s="29">
        <f>RANK(Y5,$Y$3:$Y$6,0)</f>
        <v>4</v>
      </c>
      <c r="AB5" s="131"/>
      <c r="AC5" s="31">
        <f>SUM(W5-X5)</f>
        <v>-2</v>
      </c>
    </row>
    <row r="6" spans="1:29" s="50" customFormat="1" ht="16.2" thickBot="1" x14ac:dyDescent="0.35">
      <c r="A6" s="109" t="s">
        <v>109</v>
      </c>
      <c r="B6" s="41">
        <v>1</v>
      </c>
      <c r="C6" s="99">
        <f>(P8)</f>
        <v>0</v>
      </c>
      <c r="D6" s="99">
        <f>(N8)</f>
        <v>1</v>
      </c>
      <c r="E6" s="42" t="str">
        <f>IF(C6=".","-",IF(C6&gt;D6,"g",IF(C6=D6,"d","v")))</f>
        <v>v</v>
      </c>
      <c r="F6" s="41">
        <v>2</v>
      </c>
      <c r="G6" s="99">
        <f>(P12)</f>
        <v>1</v>
      </c>
      <c r="H6" s="99">
        <f>(N12)</f>
        <v>4</v>
      </c>
      <c r="I6" s="42" t="str">
        <f>IF(G6=".","-",IF(G6&gt;H6,"g",IF(G6=H6,"d","v")))</f>
        <v>v</v>
      </c>
      <c r="J6" s="41">
        <v>3</v>
      </c>
      <c r="K6" s="99">
        <f>(P15)</f>
        <v>3</v>
      </c>
      <c r="L6" s="99">
        <f>(N15)</f>
        <v>1</v>
      </c>
      <c r="M6" s="42" t="str">
        <f>IF(K6=".","-",IF(K6&gt;L6,"g",IF(K6=L6,"d","v")))</f>
        <v>g</v>
      </c>
      <c r="N6" s="43"/>
      <c r="O6" s="44"/>
      <c r="P6" s="44"/>
      <c r="Q6" s="44"/>
      <c r="R6" s="9"/>
      <c r="S6" s="45">
        <f>SUM(T6:V6)</f>
        <v>3</v>
      </c>
      <c r="T6" s="46">
        <f>COUNTIF(B6:Q6,"g")</f>
        <v>1</v>
      </c>
      <c r="U6" s="46">
        <f>COUNTIF(B6:Q6,"d")</f>
        <v>0</v>
      </c>
      <c r="V6" s="46">
        <f>COUNTIF(B6:Q6,"v")</f>
        <v>2</v>
      </c>
      <c r="W6" s="47">
        <f>SUM(IF(G6&lt;&gt;".",G6)+IF(K6&lt;&gt;".",K6)+IF(C6&lt;&gt;".",C6))</f>
        <v>4</v>
      </c>
      <c r="X6" s="47">
        <f>SUM(IF(H6&lt;&gt;".",H6)+IF(L6&lt;&gt;".",L6)+IF(D6&lt;&gt;".",D6))</f>
        <v>6</v>
      </c>
      <c r="Y6" s="48">
        <f>SUM(T6*3+U6*1)</f>
        <v>3</v>
      </c>
      <c r="Z6" s="130"/>
      <c r="AA6" s="49">
        <f>RANK(Y6,$Y$3:$Y$6,0)</f>
        <v>3</v>
      </c>
      <c r="AB6" s="131"/>
      <c r="AC6" s="31">
        <f>SUM(W6-X6)</f>
        <v>-2</v>
      </c>
    </row>
    <row r="7" spans="1:29" s="50" customFormat="1" ht="3.75" customHeight="1" thickTop="1" x14ac:dyDescent="0.3">
      <c r="B7" s="51"/>
      <c r="C7" s="52"/>
      <c r="D7" s="52"/>
      <c r="E7" s="53"/>
      <c r="F7" s="51"/>
      <c r="G7" s="52"/>
      <c r="H7" s="52"/>
      <c r="I7" s="53"/>
      <c r="J7" s="51"/>
      <c r="K7" s="52"/>
      <c r="L7" s="52"/>
      <c r="M7" s="53"/>
      <c r="S7" s="54"/>
      <c r="T7" s="55"/>
      <c r="U7" s="55"/>
      <c r="V7" s="55"/>
      <c r="W7" s="56"/>
      <c r="X7" s="56"/>
      <c r="Y7" s="57"/>
    </row>
    <row r="8" spans="1:29" s="50" customFormat="1" ht="24.6" x14ac:dyDescent="0.4">
      <c r="A8" s="106">
        <v>1</v>
      </c>
      <c r="B8" s="58"/>
      <c r="D8" s="59"/>
      <c r="K8" s="60"/>
      <c r="L8" s="133" t="str">
        <f>($A$3)</f>
        <v>Bottyán</v>
      </c>
      <c r="M8" s="60"/>
      <c r="N8" s="62">
        <v>1</v>
      </c>
      <c r="O8" s="134" t="s">
        <v>85</v>
      </c>
      <c r="P8" s="62">
        <v>0</v>
      </c>
      <c r="S8" s="135" t="str">
        <f>($A$6)</f>
        <v>Major</v>
      </c>
      <c r="T8" s="59"/>
      <c r="AA8" s="64"/>
      <c r="AB8" s="64"/>
    </row>
    <row r="9" spans="1:29" ht="20.399999999999999" x14ac:dyDescent="0.35">
      <c r="A9" s="107"/>
      <c r="B9" s="65"/>
      <c r="E9" s="50"/>
      <c r="F9" s="50"/>
      <c r="G9" s="50"/>
      <c r="H9" s="50"/>
      <c r="I9" s="50"/>
      <c r="J9" s="50"/>
      <c r="L9" s="133" t="str">
        <f>($A$4)</f>
        <v>ifj. Farkas</v>
      </c>
      <c r="N9" s="62">
        <v>2</v>
      </c>
      <c r="O9" s="134" t="s">
        <v>85</v>
      </c>
      <c r="P9" s="62">
        <v>2</v>
      </c>
      <c r="R9" s="50"/>
      <c r="S9" s="135" t="str">
        <f>($A$5)</f>
        <v>Horváth D</v>
      </c>
      <c r="U9" s="50"/>
      <c r="V9" s="50"/>
      <c r="W9" s="50"/>
      <c r="X9" s="50"/>
      <c r="Y9" s="50"/>
      <c r="AA9" s="64"/>
      <c r="AB9" s="64"/>
    </row>
    <row r="10" spans="1:29" ht="20.399999999999999" x14ac:dyDescent="0.3">
      <c r="A10" s="107"/>
      <c r="B10" s="65"/>
      <c r="C10" s="66"/>
      <c r="D10" s="67"/>
      <c r="E10" s="65"/>
      <c r="F10" s="65"/>
      <c r="G10" s="65"/>
      <c r="H10" s="65"/>
      <c r="I10" s="65"/>
      <c r="J10" s="65"/>
      <c r="K10" s="68"/>
      <c r="L10" s="68"/>
      <c r="M10" s="68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</row>
    <row r="11" spans="1:29" ht="24.6" x14ac:dyDescent="0.35">
      <c r="A11" s="106">
        <v>2</v>
      </c>
      <c r="B11" s="136"/>
      <c r="D11" s="59"/>
      <c r="E11" s="50"/>
      <c r="F11" s="50"/>
      <c r="G11" s="50"/>
      <c r="H11" s="50"/>
      <c r="I11" s="50"/>
      <c r="J11" s="50"/>
      <c r="L11" s="133" t="str">
        <f>($A$3)</f>
        <v>Bottyán</v>
      </c>
      <c r="N11" s="62">
        <v>0</v>
      </c>
      <c r="O11" s="134" t="s">
        <v>85</v>
      </c>
      <c r="P11" s="62">
        <v>0</v>
      </c>
      <c r="R11" s="50"/>
      <c r="S11" s="135" t="str">
        <f>($A$5)</f>
        <v>Horváth D</v>
      </c>
      <c r="T11" s="50"/>
      <c r="W11" s="50"/>
      <c r="X11" s="50"/>
      <c r="Y11" s="50"/>
      <c r="AA11" s="64"/>
      <c r="AB11" s="64"/>
    </row>
    <row r="12" spans="1:29" ht="20.399999999999999" x14ac:dyDescent="0.35">
      <c r="A12" s="107"/>
      <c r="B12" s="72"/>
      <c r="E12" s="50"/>
      <c r="F12" s="50"/>
      <c r="G12" s="50"/>
      <c r="H12" s="50"/>
      <c r="I12" s="50"/>
      <c r="L12" s="133" t="str">
        <f>($A$4)</f>
        <v>ifj. Farkas</v>
      </c>
      <c r="N12" s="62">
        <v>4</v>
      </c>
      <c r="O12" s="134" t="s">
        <v>85</v>
      </c>
      <c r="P12" s="62">
        <v>1</v>
      </c>
      <c r="R12" s="50"/>
      <c r="S12" s="135" t="str">
        <f>($A$6)</f>
        <v>Major</v>
      </c>
      <c r="T12" s="50"/>
      <c r="W12" s="50"/>
      <c r="X12" s="50"/>
      <c r="Y12" s="50"/>
      <c r="AA12" s="64"/>
      <c r="AB12" s="64"/>
    </row>
    <row r="13" spans="1:29" ht="3.75" customHeight="1" x14ac:dyDescent="0.3">
      <c r="A13" s="107"/>
      <c r="B13" s="72"/>
      <c r="C13" s="137"/>
      <c r="D13" s="137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</row>
    <row r="14" spans="1:29" ht="24.6" x14ac:dyDescent="0.35">
      <c r="A14" s="106">
        <v>3</v>
      </c>
      <c r="B14" s="58"/>
      <c r="D14" s="59"/>
      <c r="E14" s="50"/>
      <c r="F14" s="50"/>
      <c r="G14" s="50"/>
      <c r="H14" s="50"/>
      <c r="I14" s="50"/>
      <c r="J14" s="50"/>
      <c r="L14" s="133" t="str">
        <f>($A$3)</f>
        <v>Bottyán</v>
      </c>
      <c r="N14" s="62">
        <v>0</v>
      </c>
      <c r="O14" s="134" t="s">
        <v>85</v>
      </c>
      <c r="P14" s="62">
        <v>1</v>
      </c>
      <c r="R14" s="50"/>
      <c r="S14" s="135" t="str">
        <f>($A$4)</f>
        <v>ifj. Farkas</v>
      </c>
      <c r="T14" s="50"/>
      <c r="U14" s="50"/>
      <c r="V14" s="50"/>
      <c r="W14" s="50"/>
      <c r="X14" s="50"/>
      <c r="Y14" s="50"/>
    </row>
    <row r="15" spans="1:29" ht="20.399999999999999" x14ac:dyDescent="0.35">
      <c r="A15" s="107"/>
      <c r="B15" s="65"/>
      <c r="E15" s="50"/>
      <c r="F15" s="50"/>
      <c r="G15" s="50"/>
      <c r="H15" s="50"/>
      <c r="I15" s="50"/>
      <c r="J15" s="50"/>
      <c r="L15" s="133" t="str">
        <f>($A$5)</f>
        <v>Horváth D</v>
      </c>
      <c r="N15" s="62">
        <v>1</v>
      </c>
      <c r="O15" s="134" t="s">
        <v>85</v>
      </c>
      <c r="P15" s="62">
        <v>3</v>
      </c>
      <c r="R15" s="50"/>
      <c r="S15" s="135" t="str">
        <f>($A$6)</f>
        <v>Major</v>
      </c>
      <c r="T15" s="50"/>
      <c r="U15" s="50"/>
      <c r="V15" s="50"/>
      <c r="W15" s="50"/>
      <c r="X15" s="50"/>
      <c r="Y15" s="50"/>
    </row>
    <row r="16" spans="1:29" ht="20.399999999999999" x14ac:dyDescent="0.3">
      <c r="A16" s="107"/>
      <c r="B16" s="65"/>
      <c r="C16" s="66"/>
      <c r="D16" s="67"/>
      <c r="E16" s="65"/>
      <c r="F16" s="65"/>
      <c r="G16" s="65"/>
      <c r="H16" s="65"/>
      <c r="I16" s="65"/>
      <c r="J16" s="65"/>
      <c r="K16" s="68"/>
      <c r="L16" s="68"/>
      <c r="M16" s="68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</row>
  </sheetData>
  <conditionalFormatting sqref="E4:E6 I3 I5:I6 M3:M4 M6 Q3:Q5">
    <cfRule type="cellIs" dxfId="32" priority="1" stopIfTrue="1" operator="equal">
      <formula>"g"</formula>
    </cfRule>
    <cfRule type="cellIs" dxfId="31" priority="2" stopIfTrue="1" operator="equal">
      <formula>"d"</formula>
    </cfRule>
    <cfRule type="cellIs" dxfId="30" priority="3" stopIfTrue="1" operator="equal">
      <formula>"v"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N25"/>
  <sheetViews>
    <sheetView topLeftCell="A2" workbookViewId="0">
      <selection activeCell="A16" sqref="A16"/>
    </sheetView>
  </sheetViews>
  <sheetFormatPr defaultColWidth="10.796875" defaultRowHeight="15.6" x14ac:dyDescent="0.3"/>
  <cols>
    <col min="1" max="1" width="8.5" style="162" bestFit="1" customWidth="1"/>
    <col min="2" max="2" width="13.69921875" style="162" hidden="1" customWidth="1"/>
    <col min="3" max="3" width="1.69921875" style="162" hidden="1" customWidth="1"/>
    <col min="4" max="5" width="14" style="162" hidden="1" customWidth="1"/>
    <col min="6" max="6" width="1.69921875" style="162" hidden="1" customWidth="1"/>
    <col min="7" max="7" width="13.69921875" style="162" hidden="1" customWidth="1"/>
    <col min="8" max="8" width="14" style="162" hidden="1" customWidth="1"/>
    <col min="9" max="9" width="1.69921875" style="162" hidden="1" customWidth="1"/>
    <col min="10" max="11" width="13.69921875" style="162" hidden="1" customWidth="1"/>
    <col min="12" max="12" width="1.69921875" style="162" hidden="1" customWidth="1"/>
    <col min="13" max="13" width="13.19921875" style="162" hidden="1" customWidth="1"/>
    <col min="14" max="14" width="14" style="162" hidden="1" customWidth="1"/>
    <col min="15" max="15" width="1.69921875" style="162" hidden="1" customWidth="1"/>
    <col min="16" max="16" width="12.796875" style="162" hidden="1" customWidth="1"/>
    <col min="17" max="17" width="14" style="162" hidden="1" customWidth="1"/>
    <col min="18" max="18" width="1.69921875" style="162" hidden="1" customWidth="1"/>
    <col min="19" max="20" width="13.69921875" style="162" hidden="1" customWidth="1"/>
    <col min="21" max="21" width="1.69921875" style="162" hidden="1" customWidth="1"/>
    <col min="22" max="22" width="13.69921875" style="162" hidden="1" customWidth="1"/>
    <col min="23" max="23" width="14" style="162" hidden="1" customWidth="1"/>
    <col min="24" max="24" width="1.69921875" style="162" hidden="1" customWidth="1"/>
    <col min="25" max="25" width="13.69921875" style="162" hidden="1" customWidth="1"/>
    <col min="26" max="26" width="14" style="162" hidden="1" customWidth="1"/>
    <col min="27" max="27" width="1.69921875" style="162" hidden="1" customWidth="1"/>
    <col min="28" max="28" width="13.69921875" style="162" hidden="1" customWidth="1"/>
    <col min="29" max="29" width="14" style="162" hidden="1" customWidth="1"/>
    <col min="30" max="30" width="1.69921875" style="162" hidden="1" customWidth="1"/>
    <col min="31" max="31" width="13.19921875" style="162" hidden="1" customWidth="1"/>
    <col min="32" max="32" width="14.796875" style="162" customWidth="1"/>
    <col min="33" max="33" width="5.796875" style="162" customWidth="1"/>
    <col min="34" max="34" width="12.796875" style="162" customWidth="1"/>
    <col min="35" max="35" width="14" style="162" bestFit="1" customWidth="1"/>
    <col min="36" max="36" width="1.69921875" style="162" bestFit="1" customWidth="1"/>
    <col min="37" max="37" width="13.69921875" style="162" bestFit="1" customWidth="1"/>
    <col min="38" max="16384" width="10.796875" style="162"/>
  </cols>
  <sheetData>
    <row r="1" spans="1:40" x14ac:dyDescent="0.3">
      <c r="B1" s="340" t="s">
        <v>178</v>
      </c>
      <c r="C1" s="340"/>
      <c r="D1" s="341"/>
      <c r="E1" s="339" t="s">
        <v>225</v>
      </c>
      <c r="F1" s="340"/>
      <c r="G1" s="341"/>
      <c r="H1" s="339" t="s">
        <v>226</v>
      </c>
      <c r="I1" s="340"/>
      <c r="J1" s="341"/>
      <c r="K1" s="339" t="s">
        <v>227</v>
      </c>
      <c r="L1" s="340"/>
      <c r="M1" s="341"/>
      <c r="N1" s="339" t="s">
        <v>228</v>
      </c>
      <c r="O1" s="340"/>
      <c r="P1" s="341"/>
      <c r="Q1" s="339" t="s">
        <v>229</v>
      </c>
      <c r="R1" s="340"/>
      <c r="S1" s="341"/>
      <c r="T1" s="339" t="s">
        <v>230</v>
      </c>
      <c r="U1" s="340"/>
      <c r="V1" s="341"/>
      <c r="W1" s="339" t="s">
        <v>231</v>
      </c>
      <c r="X1" s="340"/>
      <c r="Y1" s="341"/>
      <c r="Z1" s="339" t="s">
        <v>232</v>
      </c>
      <c r="AA1" s="340"/>
      <c r="AB1" s="341"/>
      <c r="AC1" s="339" t="s">
        <v>233</v>
      </c>
      <c r="AD1" s="340"/>
      <c r="AE1" s="341"/>
      <c r="AF1" s="339" t="s">
        <v>234</v>
      </c>
      <c r="AG1" s="340"/>
      <c r="AH1" s="341"/>
      <c r="AI1" s="339" t="s">
        <v>235</v>
      </c>
      <c r="AJ1" s="340"/>
      <c r="AK1" s="341"/>
      <c r="AL1" s="338" t="s">
        <v>89</v>
      </c>
      <c r="AM1" s="338"/>
      <c r="AN1" s="338"/>
    </row>
    <row r="2" spans="1:40" x14ac:dyDescent="0.3">
      <c r="A2" s="162" t="s">
        <v>179</v>
      </c>
      <c r="B2" s="185" t="s">
        <v>221</v>
      </c>
      <c r="C2" s="185" t="s">
        <v>85</v>
      </c>
      <c r="D2" s="186" t="s">
        <v>25</v>
      </c>
      <c r="E2" s="184" t="s">
        <v>89</v>
      </c>
      <c r="F2" s="185" t="s">
        <v>85</v>
      </c>
      <c r="G2" s="186" t="s">
        <v>222</v>
      </c>
      <c r="H2" s="184" t="s">
        <v>221</v>
      </c>
      <c r="I2" s="185" t="s">
        <v>85</v>
      </c>
      <c r="J2" s="186" t="s">
        <v>222</v>
      </c>
      <c r="K2" s="184" t="s">
        <v>221</v>
      </c>
      <c r="L2" s="185" t="s">
        <v>85</v>
      </c>
      <c r="M2" s="186" t="s">
        <v>27</v>
      </c>
      <c r="N2" s="184" t="s">
        <v>221</v>
      </c>
      <c r="O2" s="185" t="s">
        <v>85</v>
      </c>
      <c r="P2" s="186" t="s">
        <v>26</v>
      </c>
      <c r="Q2" s="184" t="s">
        <v>25</v>
      </c>
      <c r="R2" s="185" t="s">
        <v>85</v>
      </c>
      <c r="S2" s="186" t="s">
        <v>44</v>
      </c>
      <c r="T2" s="184" t="s">
        <v>222</v>
      </c>
      <c r="U2" s="185" t="s">
        <v>85</v>
      </c>
      <c r="V2" s="186" t="s">
        <v>44</v>
      </c>
      <c r="W2" s="184" t="s">
        <v>27</v>
      </c>
      <c r="X2" s="185" t="s">
        <v>85</v>
      </c>
      <c r="Y2" s="186" t="s">
        <v>44</v>
      </c>
      <c r="Z2" s="184" t="s">
        <v>26</v>
      </c>
      <c r="AA2" s="185" t="s">
        <v>85</v>
      </c>
      <c r="AB2" s="186" t="s">
        <v>44</v>
      </c>
      <c r="AC2" s="184" t="s">
        <v>221</v>
      </c>
      <c r="AD2" s="185" t="s">
        <v>85</v>
      </c>
      <c r="AE2" s="186" t="s">
        <v>6</v>
      </c>
      <c r="AF2" s="184" t="s">
        <v>25</v>
      </c>
      <c r="AG2" s="185" t="s">
        <v>85</v>
      </c>
      <c r="AH2" s="186" t="s">
        <v>6</v>
      </c>
    </row>
    <row r="3" spans="1:40" x14ac:dyDescent="0.3">
      <c r="A3" s="162" t="s">
        <v>180</v>
      </c>
      <c r="B3" s="185" t="s">
        <v>222</v>
      </c>
      <c r="C3" s="185" t="s">
        <v>85</v>
      </c>
      <c r="D3" s="186" t="s">
        <v>27</v>
      </c>
      <c r="E3" s="184" t="s">
        <v>27</v>
      </c>
      <c r="F3" s="185" t="s">
        <v>85</v>
      </c>
      <c r="G3" s="186" t="s">
        <v>26</v>
      </c>
      <c r="H3" s="184" t="s">
        <v>25</v>
      </c>
      <c r="I3" s="185" t="s">
        <v>85</v>
      </c>
      <c r="J3" s="186" t="s">
        <v>26</v>
      </c>
      <c r="K3" s="184" t="s">
        <v>222</v>
      </c>
      <c r="L3" s="185" t="s">
        <v>85</v>
      </c>
      <c r="M3" s="186" t="s">
        <v>26</v>
      </c>
      <c r="N3" s="184" t="s">
        <v>25</v>
      </c>
      <c r="O3" s="185" t="s">
        <v>85</v>
      </c>
      <c r="P3" s="186" t="s">
        <v>27</v>
      </c>
      <c r="Q3" s="184" t="s">
        <v>222</v>
      </c>
      <c r="R3" s="185" t="s">
        <v>85</v>
      </c>
      <c r="S3" s="186" t="s">
        <v>6</v>
      </c>
      <c r="T3" s="184" t="s">
        <v>27</v>
      </c>
      <c r="U3" s="185" t="s">
        <v>85</v>
      </c>
      <c r="V3" s="186" t="s">
        <v>6</v>
      </c>
      <c r="W3" s="184" t="s">
        <v>26</v>
      </c>
      <c r="X3" s="185" t="s">
        <v>85</v>
      </c>
      <c r="Y3" s="186" t="s">
        <v>6</v>
      </c>
      <c r="Z3" s="184" t="s">
        <v>221</v>
      </c>
      <c r="AA3" s="185" t="s">
        <v>85</v>
      </c>
      <c r="AB3" s="186" t="s">
        <v>33</v>
      </c>
      <c r="AC3" s="184" t="s">
        <v>25</v>
      </c>
      <c r="AD3" s="185" t="s">
        <v>85</v>
      </c>
      <c r="AE3" s="186" t="s">
        <v>33</v>
      </c>
      <c r="AF3" s="184" t="s">
        <v>221</v>
      </c>
      <c r="AG3" s="185" t="s">
        <v>85</v>
      </c>
      <c r="AH3" s="186" t="s">
        <v>44</v>
      </c>
    </row>
    <row r="4" spans="1:40" x14ac:dyDescent="0.3">
      <c r="A4" s="162" t="s">
        <v>181</v>
      </c>
      <c r="B4" s="185" t="s">
        <v>8</v>
      </c>
      <c r="C4" s="185" t="s">
        <v>85</v>
      </c>
      <c r="D4" s="186" t="s">
        <v>6</v>
      </c>
      <c r="E4" s="184" t="s">
        <v>44</v>
      </c>
      <c r="F4" s="185" t="s">
        <v>85</v>
      </c>
      <c r="G4" s="186" t="s">
        <v>8</v>
      </c>
      <c r="H4" s="184" t="s">
        <v>44</v>
      </c>
      <c r="I4" s="185" t="s">
        <v>85</v>
      </c>
      <c r="J4" s="186" t="s">
        <v>34</v>
      </c>
      <c r="K4" s="184" t="s">
        <v>44</v>
      </c>
      <c r="L4" s="185" t="s">
        <v>85</v>
      </c>
      <c r="M4" s="186" t="s">
        <v>33</v>
      </c>
      <c r="N4" s="184" t="s">
        <v>44</v>
      </c>
      <c r="O4" s="185" t="s">
        <v>84</v>
      </c>
      <c r="P4" s="186" t="s">
        <v>6</v>
      </c>
      <c r="Q4" s="184" t="s">
        <v>27</v>
      </c>
      <c r="R4" s="185" t="s">
        <v>85</v>
      </c>
      <c r="S4" s="186" t="s">
        <v>33</v>
      </c>
      <c r="T4" s="184" t="s">
        <v>26</v>
      </c>
      <c r="U4" s="185" t="s">
        <v>85</v>
      </c>
      <c r="V4" s="186" t="s">
        <v>33</v>
      </c>
      <c r="W4" s="184" t="s">
        <v>221</v>
      </c>
      <c r="X4" s="185" t="s">
        <v>85</v>
      </c>
      <c r="Y4" s="186" t="s">
        <v>34</v>
      </c>
      <c r="Z4" s="184" t="s">
        <v>25</v>
      </c>
      <c r="AA4" s="185" t="s">
        <v>85</v>
      </c>
      <c r="AB4" s="186" t="s">
        <v>34</v>
      </c>
      <c r="AC4" s="184" t="s">
        <v>222</v>
      </c>
      <c r="AD4" s="185" t="s">
        <v>85</v>
      </c>
      <c r="AE4" s="186" t="s">
        <v>34</v>
      </c>
      <c r="AF4" s="184" t="s">
        <v>222</v>
      </c>
      <c r="AG4" s="185" t="s">
        <v>85</v>
      </c>
      <c r="AH4" s="186" t="s">
        <v>33</v>
      </c>
    </row>
    <row r="5" spans="1:40" x14ac:dyDescent="0.3">
      <c r="A5" s="162" t="s">
        <v>182</v>
      </c>
      <c r="B5" s="185" t="s">
        <v>34</v>
      </c>
      <c r="C5" s="185" t="s">
        <v>85</v>
      </c>
      <c r="D5" s="186" t="s">
        <v>33</v>
      </c>
      <c r="E5" s="184" t="s">
        <v>34</v>
      </c>
      <c r="F5" s="185" t="s">
        <v>85</v>
      </c>
      <c r="G5" s="186" t="s">
        <v>6</v>
      </c>
      <c r="H5" s="184" t="s">
        <v>33</v>
      </c>
      <c r="I5" s="185" t="s">
        <v>85</v>
      </c>
      <c r="J5" s="186" t="s">
        <v>6</v>
      </c>
      <c r="K5" s="184" t="s">
        <v>8</v>
      </c>
      <c r="L5" s="185" t="s">
        <v>85</v>
      </c>
      <c r="M5" s="186" t="s">
        <v>34</v>
      </c>
      <c r="N5" s="184" t="s">
        <v>8</v>
      </c>
      <c r="O5" s="185" t="s">
        <v>85</v>
      </c>
      <c r="P5" s="186" t="s">
        <v>33</v>
      </c>
      <c r="Q5" s="184" t="s">
        <v>26</v>
      </c>
      <c r="R5" s="185" t="s">
        <v>85</v>
      </c>
      <c r="S5" s="186" t="s">
        <v>34</v>
      </c>
      <c r="T5" s="184" t="s">
        <v>221</v>
      </c>
      <c r="U5" s="185" t="s">
        <v>85</v>
      </c>
      <c r="V5" s="186" t="s">
        <v>8</v>
      </c>
      <c r="W5" s="184" t="s">
        <v>25</v>
      </c>
      <c r="X5" s="185" t="s">
        <v>85</v>
      </c>
      <c r="Y5" s="186" t="s">
        <v>8</v>
      </c>
      <c r="Z5" s="184" t="s">
        <v>222</v>
      </c>
      <c r="AA5" s="185" t="s">
        <v>85</v>
      </c>
      <c r="AB5" s="186" t="s">
        <v>8</v>
      </c>
      <c r="AC5" s="184" t="s">
        <v>27</v>
      </c>
      <c r="AD5" s="185" t="s">
        <v>85</v>
      </c>
      <c r="AE5" s="186" t="s">
        <v>8</v>
      </c>
      <c r="AF5" s="184" t="s">
        <v>27</v>
      </c>
      <c r="AG5" s="185" t="s">
        <v>85</v>
      </c>
      <c r="AH5" s="186" t="s">
        <v>34</v>
      </c>
    </row>
    <row r="6" spans="1:40" x14ac:dyDescent="0.3">
      <c r="A6" s="162" t="s">
        <v>183</v>
      </c>
      <c r="B6" s="202" t="s">
        <v>105</v>
      </c>
      <c r="C6" s="202" t="s">
        <v>85</v>
      </c>
      <c r="D6" s="203" t="s">
        <v>109</v>
      </c>
      <c r="E6" s="215" t="s">
        <v>110</v>
      </c>
      <c r="F6" s="202" t="s">
        <v>85</v>
      </c>
      <c r="G6" s="203" t="s">
        <v>109</v>
      </c>
      <c r="H6" s="217" t="s">
        <v>199</v>
      </c>
      <c r="I6" s="206" t="s">
        <v>85</v>
      </c>
      <c r="J6" s="207" t="s">
        <v>206</v>
      </c>
      <c r="K6" s="215" t="s">
        <v>114</v>
      </c>
      <c r="L6" s="202" t="s">
        <v>85</v>
      </c>
      <c r="M6" s="203" t="s">
        <v>110</v>
      </c>
      <c r="N6" s="215" t="s">
        <v>113</v>
      </c>
      <c r="O6" s="202" t="s">
        <v>85</v>
      </c>
      <c r="P6" s="203" t="s">
        <v>176</v>
      </c>
      <c r="Q6" s="215" t="s">
        <v>105</v>
      </c>
      <c r="R6" s="202" t="s">
        <v>85</v>
      </c>
      <c r="S6" s="203" t="s">
        <v>114</v>
      </c>
      <c r="T6" s="217" t="s">
        <v>199</v>
      </c>
      <c r="U6" s="206" t="s">
        <v>85</v>
      </c>
      <c r="V6" s="207" t="s">
        <v>202</v>
      </c>
      <c r="W6" s="195" t="s">
        <v>105</v>
      </c>
      <c r="X6" s="196" t="s">
        <v>85</v>
      </c>
      <c r="Y6" s="197" t="s">
        <v>107</v>
      </c>
      <c r="Z6" s="195" t="s">
        <v>105</v>
      </c>
      <c r="AA6" s="196"/>
      <c r="AB6" s="197" t="s">
        <v>115</v>
      </c>
      <c r="AC6" s="218" t="s">
        <v>201</v>
      </c>
      <c r="AD6" s="208"/>
      <c r="AE6" s="209" t="s">
        <v>205</v>
      </c>
      <c r="AF6" s="184" t="s">
        <v>26</v>
      </c>
      <c r="AG6" s="185" t="s">
        <v>85</v>
      </c>
      <c r="AH6" s="186" t="s">
        <v>8</v>
      </c>
    </row>
    <row r="7" spans="1:40" x14ac:dyDescent="0.3">
      <c r="A7" s="162" t="s">
        <v>184</v>
      </c>
      <c r="B7" s="202" t="s">
        <v>110</v>
      </c>
      <c r="C7" s="202" t="s">
        <v>85</v>
      </c>
      <c r="D7" s="203" t="s">
        <v>113</v>
      </c>
      <c r="E7" s="215" t="s">
        <v>114</v>
      </c>
      <c r="F7" s="202" t="s">
        <v>85</v>
      </c>
      <c r="G7" s="203" t="s">
        <v>113</v>
      </c>
      <c r="H7" s="217" t="s">
        <v>118</v>
      </c>
      <c r="I7" s="206" t="s">
        <v>85</v>
      </c>
      <c r="J7" s="207" t="s">
        <v>203</v>
      </c>
      <c r="K7" s="215" t="s">
        <v>105</v>
      </c>
      <c r="L7" s="202" t="s">
        <v>85</v>
      </c>
      <c r="M7" s="203" t="s">
        <v>113</v>
      </c>
      <c r="N7" s="215" t="s">
        <v>114</v>
      </c>
      <c r="O7" s="202" t="s">
        <v>85</v>
      </c>
      <c r="P7" s="203" t="s">
        <v>109</v>
      </c>
      <c r="Q7" s="215" t="s">
        <v>110</v>
      </c>
      <c r="R7" s="202" t="s">
        <v>85</v>
      </c>
      <c r="S7" s="203" t="s">
        <v>176</v>
      </c>
      <c r="T7" s="217" t="s">
        <v>123</v>
      </c>
      <c r="U7" s="206" t="s">
        <v>85</v>
      </c>
      <c r="V7" s="207" t="s">
        <v>126</v>
      </c>
      <c r="W7" s="195" t="s">
        <v>115</v>
      </c>
      <c r="X7" s="196" t="s">
        <v>85</v>
      </c>
      <c r="Y7" s="197" t="s">
        <v>237</v>
      </c>
      <c r="Z7" s="195" t="s">
        <v>159</v>
      </c>
      <c r="AA7" s="196"/>
      <c r="AB7" s="197" t="s">
        <v>109</v>
      </c>
      <c r="AC7" s="218" t="s">
        <v>251</v>
      </c>
      <c r="AD7" s="208"/>
      <c r="AE7" s="209" t="s">
        <v>117</v>
      </c>
      <c r="AF7" s="201" t="s">
        <v>105</v>
      </c>
      <c r="AG7" s="201"/>
      <c r="AH7" s="201" t="s">
        <v>159</v>
      </c>
      <c r="AI7" s="187"/>
      <c r="AJ7" s="188"/>
      <c r="AK7" s="189"/>
    </row>
    <row r="8" spans="1:40" x14ac:dyDescent="0.3">
      <c r="A8" s="162" t="s">
        <v>185</v>
      </c>
      <c r="B8" s="202" t="s">
        <v>114</v>
      </c>
      <c r="C8" s="202" t="s">
        <v>85</v>
      </c>
      <c r="D8" s="203" t="s">
        <v>176</v>
      </c>
      <c r="E8" s="215" t="s">
        <v>105</v>
      </c>
      <c r="F8" s="202" t="s">
        <v>85</v>
      </c>
      <c r="G8" s="203" t="s">
        <v>176</v>
      </c>
      <c r="H8" s="217" t="s">
        <v>202</v>
      </c>
      <c r="I8" s="206" t="s">
        <v>85</v>
      </c>
      <c r="J8" s="207" t="s">
        <v>123</v>
      </c>
      <c r="K8" s="215" t="s">
        <v>176</v>
      </c>
      <c r="L8" s="202" t="s">
        <v>85</v>
      </c>
      <c r="M8" s="203" t="s">
        <v>109</v>
      </c>
      <c r="N8" s="215" t="s">
        <v>105</v>
      </c>
      <c r="O8" s="202" t="s">
        <v>85</v>
      </c>
      <c r="P8" s="203" t="s">
        <v>110</v>
      </c>
      <c r="Q8" s="215" t="s">
        <v>113</v>
      </c>
      <c r="R8" s="202" t="s">
        <v>85</v>
      </c>
      <c r="S8" s="203" t="s">
        <v>109</v>
      </c>
      <c r="T8" s="217" t="s">
        <v>203</v>
      </c>
      <c r="U8" s="206" t="s">
        <v>85</v>
      </c>
      <c r="V8" s="207" t="s">
        <v>206</v>
      </c>
      <c r="W8" s="195" t="s">
        <v>109</v>
      </c>
      <c r="X8" s="196" t="s">
        <v>85</v>
      </c>
      <c r="Y8" s="197" t="s">
        <v>111</v>
      </c>
      <c r="Z8" s="198" t="s">
        <v>201</v>
      </c>
      <c r="AA8" s="199"/>
      <c r="AB8" s="200" t="s">
        <v>116</v>
      </c>
      <c r="AC8" s="174" t="s">
        <v>128</v>
      </c>
      <c r="AD8" s="174"/>
      <c r="AE8" s="174" t="s">
        <v>252</v>
      </c>
      <c r="AF8" s="196" t="s">
        <v>115</v>
      </c>
      <c r="AG8" s="196"/>
      <c r="AH8" s="197" t="s">
        <v>109</v>
      </c>
      <c r="AI8" s="187"/>
      <c r="AJ8" s="188"/>
      <c r="AK8" s="189"/>
    </row>
    <row r="9" spans="1:40" x14ac:dyDescent="0.3">
      <c r="A9" s="162" t="s">
        <v>186</v>
      </c>
      <c r="B9" s="204" t="s">
        <v>159</v>
      </c>
      <c r="C9" s="204" t="s">
        <v>85</v>
      </c>
      <c r="D9" s="205" t="s">
        <v>107</v>
      </c>
      <c r="E9" s="216" t="s">
        <v>111</v>
      </c>
      <c r="F9" s="204" t="s">
        <v>85</v>
      </c>
      <c r="G9" s="205" t="s">
        <v>107</v>
      </c>
      <c r="H9" s="218" t="s">
        <v>201</v>
      </c>
      <c r="I9" s="208" t="s">
        <v>85</v>
      </c>
      <c r="J9" s="209" t="s">
        <v>205</v>
      </c>
      <c r="K9" s="216" t="s">
        <v>115</v>
      </c>
      <c r="L9" s="204" t="s">
        <v>85</v>
      </c>
      <c r="M9" s="205" t="s">
        <v>111</v>
      </c>
      <c r="N9" s="216" t="s">
        <v>112</v>
      </c>
      <c r="O9" s="204" t="s">
        <v>85</v>
      </c>
      <c r="P9" s="205" t="s">
        <v>177</v>
      </c>
      <c r="Q9" s="216" t="s">
        <v>159</v>
      </c>
      <c r="R9" s="204" t="s">
        <v>85</v>
      </c>
      <c r="S9" s="205" t="s">
        <v>115</v>
      </c>
      <c r="T9" s="218" t="s">
        <v>200</v>
      </c>
      <c r="U9" s="208" t="s">
        <v>85</v>
      </c>
      <c r="V9" s="209" t="s">
        <v>122</v>
      </c>
      <c r="W9" s="195" t="s">
        <v>159</v>
      </c>
      <c r="X9" s="196" t="s">
        <v>85</v>
      </c>
      <c r="Y9" s="197" t="s">
        <v>110</v>
      </c>
      <c r="Z9" s="198" t="s">
        <v>243</v>
      </c>
      <c r="AA9" s="199"/>
      <c r="AB9" s="200" t="s">
        <v>123</v>
      </c>
      <c r="AC9" s="174" t="s">
        <v>242</v>
      </c>
      <c r="AD9" s="174"/>
      <c r="AE9" s="174" t="s">
        <v>251</v>
      </c>
      <c r="AF9" s="193" t="s">
        <v>118</v>
      </c>
      <c r="AG9" s="193"/>
      <c r="AH9" s="193" t="s">
        <v>201</v>
      </c>
      <c r="AI9" s="187"/>
      <c r="AJ9" s="188"/>
      <c r="AK9" s="189"/>
    </row>
    <row r="10" spans="1:40" x14ac:dyDescent="0.3">
      <c r="A10" s="162" t="s">
        <v>187</v>
      </c>
      <c r="B10" s="204" t="s">
        <v>111</v>
      </c>
      <c r="C10" s="204" t="s">
        <v>85</v>
      </c>
      <c r="D10" s="205" t="s">
        <v>112</v>
      </c>
      <c r="E10" s="216" t="s">
        <v>115</v>
      </c>
      <c r="F10" s="204" t="s">
        <v>85</v>
      </c>
      <c r="G10" s="205" t="s">
        <v>112</v>
      </c>
      <c r="H10" s="218" t="s">
        <v>119</v>
      </c>
      <c r="I10" s="208" t="s">
        <v>85</v>
      </c>
      <c r="J10" s="209" t="s">
        <v>122</v>
      </c>
      <c r="K10" s="216" t="s">
        <v>159</v>
      </c>
      <c r="L10" s="204" t="s">
        <v>85</v>
      </c>
      <c r="M10" s="205" t="s">
        <v>112</v>
      </c>
      <c r="N10" s="216" t="s">
        <v>115</v>
      </c>
      <c r="O10" s="204" t="s">
        <v>85</v>
      </c>
      <c r="P10" s="205" t="s">
        <v>107</v>
      </c>
      <c r="Q10" s="216" t="s">
        <v>111</v>
      </c>
      <c r="R10" s="204" t="s">
        <v>85</v>
      </c>
      <c r="S10" s="205" t="s">
        <v>177</v>
      </c>
      <c r="T10" s="218" t="s">
        <v>201</v>
      </c>
      <c r="U10" s="208" t="s">
        <v>85</v>
      </c>
      <c r="V10" s="209" t="s">
        <v>119</v>
      </c>
      <c r="W10" s="217" t="s">
        <v>199</v>
      </c>
      <c r="X10" s="206" t="s">
        <v>85</v>
      </c>
      <c r="Y10" s="207" t="s">
        <v>118</v>
      </c>
      <c r="Z10" s="198" t="s">
        <v>117</v>
      </c>
      <c r="AA10" s="199"/>
      <c r="AB10" s="200" t="s">
        <v>121</v>
      </c>
      <c r="AC10" s="162" t="s">
        <v>119</v>
      </c>
      <c r="AE10" s="162" t="s">
        <v>212</v>
      </c>
      <c r="AF10" s="193" t="s">
        <v>205</v>
      </c>
      <c r="AG10" s="193"/>
      <c r="AH10" s="193" t="s">
        <v>117</v>
      </c>
      <c r="AI10" s="187"/>
      <c r="AJ10" s="188"/>
      <c r="AK10" s="189"/>
    </row>
    <row r="11" spans="1:40" x14ac:dyDescent="0.3">
      <c r="A11" s="162" t="s">
        <v>188</v>
      </c>
      <c r="B11" s="204" t="s">
        <v>115</v>
      </c>
      <c r="C11" s="204" t="s">
        <v>85</v>
      </c>
      <c r="D11" s="205" t="s">
        <v>177</v>
      </c>
      <c r="E11" s="216" t="s">
        <v>159</v>
      </c>
      <c r="F11" s="204" t="s">
        <v>85</v>
      </c>
      <c r="G11" s="205" t="s">
        <v>177</v>
      </c>
      <c r="H11" s="219" t="s">
        <v>117</v>
      </c>
      <c r="I11" s="210" t="s">
        <v>85</v>
      </c>
      <c r="J11" s="211" t="s">
        <v>204</v>
      </c>
      <c r="K11" s="216" t="s">
        <v>177</v>
      </c>
      <c r="L11" s="204" t="s">
        <v>85</v>
      </c>
      <c r="M11" s="205" t="s">
        <v>107</v>
      </c>
      <c r="N11" s="216" t="s">
        <v>159</v>
      </c>
      <c r="O11" s="204" t="s">
        <v>85</v>
      </c>
      <c r="P11" s="205" t="s">
        <v>111</v>
      </c>
      <c r="Q11" s="216" t="s">
        <v>112</v>
      </c>
      <c r="R11" s="204" t="s">
        <v>85</v>
      </c>
      <c r="S11" s="205" t="s">
        <v>107</v>
      </c>
      <c r="T11" s="218" t="s">
        <v>205</v>
      </c>
      <c r="U11" s="208" t="s">
        <v>85</v>
      </c>
      <c r="V11" s="209" t="s">
        <v>124</v>
      </c>
      <c r="W11" s="217" t="s">
        <v>202</v>
      </c>
      <c r="X11" s="206" t="s">
        <v>85</v>
      </c>
      <c r="Y11" s="207" t="s">
        <v>126</v>
      </c>
      <c r="Z11" s="198" t="s">
        <v>118</v>
      </c>
      <c r="AA11" s="199"/>
      <c r="AB11" s="200" t="s">
        <v>244</v>
      </c>
      <c r="AF11" s="323" t="s">
        <v>128</v>
      </c>
      <c r="AG11" s="324"/>
      <c r="AH11" s="325" t="s">
        <v>242</v>
      </c>
      <c r="AI11" s="187"/>
      <c r="AJ11" s="188"/>
      <c r="AK11" s="189"/>
    </row>
    <row r="12" spans="1:40" x14ac:dyDescent="0.3">
      <c r="A12" s="162" t="s">
        <v>189</v>
      </c>
      <c r="B12" s="206" t="s">
        <v>118</v>
      </c>
      <c r="C12" s="206" t="s">
        <v>85</v>
      </c>
      <c r="D12" s="207" t="s">
        <v>126</v>
      </c>
      <c r="E12" s="217" t="s">
        <v>199</v>
      </c>
      <c r="F12" s="206" t="s">
        <v>85</v>
      </c>
      <c r="G12" s="207" t="s">
        <v>126</v>
      </c>
      <c r="H12" s="219" t="s">
        <v>120</v>
      </c>
      <c r="I12" s="210" t="s">
        <v>85</v>
      </c>
      <c r="J12" s="211" t="s">
        <v>125</v>
      </c>
      <c r="K12" s="220" t="s">
        <v>130</v>
      </c>
      <c r="L12" s="221" t="s">
        <v>85</v>
      </c>
      <c r="M12" s="222" t="s">
        <v>213</v>
      </c>
      <c r="N12" s="217" t="s">
        <v>199</v>
      </c>
      <c r="O12" s="206" t="s">
        <v>85</v>
      </c>
      <c r="P12" s="207" t="s">
        <v>203</v>
      </c>
      <c r="Q12" s="217" t="s">
        <v>199</v>
      </c>
      <c r="R12" s="206" t="s">
        <v>85</v>
      </c>
      <c r="S12" s="207" t="s">
        <v>123</v>
      </c>
      <c r="T12" s="219" t="s">
        <v>116</v>
      </c>
      <c r="U12" s="210" t="s">
        <v>85</v>
      </c>
      <c r="V12" s="211" t="s">
        <v>125</v>
      </c>
      <c r="W12" s="217" t="s">
        <v>123</v>
      </c>
      <c r="X12" s="206" t="s">
        <v>85</v>
      </c>
      <c r="Y12" s="207" t="s">
        <v>206</v>
      </c>
      <c r="Z12" s="220" t="s">
        <v>128</v>
      </c>
      <c r="AA12" s="221" t="s">
        <v>85</v>
      </c>
      <c r="AB12" s="222" t="s">
        <v>209</v>
      </c>
      <c r="AF12" s="323" t="s">
        <v>252</v>
      </c>
      <c r="AG12" s="324"/>
      <c r="AH12" s="325" t="s">
        <v>251</v>
      </c>
      <c r="AI12" s="192"/>
      <c r="AJ12" s="190"/>
      <c r="AK12" s="191"/>
      <c r="AL12" s="163"/>
    </row>
    <row r="13" spans="1:40" x14ac:dyDescent="0.3">
      <c r="A13" s="162" t="s">
        <v>190</v>
      </c>
      <c r="B13" s="206" t="s">
        <v>202</v>
      </c>
      <c r="C13" s="206" t="s">
        <v>85</v>
      </c>
      <c r="D13" s="207" t="s">
        <v>206</v>
      </c>
      <c r="E13" s="217" t="s">
        <v>118</v>
      </c>
      <c r="F13" s="206" t="s">
        <v>85</v>
      </c>
      <c r="G13" s="207" t="s">
        <v>206</v>
      </c>
      <c r="H13" s="223" t="s">
        <v>127</v>
      </c>
      <c r="I13" s="213" t="s">
        <v>85</v>
      </c>
      <c r="J13" s="214" t="s">
        <v>220</v>
      </c>
      <c r="K13" s="220" t="s">
        <v>128</v>
      </c>
      <c r="L13" s="221" t="s">
        <v>85</v>
      </c>
      <c r="M13" s="222" t="s">
        <v>129</v>
      </c>
      <c r="N13" s="217" t="s">
        <v>118</v>
      </c>
      <c r="O13" s="206" t="s">
        <v>85</v>
      </c>
      <c r="P13" s="207" t="s">
        <v>123</v>
      </c>
      <c r="Q13" s="217" t="s">
        <v>118</v>
      </c>
      <c r="R13" s="206" t="s">
        <v>85</v>
      </c>
      <c r="S13" s="207" t="s">
        <v>202</v>
      </c>
      <c r="T13" s="219" t="s">
        <v>117</v>
      </c>
      <c r="U13" s="210" t="s">
        <v>85</v>
      </c>
      <c r="V13" s="211" t="s">
        <v>120</v>
      </c>
      <c r="W13" s="218" t="s">
        <v>200</v>
      </c>
      <c r="X13" s="208" t="s">
        <v>85</v>
      </c>
      <c r="Y13" s="209" t="s">
        <v>201</v>
      </c>
      <c r="Z13" s="220" t="s">
        <v>210</v>
      </c>
      <c r="AA13" s="221" t="s">
        <v>85</v>
      </c>
      <c r="AB13" s="222" t="s">
        <v>213</v>
      </c>
      <c r="AC13" s="190"/>
      <c r="AD13" s="190"/>
      <c r="AE13" s="191"/>
      <c r="AF13" s="192"/>
      <c r="AG13" s="190"/>
      <c r="AH13" s="191"/>
      <c r="AI13" s="192"/>
      <c r="AJ13" s="190"/>
      <c r="AK13" s="191"/>
      <c r="AL13" s="163"/>
    </row>
    <row r="14" spans="1:40" x14ac:dyDescent="0.3">
      <c r="A14" s="162" t="s">
        <v>191</v>
      </c>
      <c r="B14" s="206" t="s">
        <v>123</v>
      </c>
      <c r="C14" s="206" t="s">
        <v>85</v>
      </c>
      <c r="D14" s="207" t="s">
        <v>203</v>
      </c>
      <c r="E14" s="217" t="s">
        <v>202</v>
      </c>
      <c r="F14" s="206" t="s">
        <v>85</v>
      </c>
      <c r="G14" s="207" t="s">
        <v>203</v>
      </c>
      <c r="H14" s="223" t="s">
        <v>207</v>
      </c>
      <c r="I14" s="213" t="s">
        <v>85</v>
      </c>
      <c r="J14" s="214" t="s">
        <v>214</v>
      </c>
      <c r="K14" s="223" t="s">
        <v>127</v>
      </c>
      <c r="L14" s="213" t="s">
        <v>85</v>
      </c>
      <c r="M14" s="214" t="s">
        <v>214</v>
      </c>
      <c r="N14" s="217" t="s">
        <v>206</v>
      </c>
      <c r="O14" s="206" t="s">
        <v>85</v>
      </c>
      <c r="P14" s="207" t="s">
        <v>126</v>
      </c>
      <c r="Q14" s="217" t="s">
        <v>203</v>
      </c>
      <c r="R14" s="206" t="s">
        <v>85</v>
      </c>
      <c r="S14" s="207" t="s">
        <v>126</v>
      </c>
      <c r="T14" s="219" t="s">
        <v>204</v>
      </c>
      <c r="U14" s="210" t="s">
        <v>85</v>
      </c>
      <c r="V14" s="211" t="s">
        <v>121</v>
      </c>
      <c r="W14" s="218" t="s">
        <v>119</v>
      </c>
      <c r="X14" s="208" t="s">
        <v>85</v>
      </c>
      <c r="Y14" s="209" t="s">
        <v>124</v>
      </c>
      <c r="Z14" s="223" t="s">
        <v>127</v>
      </c>
      <c r="AA14" s="213" t="s">
        <v>85</v>
      </c>
      <c r="AB14" s="214" t="s">
        <v>208</v>
      </c>
      <c r="AC14" s="190"/>
      <c r="AD14" s="190"/>
      <c r="AE14" s="191"/>
      <c r="AF14" s="192"/>
      <c r="AG14" s="190"/>
      <c r="AH14" s="191"/>
      <c r="AI14" s="192"/>
      <c r="AJ14" s="190"/>
      <c r="AK14" s="191"/>
      <c r="AL14" s="163"/>
    </row>
    <row r="15" spans="1:40" x14ac:dyDescent="0.3">
      <c r="A15" s="162" t="s">
        <v>192</v>
      </c>
      <c r="B15" s="208" t="s">
        <v>201</v>
      </c>
      <c r="C15" s="208" t="s">
        <v>85</v>
      </c>
      <c r="D15" s="209" t="s">
        <v>124</v>
      </c>
      <c r="E15" s="218" t="s">
        <v>200</v>
      </c>
      <c r="F15" s="208" t="s">
        <v>85</v>
      </c>
      <c r="G15" s="209" t="s">
        <v>124</v>
      </c>
      <c r="H15" s="223" t="s">
        <v>208</v>
      </c>
      <c r="I15" s="213" t="s">
        <v>85</v>
      </c>
      <c r="J15" s="214" t="s">
        <v>215</v>
      </c>
      <c r="K15" s="223" t="s">
        <v>207</v>
      </c>
      <c r="L15" s="213" t="s">
        <v>85</v>
      </c>
      <c r="M15" s="214" t="s">
        <v>215</v>
      </c>
      <c r="N15" s="218" t="s">
        <v>200</v>
      </c>
      <c r="O15" s="208" t="s">
        <v>85</v>
      </c>
      <c r="P15" s="209" t="s">
        <v>205</v>
      </c>
      <c r="Q15" s="218" t="s">
        <v>200</v>
      </c>
      <c r="R15" s="208" t="s">
        <v>85</v>
      </c>
      <c r="S15" s="209" t="s">
        <v>119</v>
      </c>
      <c r="T15" s="223" t="s">
        <v>127</v>
      </c>
      <c r="U15" s="213" t="s">
        <v>85</v>
      </c>
      <c r="V15" s="214" t="s">
        <v>215</v>
      </c>
      <c r="W15" s="219" t="s">
        <v>116</v>
      </c>
      <c r="X15" s="210" t="s">
        <v>85</v>
      </c>
      <c r="Y15" s="211" t="s">
        <v>120</v>
      </c>
      <c r="Z15" s="223" t="s">
        <v>211</v>
      </c>
      <c r="AA15" s="213" t="s">
        <v>85</v>
      </c>
      <c r="AB15" s="214" t="s">
        <v>220</v>
      </c>
      <c r="AC15" s="190"/>
      <c r="AD15" s="190"/>
      <c r="AE15" s="191"/>
      <c r="AF15" s="192"/>
      <c r="AG15" s="190"/>
      <c r="AH15" s="191"/>
      <c r="AI15" s="192"/>
      <c r="AJ15" s="190"/>
      <c r="AK15" s="191"/>
      <c r="AL15" s="163"/>
    </row>
    <row r="16" spans="1:40" x14ac:dyDescent="0.3">
      <c r="A16" s="162" t="s">
        <v>193</v>
      </c>
      <c r="B16" s="208" t="s">
        <v>122</v>
      </c>
      <c r="C16" s="208" t="s">
        <v>85</v>
      </c>
      <c r="D16" s="209" t="s">
        <v>205</v>
      </c>
      <c r="E16" s="218" t="s">
        <v>119</v>
      </c>
      <c r="F16" s="208" t="s">
        <v>85</v>
      </c>
      <c r="G16" s="209" t="s">
        <v>205</v>
      </c>
      <c r="H16" s="220" t="s">
        <v>128</v>
      </c>
      <c r="I16" s="221" t="s">
        <v>85</v>
      </c>
      <c r="J16" s="222" t="s">
        <v>213</v>
      </c>
      <c r="K16" s="223" t="s">
        <v>208</v>
      </c>
      <c r="L16" s="213" t="s">
        <v>85</v>
      </c>
      <c r="M16" s="214" t="s">
        <v>211</v>
      </c>
      <c r="N16" s="218" t="s">
        <v>201</v>
      </c>
      <c r="O16" s="208" t="s">
        <v>85</v>
      </c>
      <c r="P16" s="209" t="s">
        <v>122</v>
      </c>
      <c r="Q16" s="218" t="s">
        <v>122</v>
      </c>
      <c r="R16" s="208" t="s">
        <v>85</v>
      </c>
      <c r="S16" s="209" t="s">
        <v>124</v>
      </c>
      <c r="T16" s="223" t="s">
        <v>207</v>
      </c>
      <c r="U16" s="213" t="s">
        <v>85</v>
      </c>
      <c r="V16" s="214" t="s">
        <v>211</v>
      </c>
      <c r="W16" s="219" t="s">
        <v>125</v>
      </c>
      <c r="X16" s="210" t="s">
        <v>85</v>
      </c>
      <c r="Y16" s="211" t="s">
        <v>121</v>
      </c>
      <c r="Z16" s="223" t="s">
        <v>215</v>
      </c>
      <c r="AA16" s="213" t="s">
        <v>85</v>
      </c>
      <c r="AB16" s="214" t="s">
        <v>214</v>
      </c>
      <c r="AC16" s="190"/>
      <c r="AD16" s="190"/>
      <c r="AE16" s="191"/>
      <c r="AF16" s="192"/>
      <c r="AG16" s="190"/>
      <c r="AH16" s="191"/>
      <c r="AI16" s="192"/>
      <c r="AJ16" s="190"/>
      <c r="AK16" s="191"/>
      <c r="AL16" s="163"/>
    </row>
    <row r="17" spans="1:38" x14ac:dyDescent="0.3">
      <c r="A17" s="162" t="s">
        <v>194</v>
      </c>
      <c r="B17" s="210" t="s">
        <v>117</v>
      </c>
      <c r="C17" s="210" t="s">
        <v>85</v>
      </c>
      <c r="D17" s="211" t="s">
        <v>121</v>
      </c>
      <c r="E17" s="219" t="s">
        <v>116</v>
      </c>
      <c r="F17" s="210" t="s">
        <v>85</v>
      </c>
      <c r="G17" s="211" t="s">
        <v>121</v>
      </c>
      <c r="H17" s="220" t="s">
        <v>209</v>
      </c>
      <c r="I17" s="221" t="s">
        <v>85</v>
      </c>
      <c r="J17" s="222" t="s">
        <v>130</v>
      </c>
      <c r="N17" s="219" t="s">
        <v>116</v>
      </c>
      <c r="O17" s="210" t="s">
        <v>85</v>
      </c>
      <c r="P17" s="211" t="s">
        <v>204</v>
      </c>
      <c r="Q17" s="219" t="s">
        <v>116</v>
      </c>
      <c r="R17" s="210" t="s">
        <v>85</v>
      </c>
      <c r="S17" s="211" t="s">
        <v>117</v>
      </c>
      <c r="T17" s="223" t="s">
        <v>214</v>
      </c>
      <c r="U17" s="213" t="s">
        <v>85</v>
      </c>
      <c r="V17" s="214" t="s">
        <v>220</v>
      </c>
      <c r="W17" s="220" t="s">
        <v>128</v>
      </c>
      <c r="X17" s="221" t="s">
        <v>85</v>
      </c>
      <c r="Y17" s="222" t="s">
        <v>210</v>
      </c>
      <c r="AB17" s="189"/>
      <c r="AC17" s="190"/>
      <c r="AD17" s="190"/>
      <c r="AE17" s="191"/>
      <c r="AF17" s="192"/>
      <c r="AG17" s="190"/>
      <c r="AH17" s="191"/>
      <c r="AI17" s="192"/>
      <c r="AJ17" s="190"/>
      <c r="AK17" s="191"/>
      <c r="AL17" s="163"/>
    </row>
    <row r="18" spans="1:38" x14ac:dyDescent="0.3">
      <c r="A18" s="162" t="s">
        <v>195</v>
      </c>
      <c r="B18" s="210" t="s">
        <v>125</v>
      </c>
      <c r="C18" s="210" t="s">
        <v>85</v>
      </c>
      <c r="D18" s="211" t="s">
        <v>204</v>
      </c>
      <c r="E18" s="219" t="s">
        <v>120</v>
      </c>
      <c r="F18" s="210" t="s">
        <v>85</v>
      </c>
      <c r="G18" s="211" t="s">
        <v>204</v>
      </c>
      <c r="H18" s="192"/>
      <c r="I18" s="190"/>
      <c r="J18" s="191"/>
      <c r="N18" s="219" t="s">
        <v>117</v>
      </c>
      <c r="O18" s="210" t="s">
        <v>85</v>
      </c>
      <c r="P18" s="211" t="s">
        <v>125</v>
      </c>
      <c r="Q18" s="219" t="s">
        <v>120</v>
      </c>
      <c r="R18" s="210" t="s">
        <v>85</v>
      </c>
      <c r="S18" s="211" t="s">
        <v>121</v>
      </c>
      <c r="T18" s="220" t="s">
        <v>128</v>
      </c>
      <c r="U18" s="221" t="s">
        <v>85</v>
      </c>
      <c r="V18" s="222" t="s">
        <v>130</v>
      </c>
      <c r="W18" s="220" t="s">
        <v>129</v>
      </c>
      <c r="X18" s="221" t="s">
        <v>85</v>
      </c>
      <c r="Y18" s="222" t="s">
        <v>209</v>
      </c>
      <c r="AB18" s="189"/>
      <c r="AC18" s="190"/>
      <c r="AD18" s="190"/>
      <c r="AE18" s="191"/>
      <c r="AF18" s="192"/>
      <c r="AG18" s="190"/>
      <c r="AH18" s="191"/>
      <c r="AI18" s="192"/>
      <c r="AJ18" s="190"/>
      <c r="AK18" s="191"/>
      <c r="AL18" s="163"/>
    </row>
    <row r="19" spans="1:38" x14ac:dyDescent="0.3">
      <c r="A19" s="162" t="s">
        <v>196</v>
      </c>
      <c r="B19" s="212" t="s">
        <v>207</v>
      </c>
      <c r="C19" s="213" t="s">
        <v>85</v>
      </c>
      <c r="D19" s="214" t="s">
        <v>220</v>
      </c>
      <c r="E19" s="220" t="s">
        <v>129</v>
      </c>
      <c r="F19" s="221" t="s">
        <v>85</v>
      </c>
      <c r="G19" s="222" t="s">
        <v>213</v>
      </c>
      <c r="H19" s="192"/>
      <c r="I19" s="190"/>
      <c r="J19" s="191"/>
      <c r="N19" s="220" t="s">
        <v>129</v>
      </c>
      <c r="O19" s="221" t="s">
        <v>85</v>
      </c>
      <c r="P19" s="222" t="s">
        <v>130</v>
      </c>
      <c r="Q19" s="223" t="s">
        <v>127</v>
      </c>
      <c r="R19" s="213" t="s">
        <v>85</v>
      </c>
      <c r="S19" s="214" t="s">
        <v>207</v>
      </c>
      <c r="T19" s="220" t="s">
        <v>129</v>
      </c>
      <c r="U19" s="221" t="s">
        <v>85</v>
      </c>
      <c r="V19" s="222" t="s">
        <v>210</v>
      </c>
      <c r="W19" s="223" t="s">
        <v>127</v>
      </c>
      <c r="X19" s="213" t="s">
        <v>85</v>
      </c>
      <c r="Y19" s="214" t="s">
        <v>211</v>
      </c>
      <c r="Z19" s="192"/>
      <c r="AA19" s="190"/>
      <c r="AB19" s="191"/>
      <c r="AC19" s="190"/>
      <c r="AD19" s="190"/>
      <c r="AE19" s="191"/>
      <c r="AF19" s="192"/>
      <c r="AG19" s="190"/>
      <c r="AH19" s="191"/>
      <c r="AI19" s="192"/>
      <c r="AJ19" s="190"/>
      <c r="AK19" s="191"/>
      <c r="AL19" s="163"/>
    </row>
    <row r="20" spans="1:38" x14ac:dyDescent="0.3">
      <c r="A20" s="162" t="s">
        <v>197</v>
      </c>
      <c r="B20" s="212" t="s">
        <v>208</v>
      </c>
      <c r="C20" s="213" t="s">
        <v>85</v>
      </c>
      <c r="D20" s="214" t="s">
        <v>214</v>
      </c>
      <c r="E20" s="220" t="s">
        <v>210</v>
      </c>
      <c r="F20" s="221" t="s">
        <v>85</v>
      </c>
      <c r="G20" s="222" t="s">
        <v>130</v>
      </c>
      <c r="H20" s="192"/>
      <c r="I20" s="190"/>
      <c r="J20" s="191"/>
      <c r="N20" s="220" t="s">
        <v>209</v>
      </c>
      <c r="O20" s="221" t="s">
        <v>85</v>
      </c>
      <c r="P20" s="222" t="s">
        <v>210</v>
      </c>
      <c r="Q20" s="223" t="s">
        <v>208</v>
      </c>
      <c r="R20" s="213" t="s">
        <v>85</v>
      </c>
      <c r="S20" s="214" t="s">
        <v>220</v>
      </c>
      <c r="T20" s="220" t="s">
        <v>209</v>
      </c>
      <c r="U20" s="221" t="s">
        <v>85</v>
      </c>
      <c r="V20" s="222" t="s">
        <v>213</v>
      </c>
      <c r="W20" s="223" t="s">
        <v>207</v>
      </c>
      <c r="X20" s="213" t="s">
        <v>85</v>
      </c>
      <c r="Y20" s="214" t="s">
        <v>208</v>
      </c>
      <c r="Z20" s="192"/>
      <c r="AA20" s="190"/>
      <c r="AB20" s="191"/>
      <c r="AC20" s="190"/>
      <c r="AD20" s="190"/>
      <c r="AE20" s="191"/>
      <c r="AF20" s="192"/>
      <c r="AG20" s="190"/>
      <c r="AH20" s="191"/>
      <c r="AI20" s="192"/>
      <c r="AJ20" s="190"/>
      <c r="AK20" s="191"/>
      <c r="AL20" s="163"/>
    </row>
    <row r="21" spans="1:38" x14ac:dyDescent="0.3">
      <c r="A21" s="162" t="s">
        <v>198</v>
      </c>
      <c r="B21" s="212" t="s">
        <v>211</v>
      </c>
      <c r="C21" s="213" t="s">
        <v>85</v>
      </c>
      <c r="D21" s="214" t="s">
        <v>215</v>
      </c>
      <c r="E21" s="192"/>
      <c r="F21" s="190"/>
      <c r="G21" s="191"/>
      <c r="H21" s="192"/>
      <c r="I21" s="190"/>
      <c r="J21" s="191"/>
      <c r="N21" s="192"/>
      <c r="O21" s="190"/>
      <c r="P21" s="191"/>
      <c r="Q21" s="223" t="s">
        <v>211</v>
      </c>
      <c r="R21" s="213" t="s">
        <v>85</v>
      </c>
      <c r="S21" s="214" t="s">
        <v>214</v>
      </c>
      <c r="W21" s="223" t="s">
        <v>215</v>
      </c>
      <c r="X21" s="213" t="s">
        <v>85</v>
      </c>
      <c r="Y21" s="214" t="s">
        <v>220</v>
      </c>
      <c r="Z21" s="192"/>
      <c r="AA21" s="190"/>
      <c r="AB21" s="191"/>
      <c r="AC21" s="190"/>
      <c r="AD21" s="190"/>
      <c r="AE21" s="191"/>
      <c r="AF21" s="192"/>
      <c r="AG21" s="190"/>
      <c r="AH21" s="191"/>
      <c r="AI21" s="192"/>
      <c r="AJ21" s="190"/>
      <c r="AK21" s="191"/>
      <c r="AL21" s="163"/>
    </row>
    <row r="22" spans="1:38" x14ac:dyDescent="0.3">
      <c r="B22" s="190"/>
      <c r="C22" s="190"/>
      <c r="D22" s="191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</row>
    <row r="23" spans="1:38" x14ac:dyDescent="0.3">
      <c r="B23" s="163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</row>
    <row r="24" spans="1:38" x14ac:dyDescent="0.3"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</row>
    <row r="25" spans="1:38" x14ac:dyDescent="0.3"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</row>
  </sheetData>
  <mergeCells count="13">
    <mergeCell ref="Q1:S1"/>
    <mergeCell ref="B1:D1"/>
    <mergeCell ref="E1:G1"/>
    <mergeCell ref="H1:J1"/>
    <mergeCell ref="K1:M1"/>
    <mergeCell ref="N1:P1"/>
    <mergeCell ref="AL1:AN1"/>
    <mergeCell ref="T1:V1"/>
    <mergeCell ref="W1:Y1"/>
    <mergeCell ref="Z1:AB1"/>
    <mergeCell ref="AC1:AE1"/>
    <mergeCell ref="AF1:AH1"/>
    <mergeCell ref="AI1:AK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G71"/>
  <sheetViews>
    <sheetView zoomScale="120" zoomScaleNormal="120" workbookViewId="0">
      <selection activeCell="A16" sqref="A16"/>
    </sheetView>
  </sheetViews>
  <sheetFormatPr defaultColWidth="3" defaultRowHeight="14.4" x14ac:dyDescent="0.3"/>
  <cols>
    <col min="1" max="1" width="11.5" style="318" bestFit="1" customWidth="1"/>
    <col min="2" max="2" width="2.296875" style="225" bestFit="1" customWidth="1"/>
    <col min="3" max="5" width="1.69921875" style="225" bestFit="1" customWidth="1"/>
    <col min="6" max="6" width="2.296875" style="225" bestFit="1" customWidth="1"/>
    <col min="7" max="9" width="1.69921875" style="225" bestFit="1" customWidth="1"/>
    <col min="10" max="10" width="2.296875" style="225" bestFit="1" customWidth="1"/>
    <col min="11" max="11" width="1.69921875" style="225" bestFit="1" customWidth="1"/>
    <col min="12" max="12" width="4.296875" style="225" customWidth="1"/>
    <col min="13" max="13" width="1.69921875" style="225" bestFit="1" customWidth="1"/>
    <col min="14" max="14" width="2.5" style="225" bestFit="1" customWidth="1"/>
    <col min="15" max="15" width="2" style="225" bestFit="1" customWidth="1"/>
    <col min="16" max="16" width="2.5" style="225" bestFit="1" customWidth="1"/>
    <col min="17" max="17" width="1.69921875" style="225" bestFit="1" customWidth="1"/>
    <col min="18" max="18" width="4.69921875" style="225" customWidth="1"/>
    <col min="19" max="21" width="1.69921875" style="225" bestFit="1" customWidth="1"/>
    <col min="22" max="22" width="2.296875" style="225" bestFit="1" customWidth="1"/>
    <col min="23" max="25" width="1.69921875" style="225" bestFit="1" customWidth="1"/>
    <col min="26" max="26" width="2.296875" style="225" bestFit="1" customWidth="1"/>
    <col min="27" max="29" width="1.69921875" style="225" bestFit="1" customWidth="1"/>
    <col min="30" max="30" width="2.296875" style="225" bestFit="1" customWidth="1"/>
    <col min="31" max="33" width="1.69921875" style="225" bestFit="1" customWidth="1"/>
    <col min="34" max="34" width="2.296875" style="225" bestFit="1" customWidth="1"/>
    <col min="35" max="37" width="1.69921875" style="225" bestFit="1" customWidth="1"/>
    <col min="38" max="38" width="2.296875" style="225" bestFit="1" customWidth="1"/>
    <col min="39" max="41" width="1.69921875" style="225" bestFit="1" customWidth="1"/>
    <col min="42" max="42" width="1.5" style="225" customWidth="1"/>
    <col min="43" max="46" width="3" style="225"/>
    <col min="47" max="47" width="3.69921875" style="225" customWidth="1"/>
    <col min="48" max="48" width="3.296875" style="225" customWidth="1"/>
    <col min="49" max="49" width="3.69921875" style="225" customWidth="1"/>
    <col min="50" max="50" width="1" style="225" customWidth="1"/>
    <col min="51" max="51" width="3.19921875" style="225" bestFit="1" customWidth="1"/>
    <col min="52" max="52" width="1" style="225" customWidth="1"/>
    <col min="53" max="53" width="2.19921875" style="225" bestFit="1" customWidth="1"/>
    <col min="54" max="54" width="3" style="225"/>
    <col min="55" max="58" width="8.5" style="225" customWidth="1"/>
    <col min="59" max="59" width="17.19921875" style="225" customWidth="1"/>
    <col min="60" max="256" width="3" style="225"/>
    <col min="257" max="257" width="20.19921875" style="225" customWidth="1"/>
    <col min="258" max="297" width="3.5" style="225" customWidth="1"/>
    <col min="298" max="298" width="1.5" style="225" customWidth="1"/>
    <col min="299" max="304" width="3" style="225"/>
    <col min="305" max="305" width="3.796875" style="225" customWidth="1"/>
    <col min="306" max="306" width="1" style="225" customWidth="1"/>
    <col min="307" max="307" width="5.69921875" style="225" customWidth="1"/>
    <col min="308" max="308" width="1" style="225" customWidth="1"/>
    <col min="309" max="309" width="4.19921875" style="225" customWidth="1"/>
    <col min="310" max="310" width="3" style="225"/>
    <col min="311" max="314" width="8.5" style="225" customWidth="1"/>
    <col min="315" max="315" width="17.19921875" style="225" customWidth="1"/>
    <col min="316" max="512" width="3" style="225"/>
    <col min="513" max="513" width="20.19921875" style="225" customWidth="1"/>
    <col min="514" max="553" width="3.5" style="225" customWidth="1"/>
    <col min="554" max="554" width="1.5" style="225" customWidth="1"/>
    <col min="555" max="560" width="3" style="225"/>
    <col min="561" max="561" width="3.796875" style="225" customWidth="1"/>
    <col min="562" max="562" width="1" style="225" customWidth="1"/>
    <col min="563" max="563" width="5.69921875" style="225" customWidth="1"/>
    <col min="564" max="564" width="1" style="225" customWidth="1"/>
    <col min="565" max="565" width="4.19921875" style="225" customWidth="1"/>
    <col min="566" max="566" width="3" style="225"/>
    <col min="567" max="570" width="8.5" style="225" customWidth="1"/>
    <col min="571" max="571" width="17.19921875" style="225" customWidth="1"/>
    <col min="572" max="768" width="3" style="225"/>
    <col min="769" max="769" width="20.19921875" style="225" customWidth="1"/>
    <col min="770" max="809" width="3.5" style="225" customWidth="1"/>
    <col min="810" max="810" width="1.5" style="225" customWidth="1"/>
    <col min="811" max="816" width="3" style="225"/>
    <col min="817" max="817" width="3.796875" style="225" customWidth="1"/>
    <col min="818" max="818" width="1" style="225" customWidth="1"/>
    <col min="819" max="819" width="5.69921875" style="225" customWidth="1"/>
    <col min="820" max="820" width="1" style="225" customWidth="1"/>
    <col min="821" max="821" width="4.19921875" style="225" customWidth="1"/>
    <col min="822" max="822" width="3" style="225"/>
    <col min="823" max="826" width="8.5" style="225" customWidth="1"/>
    <col min="827" max="827" width="17.19921875" style="225" customWidth="1"/>
    <col min="828" max="1024" width="3" style="225"/>
    <col min="1025" max="1025" width="20.19921875" style="225" customWidth="1"/>
    <col min="1026" max="1065" width="3.5" style="225" customWidth="1"/>
    <col min="1066" max="1066" width="1.5" style="225" customWidth="1"/>
    <col min="1067" max="1072" width="3" style="225"/>
    <col min="1073" max="1073" width="3.796875" style="225" customWidth="1"/>
    <col min="1074" max="1074" width="1" style="225" customWidth="1"/>
    <col min="1075" max="1075" width="5.69921875" style="225" customWidth="1"/>
    <col min="1076" max="1076" width="1" style="225" customWidth="1"/>
    <col min="1077" max="1077" width="4.19921875" style="225" customWidth="1"/>
    <col min="1078" max="1078" width="3" style="225"/>
    <col min="1079" max="1082" width="8.5" style="225" customWidth="1"/>
    <col min="1083" max="1083" width="17.19921875" style="225" customWidth="1"/>
    <col min="1084" max="1280" width="3" style="225"/>
    <col min="1281" max="1281" width="20.19921875" style="225" customWidth="1"/>
    <col min="1282" max="1321" width="3.5" style="225" customWidth="1"/>
    <col min="1322" max="1322" width="1.5" style="225" customWidth="1"/>
    <col min="1323" max="1328" width="3" style="225"/>
    <col min="1329" max="1329" width="3.796875" style="225" customWidth="1"/>
    <col min="1330" max="1330" width="1" style="225" customWidth="1"/>
    <col min="1331" max="1331" width="5.69921875" style="225" customWidth="1"/>
    <col min="1332" max="1332" width="1" style="225" customWidth="1"/>
    <col min="1333" max="1333" width="4.19921875" style="225" customWidth="1"/>
    <col min="1334" max="1334" width="3" style="225"/>
    <col min="1335" max="1338" width="8.5" style="225" customWidth="1"/>
    <col min="1339" max="1339" width="17.19921875" style="225" customWidth="1"/>
    <col min="1340" max="1536" width="3" style="225"/>
    <col min="1537" max="1537" width="20.19921875" style="225" customWidth="1"/>
    <col min="1538" max="1577" width="3.5" style="225" customWidth="1"/>
    <col min="1578" max="1578" width="1.5" style="225" customWidth="1"/>
    <col min="1579" max="1584" width="3" style="225"/>
    <col min="1585" max="1585" width="3.796875" style="225" customWidth="1"/>
    <col min="1586" max="1586" width="1" style="225" customWidth="1"/>
    <col min="1587" max="1587" width="5.69921875" style="225" customWidth="1"/>
    <col min="1588" max="1588" width="1" style="225" customWidth="1"/>
    <col min="1589" max="1589" width="4.19921875" style="225" customWidth="1"/>
    <col min="1590" max="1590" width="3" style="225"/>
    <col min="1591" max="1594" width="8.5" style="225" customWidth="1"/>
    <col min="1595" max="1595" width="17.19921875" style="225" customWidth="1"/>
    <col min="1596" max="1792" width="3" style="225"/>
    <col min="1793" max="1793" width="20.19921875" style="225" customWidth="1"/>
    <col min="1794" max="1833" width="3.5" style="225" customWidth="1"/>
    <col min="1834" max="1834" width="1.5" style="225" customWidth="1"/>
    <col min="1835" max="1840" width="3" style="225"/>
    <col min="1841" max="1841" width="3.796875" style="225" customWidth="1"/>
    <col min="1842" max="1842" width="1" style="225" customWidth="1"/>
    <col min="1843" max="1843" width="5.69921875" style="225" customWidth="1"/>
    <col min="1844" max="1844" width="1" style="225" customWidth="1"/>
    <col min="1845" max="1845" width="4.19921875" style="225" customWidth="1"/>
    <col min="1846" max="1846" width="3" style="225"/>
    <col min="1847" max="1850" width="8.5" style="225" customWidth="1"/>
    <col min="1851" max="1851" width="17.19921875" style="225" customWidth="1"/>
    <col min="1852" max="2048" width="3" style="225"/>
    <col min="2049" max="2049" width="20.19921875" style="225" customWidth="1"/>
    <col min="2050" max="2089" width="3.5" style="225" customWidth="1"/>
    <col min="2090" max="2090" width="1.5" style="225" customWidth="1"/>
    <col min="2091" max="2096" width="3" style="225"/>
    <col min="2097" max="2097" width="3.796875" style="225" customWidth="1"/>
    <col min="2098" max="2098" width="1" style="225" customWidth="1"/>
    <col min="2099" max="2099" width="5.69921875" style="225" customWidth="1"/>
    <col min="2100" max="2100" width="1" style="225" customWidth="1"/>
    <col min="2101" max="2101" width="4.19921875" style="225" customWidth="1"/>
    <col min="2102" max="2102" width="3" style="225"/>
    <col min="2103" max="2106" width="8.5" style="225" customWidth="1"/>
    <col min="2107" max="2107" width="17.19921875" style="225" customWidth="1"/>
    <col min="2108" max="2304" width="3" style="225"/>
    <col min="2305" max="2305" width="20.19921875" style="225" customWidth="1"/>
    <col min="2306" max="2345" width="3.5" style="225" customWidth="1"/>
    <col min="2346" max="2346" width="1.5" style="225" customWidth="1"/>
    <col min="2347" max="2352" width="3" style="225"/>
    <col min="2353" max="2353" width="3.796875" style="225" customWidth="1"/>
    <col min="2354" max="2354" width="1" style="225" customWidth="1"/>
    <col min="2355" max="2355" width="5.69921875" style="225" customWidth="1"/>
    <col min="2356" max="2356" width="1" style="225" customWidth="1"/>
    <col min="2357" max="2357" width="4.19921875" style="225" customWidth="1"/>
    <col min="2358" max="2358" width="3" style="225"/>
    <col min="2359" max="2362" width="8.5" style="225" customWidth="1"/>
    <col min="2363" max="2363" width="17.19921875" style="225" customWidth="1"/>
    <col min="2364" max="2560" width="3" style="225"/>
    <col min="2561" max="2561" width="20.19921875" style="225" customWidth="1"/>
    <col min="2562" max="2601" width="3.5" style="225" customWidth="1"/>
    <col min="2602" max="2602" width="1.5" style="225" customWidth="1"/>
    <col min="2603" max="2608" width="3" style="225"/>
    <col min="2609" max="2609" width="3.796875" style="225" customWidth="1"/>
    <col min="2610" max="2610" width="1" style="225" customWidth="1"/>
    <col min="2611" max="2611" width="5.69921875" style="225" customWidth="1"/>
    <col min="2612" max="2612" width="1" style="225" customWidth="1"/>
    <col min="2613" max="2613" width="4.19921875" style="225" customWidth="1"/>
    <col min="2614" max="2614" width="3" style="225"/>
    <col min="2615" max="2618" width="8.5" style="225" customWidth="1"/>
    <col min="2619" max="2619" width="17.19921875" style="225" customWidth="1"/>
    <col min="2620" max="2816" width="3" style="225"/>
    <col min="2817" max="2817" width="20.19921875" style="225" customWidth="1"/>
    <col min="2818" max="2857" width="3.5" style="225" customWidth="1"/>
    <col min="2858" max="2858" width="1.5" style="225" customWidth="1"/>
    <col min="2859" max="2864" width="3" style="225"/>
    <col min="2865" max="2865" width="3.796875" style="225" customWidth="1"/>
    <col min="2866" max="2866" width="1" style="225" customWidth="1"/>
    <col min="2867" max="2867" width="5.69921875" style="225" customWidth="1"/>
    <col min="2868" max="2868" width="1" style="225" customWidth="1"/>
    <col min="2869" max="2869" width="4.19921875" style="225" customWidth="1"/>
    <col min="2870" max="2870" width="3" style="225"/>
    <col min="2871" max="2874" width="8.5" style="225" customWidth="1"/>
    <col min="2875" max="2875" width="17.19921875" style="225" customWidth="1"/>
    <col min="2876" max="3072" width="3" style="225"/>
    <col min="3073" max="3073" width="20.19921875" style="225" customWidth="1"/>
    <col min="3074" max="3113" width="3.5" style="225" customWidth="1"/>
    <col min="3114" max="3114" width="1.5" style="225" customWidth="1"/>
    <col min="3115" max="3120" width="3" style="225"/>
    <col min="3121" max="3121" width="3.796875" style="225" customWidth="1"/>
    <col min="3122" max="3122" width="1" style="225" customWidth="1"/>
    <col min="3123" max="3123" width="5.69921875" style="225" customWidth="1"/>
    <col min="3124" max="3124" width="1" style="225" customWidth="1"/>
    <col min="3125" max="3125" width="4.19921875" style="225" customWidth="1"/>
    <col min="3126" max="3126" width="3" style="225"/>
    <col min="3127" max="3130" width="8.5" style="225" customWidth="1"/>
    <col min="3131" max="3131" width="17.19921875" style="225" customWidth="1"/>
    <col min="3132" max="3328" width="3" style="225"/>
    <col min="3329" max="3329" width="20.19921875" style="225" customWidth="1"/>
    <col min="3330" max="3369" width="3.5" style="225" customWidth="1"/>
    <col min="3370" max="3370" width="1.5" style="225" customWidth="1"/>
    <col min="3371" max="3376" width="3" style="225"/>
    <col min="3377" max="3377" width="3.796875" style="225" customWidth="1"/>
    <col min="3378" max="3378" width="1" style="225" customWidth="1"/>
    <col min="3379" max="3379" width="5.69921875" style="225" customWidth="1"/>
    <col min="3380" max="3380" width="1" style="225" customWidth="1"/>
    <col min="3381" max="3381" width="4.19921875" style="225" customWidth="1"/>
    <col min="3382" max="3382" width="3" style="225"/>
    <col min="3383" max="3386" width="8.5" style="225" customWidth="1"/>
    <col min="3387" max="3387" width="17.19921875" style="225" customWidth="1"/>
    <col min="3388" max="3584" width="3" style="225"/>
    <col min="3585" max="3585" width="20.19921875" style="225" customWidth="1"/>
    <col min="3586" max="3625" width="3.5" style="225" customWidth="1"/>
    <col min="3626" max="3626" width="1.5" style="225" customWidth="1"/>
    <col min="3627" max="3632" width="3" style="225"/>
    <col min="3633" max="3633" width="3.796875" style="225" customWidth="1"/>
    <col min="3634" max="3634" width="1" style="225" customWidth="1"/>
    <col min="3635" max="3635" width="5.69921875" style="225" customWidth="1"/>
    <col min="3636" max="3636" width="1" style="225" customWidth="1"/>
    <col min="3637" max="3637" width="4.19921875" style="225" customWidth="1"/>
    <col min="3638" max="3638" width="3" style="225"/>
    <col min="3639" max="3642" width="8.5" style="225" customWidth="1"/>
    <col min="3643" max="3643" width="17.19921875" style="225" customWidth="1"/>
    <col min="3644" max="3840" width="3" style="225"/>
    <col min="3841" max="3841" width="20.19921875" style="225" customWidth="1"/>
    <col min="3842" max="3881" width="3.5" style="225" customWidth="1"/>
    <col min="3882" max="3882" width="1.5" style="225" customWidth="1"/>
    <col min="3883" max="3888" width="3" style="225"/>
    <col min="3889" max="3889" width="3.796875" style="225" customWidth="1"/>
    <col min="3890" max="3890" width="1" style="225" customWidth="1"/>
    <col min="3891" max="3891" width="5.69921875" style="225" customWidth="1"/>
    <col min="3892" max="3892" width="1" style="225" customWidth="1"/>
    <col min="3893" max="3893" width="4.19921875" style="225" customWidth="1"/>
    <col min="3894" max="3894" width="3" style="225"/>
    <col min="3895" max="3898" width="8.5" style="225" customWidth="1"/>
    <col min="3899" max="3899" width="17.19921875" style="225" customWidth="1"/>
    <col min="3900" max="4096" width="3" style="225"/>
    <col min="4097" max="4097" width="20.19921875" style="225" customWidth="1"/>
    <col min="4098" max="4137" width="3.5" style="225" customWidth="1"/>
    <col min="4138" max="4138" width="1.5" style="225" customWidth="1"/>
    <col min="4139" max="4144" width="3" style="225"/>
    <col min="4145" max="4145" width="3.796875" style="225" customWidth="1"/>
    <col min="4146" max="4146" width="1" style="225" customWidth="1"/>
    <col min="4147" max="4147" width="5.69921875" style="225" customWidth="1"/>
    <col min="4148" max="4148" width="1" style="225" customWidth="1"/>
    <col min="4149" max="4149" width="4.19921875" style="225" customWidth="1"/>
    <col min="4150" max="4150" width="3" style="225"/>
    <col min="4151" max="4154" width="8.5" style="225" customWidth="1"/>
    <col min="4155" max="4155" width="17.19921875" style="225" customWidth="1"/>
    <col min="4156" max="4352" width="3" style="225"/>
    <col min="4353" max="4353" width="20.19921875" style="225" customWidth="1"/>
    <col min="4354" max="4393" width="3.5" style="225" customWidth="1"/>
    <col min="4394" max="4394" width="1.5" style="225" customWidth="1"/>
    <col min="4395" max="4400" width="3" style="225"/>
    <col min="4401" max="4401" width="3.796875" style="225" customWidth="1"/>
    <col min="4402" max="4402" width="1" style="225" customWidth="1"/>
    <col min="4403" max="4403" width="5.69921875" style="225" customWidth="1"/>
    <col min="4404" max="4404" width="1" style="225" customWidth="1"/>
    <col min="4405" max="4405" width="4.19921875" style="225" customWidth="1"/>
    <col min="4406" max="4406" width="3" style="225"/>
    <col min="4407" max="4410" width="8.5" style="225" customWidth="1"/>
    <col min="4411" max="4411" width="17.19921875" style="225" customWidth="1"/>
    <col min="4412" max="4608" width="3" style="225"/>
    <col min="4609" max="4609" width="20.19921875" style="225" customWidth="1"/>
    <col min="4610" max="4649" width="3.5" style="225" customWidth="1"/>
    <col min="4650" max="4650" width="1.5" style="225" customWidth="1"/>
    <col min="4651" max="4656" width="3" style="225"/>
    <col min="4657" max="4657" width="3.796875" style="225" customWidth="1"/>
    <col min="4658" max="4658" width="1" style="225" customWidth="1"/>
    <col min="4659" max="4659" width="5.69921875" style="225" customWidth="1"/>
    <col min="4660" max="4660" width="1" style="225" customWidth="1"/>
    <col min="4661" max="4661" width="4.19921875" style="225" customWidth="1"/>
    <col min="4662" max="4662" width="3" style="225"/>
    <col min="4663" max="4666" width="8.5" style="225" customWidth="1"/>
    <col min="4667" max="4667" width="17.19921875" style="225" customWidth="1"/>
    <col min="4668" max="4864" width="3" style="225"/>
    <col min="4865" max="4865" width="20.19921875" style="225" customWidth="1"/>
    <col min="4866" max="4905" width="3.5" style="225" customWidth="1"/>
    <col min="4906" max="4906" width="1.5" style="225" customWidth="1"/>
    <col min="4907" max="4912" width="3" style="225"/>
    <col min="4913" max="4913" width="3.796875" style="225" customWidth="1"/>
    <col min="4914" max="4914" width="1" style="225" customWidth="1"/>
    <col min="4915" max="4915" width="5.69921875" style="225" customWidth="1"/>
    <col min="4916" max="4916" width="1" style="225" customWidth="1"/>
    <col min="4917" max="4917" width="4.19921875" style="225" customWidth="1"/>
    <col min="4918" max="4918" width="3" style="225"/>
    <col min="4919" max="4922" width="8.5" style="225" customWidth="1"/>
    <col min="4923" max="4923" width="17.19921875" style="225" customWidth="1"/>
    <col min="4924" max="5120" width="3" style="225"/>
    <col min="5121" max="5121" width="20.19921875" style="225" customWidth="1"/>
    <col min="5122" max="5161" width="3.5" style="225" customWidth="1"/>
    <col min="5162" max="5162" width="1.5" style="225" customWidth="1"/>
    <col min="5163" max="5168" width="3" style="225"/>
    <col min="5169" max="5169" width="3.796875" style="225" customWidth="1"/>
    <col min="5170" max="5170" width="1" style="225" customWidth="1"/>
    <col min="5171" max="5171" width="5.69921875" style="225" customWidth="1"/>
    <col min="5172" max="5172" width="1" style="225" customWidth="1"/>
    <col min="5173" max="5173" width="4.19921875" style="225" customWidth="1"/>
    <col min="5174" max="5174" width="3" style="225"/>
    <col min="5175" max="5178" width="8.5" style="225" customWidth="1"/>
    <col min="5179" max="5179" width="17.19921875" style="225" customWidth="1"/>
    <col min="5180" max="5376" width="3" style="225"/>
    <col min="5377" max="5377" width="20.19921875" style="225" customWidth="1"/>
    <col min="5378" max="5417" width="3.5" style="225" customWidth="1"/>
    <col min="5418" max="5418" width="1.5" style="225" customWidth="1"/>
    <col min="5419" max="5424" width="3" style="225"/>
    <col min="5425" max="5425" width="3.796875" style="225" customWidth="1"/>
    <col min="5426" max="5426" width="1" style="225" customWidth="1"/>
    <col min="5427" max="5427" width="5.69921875" style="225" customWidth="1"/>
    <col min="5428" max="5428" width="1" style="225" customWidth="1"/>
    <col min="5429" max="5429" width="4.19921875" style="225" customWidth="1"/>
    <col min="5430" max="5430" width="3" style="225"/>
    <col min="5431" max="5434" width="8.5" style="225" customWidth="1"/>
    <col min="5435" max="5435" width="17.19921875" style="225" customWidth="1"/>
    <col min="5436" max="5632" width="3" style="225"/>
    <col min="5633" max="5633" width="20.19921875" style="225" customWidth="1"/>
    <col min="5634" max="5673" width="3.5" style="225" customWidth="1"/>
    <col min="5674" max="5674" width="1.5" style="225" customWidth="1"/>
    <col min="5675" max="5680" width="3" style="225"/>
    <col min="5681" max="5681" width="3.796875" style="225" customWidth="1"/>
    <col min="5682" max="5682" width="1" style="225" customWidth="1"/>
    <col min="5683" max="5683" width="5.69921875" style="225" customWidth="1"/>
    <col min="5684" max="5684" width="1" style="225" customWidth="1"/>
    <col min="5685" max="5685" width="4.19921875" style="225" customWidth="1"/>
    <col min="5686" max="5686" width="3" style="225"/>
    <col min="5687" max="5690" width="8.5" style="225" customWidth="1"/>
    <col min="5691" max="5691" width="17.19921875" style="225" customWidth="1"/>
    <col min="5692" max="5888" width="3" style="225"/>
    <col min="5889" max="5889" width="20.19921875" style="225" customWidth="1"/>
    <col min="5890" max="5929" width="3.5" style="225" customWidth="1"/>
    <col min="5930" max="5930" width="1.5" style="225" customWidth="1"/>
    <col min="5931" max="5936" width="3" style="225"/>
    <col min="5937" max="5937" width="3.796875" style="225" customWidth="1"/>
    <col min="5938" max="5938" width="1" style="225" customWidth="1"/>
    <col min="5939" max="5939" width="5.69921875" style="225" customWidth="1"/>
    <col min="5940" max="5940" width="1" style="225" customWidth="1"/>
    <col min="5941" max="5941" width="4.19921875" style="225" customWidth="1"/>
    <col min="5942" max="5942" width="3" style="225"/>
    <col min="5943" max="5946" width="8.5" style="225" customWidth="1"/>
    <col min="5947" max="5947" width="17.19921875" style="225" customWidth="1"/>
    <col min="5948" max="6144" width="3" style="225"/>
    <col min="6145" max="6145" width="20.19921875" style="225" customWidth="1"/>
    <col min="6146" max="6185" width="3.5" style="225" customWidth="1"/>
    <col min="6186" max="6186" width="1.5" style="225" customWidth="1"/>
    <col min="6187" max="6192" width="3" style="225"/>
    <col min="6193" max="6193" width="3.796875" style="225" customWidth="1"/>
    <col min="6194" max="6194" width="1" style="225" customWidth="1"/>
    <col min="6195" max="6195" width="5.69921875" style="225" customWidth="1"/>
    <col min="6196" max="6196" width="1" style="225" customWidth="1"/>
    <col min="6197" max="6197" width="4.19921875" style="225" customWidth="1"/>
    <col min="6198" max="6198" width="3" style="225"/>
    <col min="6199" max="6202" width="8.5" style="225" customWidth="1"/>
    <col min="6203" max="6203" width="17.19921875" style="225" customWidth="1"/>
    <col min="6204" max="6400" width="3" style="225"/>
    <col min="6401" max="6401" width="20.19921875" style="225" customWidth="1"/>
    <col min="6402" max="6441" width="3.5" style="225" customWidth="1"/>
    <col min="6442" max="6442" width="1.5" style="225" customWidth="1"/>
    <col min="6443" max="6448" width="3" style="225"/>
    <col min="6449" max="6449" width="3.796875" style="225" customWidth="1"/>
    <col min="6450" max="6450" width="1" style="225" customWidth="1"/>
    <col min="6451" max="6451" width="5.69921875" style="225" customWidth="1"/>
    <col min="6452" max="6452" width="1" style="225" customWidth="1"/>
    <col min="6453" max="6453" width="4.19921875" style="225" customWidth="1"/>
    <col min="6454" max="6454" width="3" style="225"/>
    <col min="6455" max="6458" width="8.5" style="225" customWidth="1"/>
    <col min="6459" max="6459" width="17.19921875" style="225" customWidth="1"/>
    <col min="6460" max="6656" width="3" style="225"/>
    <col min="6657" max="6657" width="20.19921875" style="225" customWidth="1"/>
    <col min="6658" max="6697" width="3.5" style="225" customWidth="1"/>
    <col min="6698" max="6698" width="1.5" style="225" customWidth="1"/>
    <col min="6699" max="6704" width="3" style="225"/>
    <col min="6705" max="6705" width="3.796875" style="225" customWidth="1"/>
    <col min="6706" max="6706" width="1" style="225" customWidth="1"/>
    <col min="6707" max="6707" width="5.69921875" style="225" customWidth="1"/>
    <col min="6708" max="6708" width="1" style="225" customWidth="1"/>
    <col min="6709" max="6709" width="4.19921875" style="225" customWidth="1"/>
    <col min="6710" max="6710" width="3" style="225"/>
    <col min="6711" max="6714" width="8.5" style="225" customWidth="1"/>
    <col min="6715" max="6715" width="17.19921875" style="225" customWidth="1"/>
    <col min="6716" max="6912" width="3" style="225"/>
    <col min="6913" max="6913" width="20.19921875" style="225" customWidth="1"/>
    <col min="6914" max="6953" width="3.5" style="225" customWidth="1"/>
    <col min="6954" max="6954" width="1.5" style="225" customWidth="1"/>
    <col min="6955" max="6960" width="3" style="225"/>
    <col min="6961" max="6961" width="3.796875" style="225" customWidth="1"/>
    <col min="6962" max="6962" width="1" style="225" customWidth="1"/>
    <col min="6963" max="6963" width="5.69921875" style="225" customWidth="1"/>
    <col min="6964" max="6964" width="1" style="225" customWidth="1"/>
    <col min="6965" max="6965" width="4.19921875" style="225" customWidth="1"/>
    <col min="6966" max="6966" width="3" style="225"/>
    <col min="6967" max="6970" width="8.5" style="225" customWidth="1"/>
    <col min="6971" max="6971" width="17.19921875" style="225" customWidth="1"/>
    <col min="6972" max="7168" width="3" style="225"/>
    <col min="7169" max="7169" width="20.19921875" style="225" customWidth="1"/>
    <col min="7170" max="7209" width="3.5" style="225" customWidth="1"/>
    <col min="7210" max="7210" width="1.5" style="225" customWidth="1"/>
    <col min="7211" max="7216" width="3" style="225"/>
    <col min="7217" max="7217" width="3.796875" style="225" customWidth="1"/>
    <col min="7218" max="7218" width="1" style="225" customWidth="1"/>
    <col min="7219" max="7219" width="5.69921875" style="225" customWidth="1"/>
    <col min="7220" max="7220" width="1" style="225" customWidth="1"/>
    <col min="7221" max="7221" width="4.19921875" style="225" customWidth="1"/>
    <col min="7222" max="7222" width="3" style="225"/>
    <col min="7223" max="7226" width="8.5" style="225" customWidth="1"/>
    <col min="7227" max="7227" width="17.19921875" style="225" customWidth="1"/>
    <col min="7228" max="7424" width="3" style="225"/>
    <col min="7425" max="7425" width="20.19921875" style="225" customWidth="1"/>
    <col min="7426" max="7465" width="3.5" style="225" customWidth="1"/>
    <col min="7466" max="7466" width="1.5" style="225" customWidth="1"/>
    <col min="7467" max="7472" width="3" style="225"/>
    <col min="7473" max="7473" width="3.796875" style="225" customWidth="1"/>
    <col min="7474" max="7474" width="1" style="225" customWidth="1"/>
    <col min="7475" max="7475" width="5.69921875" style="225" customWidth="1"/>
    <col min="7476" max="7476" width="1" style="225" customWidth="1"/>
    <col min="7477" max="7477" width="4.19921875" style="225" customWidth="1"/>
    <col min="7478" max="7478" width="3" style="225"/>
    <col min="7479" max="7482" width="8.5" style="225" customWidth="1"/>
    <col min="7483" max="7483" width="17.19921875" style="225" customWidth="1"/>
    <col min="7484" max="7680" width="3" style="225"/>
    <col min="7681" max="7681" width="20.19921875" style="225" customWidth="1"/>
    <col min="7682" max="7721" width="3.5" style="225" customWidth="1"/>
    <col min="7722" max="7722" width="1.5" style="225" customWidth="1"/>
    <col min="7723" max="7728" width="3" style="225"/>
    <col min="7729" max="7729" width="3.796875" style="225" customWidth="1"/>
    <col min="7730" max="7730" width="1" style="225" customWidth="1"/>
    <col min="7731" max="7731" width="5.69921875" style="225" customWidth="1"/>
    <col min="7732" max="7732" width="1" style="225" customWidth="1"/>
    <col min="7733" max="7733" width="4.19921875" style="225" customWidth="1"/>
    <col min="7734" max="7734" width="3" style="225"/>
    <col min="7735" max="7738" width="8.5" style="225" customWidth="1"/>
    <col min="7739" max="7739" width="17.19921875" style="225" customWidth="1"/>
    <col min="7740" max="7936" width="3" style="225"/>
    <col min="7937" max="7937" width="20.19921875" style="225" customWidth="1"/>
    <col min="7938" max="7977" width="3.5" style="225" customWidth="1"/>
    <col min="7978" max="7978" width="1.5" style="225" customWidth="1"/>
    <col min="7979" max="7984" width="3" style="225"/>
    <col min="7985" max="7985" width="3.796875" style="225" customWidth="1"/>
    <col min="7986" max="7986" width="1" style="225" customWidth="1"/>
    <col min="7987" max="7987" width="5.69921875" style="225" customWidth="1"/>
    <col min="7988" max="7988" width="1" style="225" customWidth="1"/>
    <col min="7989" max="7989" width="4.19921875" style="225" customWidth="1"/>
    <col min="7990" max="7990" width="3" style="225"/>
    <col min="7991" max="7994" width="8.5" style="225" customWidth="1"/>
    <col min="7995" max="7995" width="17.19921875" style="225" customWidth="1"/>
    <col min="7996" max="8192" width="3" style="225"/>
    <col min="8193" max="8193" width="20.19921875" style="225" customWidth="1"/>
    <col min="8194" max="8233" width="3.5" style="225" customWidth="1"/>
    <col min="8234" max="8234" width="1.5" style="225" customWidth="1"/>
    <col min="8235" max="8240" width="3" style="225"/>
    <col min="8241" max="8241" width="3.796875" style="225" customWidth="1"/>
    <col min="8242" max="8242" width="1" style="225" customWidth="1"/>
    <col min="8243" max="8243" width="5.69921875" style="225" customWidth="1"/>
    <col min="8244" max="8244" width="1" style="225" customWidth="1"/>
    <col min="8245" max="8245" width="4.19921875" style="225" customWidth="1"/>
    <col min="8246" max="8246" width="3" style="225"/>
    <col min="8247" max="8250" width="8.5" style="225" customWidth="1"/>
    <col min="8251" max="8251" width="17.19921875" style="225" customWidth="1"/>
    <col min="8252" max="8448" width="3" style="225"/>
    <col min="8449" max="8449" width="20.19921875" style="225" customWidth="1"/>
    <col min="8450" max="8489" width="3.5" style="225" customWidth="1"/>
    <col min="8490" max="8490" width="1.5" style="225" customWidth="1"/>
    <col min="8491" max="8496" width="3" style="225"/>
    <col min="8497" max="8497" width="3.796875" style="225" customWidth="1"/>
    <col min="8498" max="8498" width="1" style="225" customWidth="1"/>
    <col min="8499" max="8499" width="5.69921875" style="225" customWidth="1"/>
    <col min="8500" max="8500" width="1" style="225" customWidth="1"/>
    <col min="8501" max="8501" width="4.19921875" style="225" customWidth="1"/>
    <col min="8502" max="8502" width="3" style="225"/>
    <col min="8503" max="8506" width="8.5" style="225" customWidth="1"/>
    <col min="8507" max="8507" width="17.19921875" style="225" customWidth="1"/>
    <col min="8508" max="8704" width="3" style="225"/>
    <col min="8705" max="8705" width="20.19921875" style="225" customWidth="1"/>
    <col min="8706" max="8745" width="3.5" style="225" customWidth="1"/>
    <col min="8746" max="8746" width="1.5" style="225" customWidth="1"/>
    <col min="8747" max="8752" width="3" style="225"/>
    <col min="8753" max="8753" width="3.796875" style="225" customWidth="1"/>
    <col min="8754" max="8754" width="1" style="225" customWidth="1"/>
    <col min="8755" max="8755" width="5.69921875" style="225" customWidth="1"/>
    <col min="8756" max="8756" width="1" style="225" customWidth="1"/>
    <col min="8757" max="8757" width="4.19921875" style="225" customWidth="1"/>
    <col min="8758" max="8758" width="3" style="225"/>
    <col min="8759" max="8762" width="8.5" style="225" customWidth="1"/>
    <col min="8763" max="8763" width="17.19921875" style="225" customWidth="1"/>
    <col min="8764" max="8960" width="3" style="225"/>
    <col min="8961" max="8961" width="20.19921875" style="225" customWidth="1"/>
    <col min="8962" max="9001" width="3.5" style="225" customWidth="1"/>
    <col min="9002" max="9002" width="1.5" style="225" customWidth="1"/>
    <col min="9003" max="9008" width="3" style="225"/>
    <col min="9009" max="9009" width="3.796875" style="225" customWidth="1"/>
    <col min="9010" max="9010" width="1" style="225" customWidth="1"/>
    <col min="9011" max="9011" width="5.69921875" style="225" customWidth="1"/>
    <col min="9012" max="9012" width="1" style="225" customWidth="1"/>
    <col min="9013" max="9013" width="4.19921875" style="225" customWidth="1"/>
    <col min="9014" max="9014" width="3" style="225"/>
    <col min="9015" max="9018" width="8.5" style="225" customWidth="1"/>
    <col min="9019" max="9019" width="17.19921875" style="225" customWidth="1"/>
    <col min="9020" max="9216" width="3" style="225"/>
    <col min="9217" max="9217" width="20.19921875" style="225" customWidth="1"/>
    <col min="9218" max="9257" width="3.5" style="225" customWidth="1"/>
    <col min="9258" max="9258" width="1.5" style="225" customWidth="1"/>
    <col min="9259" max="9264" width="3" style="225"/>
    <col min="9265" max="9265" width="3.796875" style="225" customWidth="1"/>
    <col min="9266" max="9266" width="1" style="225" customWidth="1"/>
    <col min="9267" max="9267" width="5.69921875" style="225" customWidth="1"/>
    <col min="9268" max="9268" width="1" style="225" customWidth="1"/>
    <col min="9269" max="9269" width="4.19921875" style="225" customWidth="1"/>
    <col min="9270" max="9270" width="3" style="225"/>
    <col min="9271" max="9274" width="8.5" style="225" customWidth="1"/>
    <col min="9275" max="9275" width="17.19921875" style="225" customWidth="1"/>
    <col min="9276" max="9472" width="3" style="225"/>
    <col min="9473" max="9473" width="20.19921875" style="225" customWidth="1"/>
    <col min="9474" max="9513" width="3.5" style="225" customWidth="1"/>
    <col min="9514" max="9514" width="1.5" style="225" customWidth="1"/>
    <col min="9515" max="9520" width="3" style="225"/>
    <col min="9521" max="9521" width="3.796875" style="225" customWidth="1"/>
    <col min="9522" max="9522" width="1" style="225" customWidth="1"/>
    <col min="9523" max="9523" width="5.69921875" style="225" customWidth="1"/>
    <col min="9524" max="9524" width="1" style="225" customWidth="1"/>
    <col min="9525" max="9525" width="4.19921875" style="225" customWidth="1"/>
    <col min="9526" max="9526" width="3" style="225"/>
    <col min="9527" max="9530" width="8.5" style="225" customWidth="1"/>
    <col min="9531" max="9531" width="17.19921875" style="225" customWidth="1"/>
    <col min="9532" max="9728" width="3" style="225"/>
    <col min="9729" max="9729" width="20.19921875" style="225" customWidth="1"/>
    <col min="9730" max="9769" width="3.5" style="225" customWidth="1"/>
    <col min="9770" max="9770" width="1.5" style="225" customWidth="1"/>
    <col min="9771" max="9776" width="3" style="225"/>
    <col min="9777" max="9777" width="3.796875" style="225" customWidth="1"/>
    <col min="9778" max="9778" width="1" style="225" customWidth="1"/>
    <col min="9779" max="9779" width="5.69921875" style="225" customWidth="1"/>
    <col min="9780" max="9780" width="1" style="225" customWidth="1"/>
    <col min="9781" max="9781" width="4.19921875" style="225" customWidth="1"/>
    <col min="9782" max="9782" width="3" style="225"/>
    <col min="9783" max="9786" width="8.5" style="225" customWidth="1"/>
    <col min="9787" max="9787" width="17.19921875" style="225" customWidth="1"/>
    <col min="9788" max="9984" width="3" style="225"/>
    <col min="9985" max="9985" width="20.19921875" style="225" customWidth="1"/>
    <col min="9986" max="10025" width="3.5" style="225" customWidth="1"/>
    <col min="10026" max="10026" width="1.5" style="225" customWidth="1"/>
    <col min="10027" max="10032" width="3" style="225"/>
    <col min="10033" max="10033" width="3.796875" style="225" customWidth="1"/>
    <col min="10034" max="10034" width="1" style="225" customWidth="1"/>
    <col min="10035" max="10035" width="5.69921875" style="225" customWidth="1"/>
    <col min="10036" max="10036" width="1" style="225" customWidth="1"/>
    <col min="10037" max="10037" width="4.19921875" style="225" customWidth="1"/>
    <col min="10038" max="10038" width="3" style="225"/>
    <col min="10039" max="10042" width="8.5" style="225" customWidth="1"/>
    <col min="10043" max="10043" width="17.19921875" style="225" customWidth="1"/>
    <col min="10044" max="10240" width="3" style="225"/>
    <col min="10241" max="10241" width="20.19921875" style="225" customWidth="1"/>
    <col min="10242" max="10281" width="3.5" style="225" customWidth="1"/>
    <col min="10282" max="10282" width="1.5" style="225" customWidth="1"/>
    <col min="10283" max="10288" width="3" style="225"/>
    <col min="10289" max="10289" width="3.796875" style="225" customWidth="1"/>
    <col min="10290" max="10290" width="1" style="225" customWidth="1"/>
    <col min="10291" max="10291" width="5.69921875" style="225" customWidth="1"/>
    <col min="10292" max="10292" width="1" style="225" customWidth="1"/>
    <col min="10293" max="10293" width="4.19921875" style="225" customWidth="1"/>
    <col min="10294" max="10294" width="3" style="225"/>
    <col min="10295" max="10298" width="8.5" style="225" customWidth="1"/>
    <col min="10299" max="10299" width="17.19921875" style="225" customWidth="1"/>
    <col min="10300" max="10496" width="3" style="225"/>
    <col min="10497" max="10497" width="20.19921875" style="225" customWidth="1"/>
    <col min="10498" max="10537" width="3.5" style="225" customWidth="1"/>
    <col min="10538" max="10538" width="1.5" style="225" customWidth="1"/>
    <col min="10539" max="10544" width="3" style="225"/>
    <col min="10545" max="10545" width="3.796875" style="225" customWidth="1"/>
    <col min="10546" max="10546" width="1" style="225" customWidth="1"/>
    <col min="10547" max="10547" width="5.69921875" style="225" customWidth="1"/>
    <col min="10548" max="10548" width="1" style="225" customWidth="1"/>
    <col min="10549" max="10549" width="4.19921875" style="225" customWidth="1"/>
    <col min="10550" max="10550" width="3" style="225"/>
    <col min="10551" max="10554" width="8.5" style="225" customWidth="1"/>
    <col min="10555" max="10555" width="17.19921875" style="225" customWidth="1"/>
    <col min="10556" max="10752" width="3" style="225"/>
    <col min="10753" max="10753" width="20.19921875" style="225" customWidth="1"/>
    <col min="10754" max="10793" width="3.5" style="225" customWidth="1"/>
    <col min="10794" max="10794" width="1.5" style="225" customWidth="1"/>
    <col min="10795" max="10800" width="3" style="225"/>
    <col min="10801" max="10801" width="3.796875" style="225" customWidth="1"/>
    <col min="10802" max="10802" width="1" style="225" customWidth="1"/>
    <col min="10803" max="10803" width="5.69921875" style="225" customWidth="1"/>
    <col min="10804" max="10804" width="1" style="225" customWidth="1"/>
    <col min="10805" max="10805" width="4.19921875" style="225" customWidth="1"/>
    <col min="10806" max="10806" width="3" style="225"/>
    <col min="10807" max="10810" width="8.5" style="225" customWidth="1"/>
    <col min="10811" max="10811" width="17.19921875" style="225" customWidth="1"/>
    <col min="10812" max="11008" width="3" style="225"/>
    <col min="11009" max="11009" width="20.19921875" style="225" customWidth="1"/>
    <col min="11010" max="11049" width="3.5" style="225" customWidth="1"/>
    <col min="11050" max="11050" width="1.5" style="225" customWidth="1"/>
    <col min="11051" max="11056" width="3" style="225"/>
    <col min="11057" max="11057" width="3.796875" style="225" customWidth="1"/>
    <col min="11058" max="11058" width="1" style="225" customWidth="1"/>
    <col min="11059" max="11059" width="5.69921875" style="225" customWidth="1"/>
    <col min="11060" max="11060" width="1" style="225" customWidth="1"/>
    <col min="11061" max="11061" width="4.19921875" style="225" customWidth="1"/>
    <col min="11062" max="11062" width="3" style="225"/>
    <col min="11063" max="11066" width="8.5" style="225" customWidth="1"/>
    <col min="11067" max="11067" width="17.19921875" style="225" customWidth="1"/>
    <col min="11068" max="11264" width="3" style="225"/>
    <col min="11265" max="11265" width="20.19921875" style="225" customWidth="1"/>
    <col min="11266" max="11305" width="3.5" style="225" customWidth="1"/>
    <col min="11306" max="11306" width="1.5" style="225" customWidth="1"/>
    <col min="11307" max="11312" width="3" style="225"/>
    <col min="11313" max="11313" width="3.796875" style="225" customWidth="1"/>
    <col min="11314" max="11314" width="1" style="225" customWidth="1"/>
    <col min="11315" max="11315" width="5.69921875" style="225" customWidth="1"/>
    <col min="11316" max="11316" width="1" style="225" customWidth="1"/>
    <col min="11317" max="11317" width="4.19921875" style="225" customWidth="1"/>
    <col min="11318" max="11318" width="3" style="225"/>
    <col min="11319" max="11322" width="8.5" style="225" customWidth="1"/>
    <col min="11323" max="11323" width="17.19921875" style="225" customWidth="1"/>
    <col min="11324" max="11520" width="3" style="225"/>
    <col min="11521" max="11521" width="20.19921875" style="225" customWidth="1"/>
    <col min="11522" max="11561" width="3.5" style="225" customWidth="1"/>
    <col min="11562" max="11562" width="1.5" style="225" customWidth="1"/>
    <col min="11563" max="11568" width="3" style="225"/>
    <col min="11569" max="11569" width="3.796875" style="225" customWidth="1"/>
    <col min="11570" max="11570" width="1" style="225" customWidth="1"/>
    <col min="11571" max="11571" width="5.69921875" style="225" customWidth="1"/>
    <col min="11572" max="11572" width="1" style="225" customWidth="1"/>
    <col min="11573" max="11573" width="4.19921875" style="225" customWidth="1"/>
    <col min="11574" max="11574" width="3" style="225"/>
    <col min="11575" max="11578" width="8.5" style="225" customWidth="1"/>
    <col min="11579" max="11579" width="17.19921875" style="225" customWidth="1"/>
    <col min="11580" max="11776" width="3" style="225"/>
    <col min="11777" max="11777" width="20.19921875" style="225" customWidth="1"/>
    <col min="11778" max="11817" width="3.5" style="225" customWidth="1"/>
    <col min="11818" max="11818" width="1.5" style="225" customWidth="1"/>
    <col min="11819" max="11824" width="3" style="225"/>
    <col min="11825" max="11825" width="3.796875" style="225" customWidth="1"/>
    <col min="11826" max="11826" width="1" style="225" customWidth="1"/>
    <col min="11827" max="11827" width="5.69921875" style="225" customWidth="1"/>
    <col min="11828" max="11828" width="1" style="225" customWidth="1"/>
    <col min="11829" max="11829" width="4.19921875" style="225" customWidth="1"/>
    <col min="11830" max="11830" width="3" style="225"/>
    <col min="11831" max="11834" width="8.5" style="225" customWidth="1"/>
    <col min="11835" max="11835" width="17.19921875" style="225" customWidth="1"/>
    <col min="11836" max="12032" width="3" style="225"/>
    <col min="12033" max="12033" width="20.19921875" style="225" customWidth="1"/>
    <col min="12034" max="12073" width="3.5" style="225" customWidth="1"/>
    <col min="12074" max="12074" width="1.5" style="225" customWidth="1"/>
    <col min="12075" max="12080" width="3" style="225"/>
    <col min="12081" max="12081" width="3.796875" style="225" customWidth="1"/>
    <col min="12082" max="12082" width="1" style="225" customWidth="1"/>
    <col min="12083" max="12083" width="5.69921875" style="225" customWidth="1"/>
    <col min="12084" max="12084" width="1" style="225" customWidth="1"/>
    <col min="12085" max="12085" width="4.19921875" style="225" customWidth="1"/>
    <col min="12086" max="12086" width="3" style="225"/>
    <col min="12087" max="12090" width="8.5" style="225" customWidth="1"/>
    <col min="12091" max="12091" width="17.19921875" style="225" customWidth="1"/>
    <col min="12092" max="12288" width="3" style="225"/>
    <col min="12289" max="12289" width="20.19921875" style="225" customWidth="1"/>
    <col min="12290" max="12329" width="3.5" style="225" customWidth="1"/>
    <col min="12330" max="12330" width="1.5" style="225" customWidth="1"/>
    <col min="12331" max="12336" width="3" style="225"/>
    <col min="12337" max="12337" width="3.796875" style="225" customWidth="1"/>
    <col min="12338" max="12338" width="1" style="225" customWidth="1"/>
    <col min="12339" max="12339" width="5.69921875" style="225" customWidth="1"/>
    <col min="12340" max="12340" width="1" style="225" customWidth="1"/>
    <col min="12341" max="12341" width="4.19921875" style="225" customWidth="1"/>
    <col min="12342" max="12342" width="3" style="225"/>
    <col min="12343" max="12346" width="8.5" style="225" customWidth="1"/>
    <col min="12347" max="12347" width="17.19921875" style="225" customWidth="1"/>
    <col min="12348" max="12544" width="3" style="225"/>
    <col min="12545" max="12545" width="20.19921875" style="225" customWidth="1"/>
    <col min="12546" max="12585" width="3.5" style="225" customWidth="1"/>
    <col min="12586" max="12586" width="1.5" style="225" customWidth="1"/>
    <col min="12587" max="12592" width="3" style="225"/>
    <col min="12593" max="12593" width="3.796875" style="225" customWidth="1"/>
    <col min="12594" max="12594" width="1" style="225" customWidth="1"/>
    <col min="12595" max="12595" width="5.69921875" style="225" customWidth="1"/>
    <col min="12596" max="12596" width="1" style="225" customWidth="1"/>
    <col min="12597" max="12597" width="4.19921875" style="225" customWidth="1"/>
    <col min="12598" max="12598" width="3" style="225"/>
    <col min="12599" max="12602" width="8.5" style="225" customWidth="1"/>
    <col min="12603" max="12603" width="17.19921875" style="225" customWidth="1"/>
    <col min="12604" max="12800" width="3" style="225"/>
    <col min="12801" max="12801" width="20.19921875" style="225" customWidth="1"/>
    <col min="12802" max="12841" width="3.5" style="225" customWidth="1"/>
    <col min="12842" max="12842" width="1.5" style="225" customWidth="1"/>
    <col min="12843" max="12848" width="3" style="225"/>
    <col min="12849" max="12849" width="3.796875" style="225" customWidth="1"/>
    <col min="12850" max="12850" width="1" style="225" customWidth="1"/>
    <col min="12851" max="12851" width="5.69921875" style="225" customWidth="1"/>
    <col min="12852" max="12852" width="1" style="225" customWidth="1"/>
    <col min="12853" max="12853" width="4.19921875" style="225" customWidth="1"/>
    <col min="12854" max="12854" width="3" style="225"/>
    <col min="12855" max="12858" width="8.5" style="225" customWidth="1"/>
    <col min="12859" max="12859" width="17.19921875" style="225" customWidth="1"/>
    <col min="12860" max="13056" width="3" style="225"/>
    <col min="13057" max="13057" width="20.19921875" style="225" customWidth="1"/>
    <col min="13058" max="13097" width="3.5" style="225" customWidth="1"/>
    <col min="13098" max="13098" width="1.5" style="225" customWidth="1"/>
    <col min="13099" max="13104" width="3" style="225"/>
    <col min="13105" max="13105" width="3.796875" style="225" customWidth="1"/>
    <col min="13106" max="13106" width="1" style="225" customWidth="1"/>
    <col min="13107" max="13107" width="5.69921875" style="225" customWidth="1"/>
    <col min="13108" max="13108" width="1" style="225" customWidth="1"/>
    <col min="13109" max="13109" width="4.19921875" style="225" customWidth="1"/>
    <col min="13110" max="13110" width="3" style="225"/>
    <col min="13111" max="13114" width="8.5" style="225" customWidth="1"/>
    <col min="13115" max="13115" width="17.19921875" style="225" customWidth="1"/>
    <col min="13116" max="13312" width="3" style="225"/>
    <col min="13313" max="13313" width="20.19921875" style="225" customWidth="1"/>
    <col min="13314" max="13353" width="3.5" style="225" customWidth="1"/>
    <col min="13354" max="13354" width="1.5" style="225" customWidth="1"/>
    <col min="13355" max="13360" width="3" style="225"/>
    <col min="13361" max="13361" width="3.796875" style="225" customWidth="1"/>
    <col min="13362" max="13362" width="1" style="225" customWidth="1"/>
    <col min="13363" max="13363" width="5.69921875" style="225" customWidth="1"/>
    <col min="13364" max="13364" width="1" style="225" customWidth="1"/>
    <col min="13365" max="13365" width="4.19921875" style="225" customWidth="1"/>
    <col min="13366" max="13366" width="3" style="225"/>
    <col min="13367" max="13370" width="8.5" style="225" customWidth="1"/>
    <col min="13371" max="13371" width="17.19921875" style="225" customWidth="1"/>
    <col min="13372" max="13568" width="3" style="225"/>
    <col min="13569" max="13569" width="20.19921875" style="225" customWidth="1"/>
    <col min="13570" max="13609" width="3.5" style="225" customWidth="1"/>
    <col min="13610" max="13610" width="1.5" style="225" customWidth="1"/>
    <col min="13611" max="13616" width="3" style="225"/>
    <col min="13617" max="13617" width="3.796875" style="225" customWidth="1"/>
    <col min="13618" max="13618" width="1" style="225" customWidth="1"/>
    <col min="13619" max="13619" width="5.69921875" style="225" customWidth="1"/>
    <col min="13620" max="13620" width="1" style="225" customWidth="1"/>
    <col min="13621" max="13621" width="4.19921875" style="225" customWidth="1"/>
    <col min="13622" max="13622" width="3" style="225"/>
    <col min="13623" max="13626" width="8.5" style="225" customWidth="1"/>
    <col min="13627" max="13627" width="17.19921875" style="225" customWidth="1"/>
    <col min="13628" max="13824" width="3" style="225"/>
    <col min="13825" max="13825" width="20.19921875" style="225" customWidth="1"/>
    <col min="13826" max="13865" width="3.5" style="225" customWidth="1"/>
    <col min="13866" max="13866" width="1.5" style="225" customWidth="1"/>
    <col min="13867" max="13872" width="3" style="225"/>
    <col min="13873" max="13873" width="3.796875" style="225" customWidth="1"/>
    <col min="13874" max="13874" width="1" style="225" customWidth="1"/>
    <col min="13875" max="13875" width="5.69921875" style="225" customWidth="1"/>
    <col min="13876" max="13876" width="1" style="225" customWidth="1"/>
    <col min="13877" max="13877" width="4.19921875" style="225" customWidth="1"/>
    <col min="13878" max="13878" width="3" style="225"/>
    <col min="13879" max="13882" width="8.5" style="225" customWidth="1"/>
    <col min="13883" max="13883" width="17.19921875" style="225" customWidth="1"/>
    <col min="13884" max="14080" width="3" style="225"/>
    <col min="14081" max="14081" width="20.19921875" style="225" customWidth="1"/>
    <col min="14082" max="14121" width="3.5" style="225" customWidth="1"/>
    <col min="14122" max="14122" width="1.5" style="225" customWidth="1"/>
    <col min="14123" max="14128" width="3" style="225"/>
    <col min="14129" max="14129" width="3.796875" style="225" customWidth="1"/>
    <col min="14130" max="14130" width="1" style="225" customWidth="1"/>
    <col min="14131" max="14131" width="5.69921875" style="225" customWidth="1"/>
    <col min="14132" max="14132" width="1" style="225" customWidth="1"/>
    <col min="14133" max="14133" width="4.19921875" style="225" customWidth="1"/>
    <col min="14134" max="14134" width="3" style="225"/>
    <col min="14135" max="14138" width="8.5" style="225" customWidth="1"/>
    <col min="14139" max="14139" width="17.19921875" style="225" customWidth="1"/>
    <col min="14140" max="14336" width="3" style="225"/>
    <col min="14337" max="14337" width="20.19921875" style="225" customWidth="1"/>
    <col min="14338" max="14377" width="3.5" style="225" customWidth="1"/>
    <col min="14378" max="14378" width="1.5" style="225" customWidth="1"/>
    <col min="14379" max="14384" width="3" style="225"/>
    <col min="14385" max="14385" width="3.796875" style="225" customWidth="1"/>
    <col min="14386" max="14386" width="1" style="225" customWidth="1"/>
    <col min="14387" max="14387" width="5.69921875" style="225" customWidth="1"/>
    <col min="14388" max="14388" width="1" style="225" customWidth="1"/>
    <col min="14389" max="14389" width="4.19921875" style="225" customWidth="1"/>
    <col min="14390" max="14390" width="3" style="225"/>
    <col min="14391" max="14394" width="8.5" style="225" customWidth="1"/>
    <col min="14395" max="14395" width="17.19921875" style="225" customWidth="1"/>
    <col min="14396" max="14592" width="3" style="225"/>
    <col min="14593" max="14593" width="20.19921875" style="225" customWidth="1"/>
    <col min="14594" max="14633" width="3.5" style="225" customWidth="1"/>
    <col min="14634" max="14634" width="1.5" style="225" customWidth="1"/>
    <col min="14635" max="14640" width="3" style="225"/>
    <col min="14641" max="14641" width="3.796875" style="225" customWidth="1"/>
    <col min="14642" max="14642" width="1" style="225" customWidth="1"/>
    <col min="14643" max="14643" width="5.69921875" style="225" customWidth="1"/>
    <col min="14644" max="14644" width="1" style="225" customWidth="1"/>
    <col min="14645" max="14645" width="4.19921875" style="225" customWidth="1"/>
    <col min="14646" max="14646" width="3" style="225"/>
    <col min="14647" max="14650" width="8.5" style="225" customWidth="1"/>
    <col min="14651" max="14651" width="17.19921875" style="225" customWidth="1"/>
    <col min="14652" max="14848" width="3" style="225"/>
    <col min="14849" max="14849" width="20.19921875" style="225" customWidth="1"/>
    <col min="14850" max="14889" width="3.5" style="225" customWidth="1"/>
    <col min="14890" max="14890" width="1.5" style="225" customWidth="1"/>
    <col min="14891" max="14896" width="3" style="225"/>
    <col min="14897" max="14897" width="3.796875" style="225" customWidth="1"/>
    <col min="14898" max="14898" width="1" style="225" customWidth="1"/>
    <col min="14899" max="14899" width="5.69921875" style="225" customWidth="1"/>
    <col min="14900" max="14900" width="1" style="225" customWidth="1"/>
    <col min="14901" max="14901" width="4.19921875" style="225" customWidth="1"/>
    <col min="14902" max="14902" width="3" style="225"/>
    <col min="14903" max="14906" width="8.5" style="225" customWidth="1"/>
    <col min="14907" max="14907" width="17.19921875" style="225" customWidth="1"/>
    <col min="14908" max="15104" width="3" style="225"/>
    <col min="15105" max="15105" width="20.19921875" style="225" customWidth="1"/>
    <col min="15106" max="15145" width="3.5" style="225" customWidth="1"/>
    <col min="15146" max="15146" width="1.5" style="225" customWidth="1"/>
    <col min="15147" max="15152" width="3" style="225"/>
    <col min="15153" max="15153" width="3.796875" style="225" customWidth="1"/>
    <col min="15154" max="15154" width="1" style="225" customWidth="1"/>
    <col min="15155" max="15155" width="5.69921875" style="225" customWidth="1"/>
    <col min="15156" max="15156" width="1" style="225" customWidth="1"/>
    <col min="15157" max="15157" width="4.19921875" style="225" customWidth="1"/>
    <col min="15158" max="15158" width="3" style="225"/>
    <col min="15159" max="15162" width="8.5" style="225" customWidth="1"/>
    <col min="15163" max="15163" width="17.19921875" style="225" customWidth="1"/>
    <col min="15164" max="15360" width="3" style="225"/>
    <col min="15361" max="15361" width="20.19921875" style="225" customWidth="1"/>
    <col min="15362" max="15401" width="3.5" style="225" customWidth="1"/>
    <col min="15402" max="15402" width="1.5" style="225" customWidth="1"/>
    <col min="15403" max="15408" width="3" style="225"/>
    <col min="15409" max="15409" width="3.796875" style="225" customWidth="1"/>
    <col min="15410" max="15410" width="1" style="225" customWidth="1"/>
    <col min="15411" max="15411" width="5.69921875" style="225" customWidth="1"/>
    <col min="15412" max="15412" width="1" style="225" customWidth="1"/>
    <col min="15413" max="15413" width="4.19921875" style="225" customWidth="1"/>
    <col min="15414" max="15414" width="3" style="225"/>
    <col min="15415" max="15418" width="8.5" style="225" customWidth="1"/>
    <col min="15419" max="15419" width="17.19921875" style="225" customWidth="1"/>
    <col min="15420" max="15616" width="3" style="225"/>
    <col min="15617" max="15617" width="20.19921875" style="225" customWidth="1"/>
    <col min="15618" max="15657" width="3.5" style="225" customWidth="1"/>
    <col min="15658" max="15658" width="1.5" style="225" customWidth="1"/>
    <col min="15659" max="15664" width="3" style="225"/>
    <col min="15665" max="15665" width="3.796875" style="225" customWidth="1"/>
    <col min="15666" max="15666" width="1" style="225" customWidth="1"/>
    <col min="15667" max="15667" width="5.69921875" style="225" customWidth="1"/>
    <col min="15668" max="15668" width="1" style="225" customWidth="1"/>
    <col min="15669" max="15669" width="4.19921875" style="225" customWidth="1"/>
    <col min="15670" max="15670" width="3" style="225"/>
    <col min="15671" max="15674" width="8.5" style="225" customWidth="1"/>
    <col min="15675" max="15675" width="17.19921875" style="225" customWidth="1"/>
    <col min="15676" max="15872" width="3" style="225"/>
    <col min="15873" max="15873" width="20.19921875" style="225" customWidth="1"/>
    <col min="15874" max="15913" width="3.5" style="225" customWidth="1"/>
    <col min="15914" max="15914" width="1.5" style="225" customWidth="1"/>
    <col min="15915" max="15920" width="3" style="225"/>
    <col min="15921" max="15921" width="3.796875" style="225" customWidth="1"/>
    <col min="15922" max="15922" width="1" style="225" customWidth="1"/>
    <col min="15923" max="15923" width="5.69921875" style="225" customWidth="1"/>
    <col min="15924" max="15924" width="1" style="225" customWidth="1"/>
    <col min="15925" max="15925" width="4.19921875" style="225" customWidth="1"/>
    <col min="15926" max="15926" width="3" style="225"/>
    <col min="15927" max="15930" width="8.5" style="225" customWidth="1"/>
    <col min="15931" max="15931" width="17.19921875" style="225" customWidth="1"/>
    <col min="15932" max="16128" width="3" style="225"/>
    <col min="16129" max="16129" width="20.19921875" style="225" customWidth="1"/>
    <col min="16130" max="16169" width="3.5" style="225" customWidth="1"/>
    <col min="16170" max="16170" width="1.5" style="225" customWidth="1"/>
    <col min="16171" max="16176" width="3" style="225"/>
    <col min="16177" max="16177" width="3.796875" style="225" customWidth="1"/>
    <col min="16178" max="16178" width="1" style="225" customWidth="1"/>
    <col min="16179" max="16179" width="5.69921875" style="225" customWidth="1"/>
    <col min="16180" max="16180" width="1" style="225" customWidth="1"/>
    <col min="16181" max="16181" width="4.19921875" style="225" customWidth="1"/>
    <col min="16182" max="16182" width="3" style="225"/>
    <col min="16183" max="16186" width="8.5" style="225" customWidth="1"/>
    <col min="16187" max="16187" width="17.19921875" style="225" customWidth="1"/>
    <col min="16188" max="16384" width="3" style="225"/>
  </cols>
  <sheetData>
    <row r="1" spans="1:59" ht="16.2" thickBot="1" x14ac:dyDescent="0.35">
      <c r="A1" s="224" t="s">
        <v>160</v>
      </c>
      <c r="AQ1" s="343">
        <v>43604</v>
      </c>
      <c r="AR1" s="343"/>
      <c r="AS1" s="343"/>
      <c r="AT1" s="343"/>
      <c r="AU1" s="343"/>
      <c r="AV1" s="343"/>
      <c r="AW1" s="343"/>
      <c r="AY1" s="226"/>
      <c r="AZ1" s="227"/>
    </row>
    <row r="2" spans="1:59" ht="33.75" customHeight="1" thickTop="1" thickBot="1" x14ac:dyDescent="0.35">
      <c r="A2" s="228" t="s">
        <v>74</v>
      </c>
      <c r="B2" s="344" t="str">
        <f>(A3)</f>
        <v>I. Farkas Gábor</v>
      </c>
      <c r="C2" s="344"/>
      <c r="D2" s="344"/>
      <c r="E2" s="344"/>
      <c r="F2" s="342" t="str">
        <f>(A4)</f>
        <v>Debreczy István</v>
      </c>
      <c r="G2" s="342"/>
      <c r="H2" s="342"/>
      <c r="I2" s="342"/>
      <c r="J2" s="345" t="str">
        <f>(A5)</f>
        <v xml:space="preserve">Bottyán Zoltán </v>
      </c>
      <c r="K2" s="342"/>
      <c r="L2" s="342"/>
      <c r="M2" s="342"/>
      <c r="N2" s="342" t="str">
        <f>(A6)</f>
        <v>Koczor János</v>
      </c>
      <c r="O2" s="342"/>
      <c r="P2" s="342"/>
      <c r="Q2" s="342"/>
      <c r="R2" s="344" t="str">
        <f>(A7)</f>
        <v>Szirmay Endre</v>
      </c>
      <c r="S2" s="344"/>
      <c r="T2" s="344"/>
      <c r="U2" s="344"/>
      <c r="V2" s="342" t="str">
        <f>(A8)</f>
        <v>Mártonfi István</v>
      </c>
      <c r="W2" s="342"/>
      <c r="X2" s="342"/>
      <c r="Y2" s="342"/>
      <c r="Z2" s="344" t="str">
        <f>(A9)</f>
        <v>Lukács Viktor</v>
      </c>
      <c r="AA2" s="344"/>
      <c r="AB2" s="344"/>
      <c r="AC2" s="344"/>
      <c r="AD2" s="342" t="str">
        <f>(A10)</f>
        <v>Szendrey Tibor</v>
      </c>
      <c r="AE2" s="342"/>
      <c r="AF2" s="342"/>
      <c r="AG2" s="342"/>
      <c r="AH2" s="344" t="str">
        <f>(A11)</f>
        <v>Fülöp Elemér</v>
      </c>
      <c r="AI2" s="344"/>
      <c r="AJ2" s="344"/>
      <c r="AK2" s="344"/>
      <c r="AL2" s="342" t="str">
        <f>(A12)</f>
        <v>Pákai György</v>
      </c>
      <c r="AM2" s="342"/>
      <c r="AN2" s="342"/>
      <c r="AO2" s="342"/>
      <c r="AP2" s="229"/>
      <c r="AQ2" s="230" t="s">
        <v>75</v>
      </c>
      <c r="AR2" s="231" t="s">
        <v>76</v>
      </c>
      <c r="AS2" s="231" t="s">
        <v>77</v>
      </c>
      <c r="AT2" s="231" t="s">
        <v>78</v>
      </c>
      <c r="AU2" s="232" t="s">
        <v>79</v>
      </c>
      <c r="AV2" s="232" t="s">
        <v>80</v>
      </c>
      <c r="AW2" s="233" t="s">
        <v>81</v>
      </c>
      <c r="AX2" s="234"/>
      <c r="AY2" s="235" t="s">
        <v>82</v>
      </c>
      <c r="AZ2" s="236"/>
      <c r="BA2" s="237" t="s">
        <v>83</v>
      </c>
    </row>
    <row r="3" spans="1:59" ht="16.2" thickTop="1" x14ac:dyDescent="0.3">
      <c r="A3" s="238" t="s">
        <v>221</v>
      </c>
      <c r="B3" s="239"/>
      <c r="C3" s="240"/>
      <c r="D3" s="240"/>
      <c r="E3" s="240"/>
      <c r="F3" s="241">
        <v>11</v>
      </c>
      <c r="G3" s="242">
        <f>(N65)</f>
        <v>1</v>
      </c>
      <c r="H3" s="242">
        <f>(P65)</f>
        <v>0</v>
      </c>
      <c r="I3" s="243" t="str">
        <f>IF(G3=".","-",IF(G3&gt;H3,"g",IF(G3=H3,"d","v")))</f>
        <v>g</v>
      </c>
      <c r="J3" s="241">
        <v>9</v>
      </c>
      <c r="K3" s="244">
        <f>(N55)</f>
        <v>0</v>
      </c>
      <c r="L3" s="244">
        <f>(P55)</f>
        <v>3</v>
      </c>
      <c r="M3" s="243" t="str">
        <f>IF(K3=".","-",IF(K3&gt;L3,"g",IF(K3=L3,"d","v")))</f>
        <v>v</v>
      </c>
      <c r="N3" s="241">
        <v>8</v>
      </c>
      <c r="O3" s="244">
        <f>(N50)</f>
        <v>1</v>
      </c>
      <c r="P3" s="244">
        <f>(P50)</f>
        <v>2</v>
      </c>
      <c r="Q3" s="243" t="str">
        <f>IF(O3=".","-",IF(O3&gt;P3,"g",IF(O3=P3,"d","v")))</f>
        <v>v</v>
      </c>
      <c r="R3" s="241">
        <v>7</v>
      </c>
      <c r="S3" s="244">
        <f>(N45)</f>
        <v>1</v>
      </c>
      <c r="T3" s="244">
        <f>(P45)</f>
        <v>3</v>
      </c>
      <c r="U3" s="243" t="str">
        <f>IF(S3=".","-",IF(S3&gt;T3,"g",IF(S3=T3,"d","v")))</f>
        <v>v</v>
      </c>
      <c r="V3" s="241">
        <v>1</v>
      </c>
      <c r="W3" s="244">
        <f>(N15)</f>
        <v>2</v>
      </c>
      <c r="X3" s="244">
        <f>(P15)</f>
        <v>1</v>
      </c>
      <c r="Y3" s="243" t="str">
        <f>IF(W3=".","-",IF(W3&gt;X3,"g",IF(W3=X3,"d","v")))</f>
        <v>g</v>
      </c>
      <c r="Z3" s="241">
        <v>5</v>
      </c>
      <c r="AA3" s="244">
        <f>(N38)</f>
        <v>1</v>
      </c>
      <c r="AB3" s="244">
        <f>(P38)</f>
        <v>1</v>
      </c>
      <c r="AC3" s="243" t="str">
        <f t="shared" ref="AC3:AC8" si="0">IF(AA3=".","-",IF(AA3&gt;AB3,"g",IF(AA3=AB3,"d","v")))</f>
        <v>d</v>
      </c>
      <c r="AD3" s="241">
        <v>4</v>
      </c>
      <c r="AE3" s="244">
        <f>(N32)</f>
        <v>1</v>
      </c>
      <c r="AF3" s="244">
        <f>(P32)</f>
        <v>3</v>
      </c>
      <c r="AG3" s="243" t="str">
        <f t="shared" ref="AG3:AG9" si="1">IF(AE3=".","-",IF(AE3&gt;AF3,"g",IF(AE3=AF3,"d","v")))</f>
        <v>v</v>
      </c>
      <c r="AH3" s="241">
        <v>3</v>
      </c>
      <c r="AI3" s="244">
        <f>(N26)</f>
        <v>3</v>
      </c>
      <c r="AJ3" s="244">
        <f>(P26)</f>
        <v>3</v>
      </c>
      <c r="AK3" s="243" t="str">
        <f t="shared" ref="AK3:AK10" si="2">IF(AI3=".","-",IF(AI3&gt;AJ3,"g",IF(AI3=AJ3,"d","v")))</f>
        <v>d</v>
      </c>
      <c r="AL3" s="241">
        <v>2</v>
      </c>
      <c r="AM3" s="244">
        <f>(N20)</f>
        <v>1</v>
      </c>
      <c r="AN3" s="244">
        <f>(P20)</f>
        <v>0</v>
      </c>
      <c r="AO3" s="243" t="str">
        <f t="shared" ref="AO3:AO11" si="3">IF(AM3=".","-",IF(AM3&gt;AN3,"g",IF(AM3=AN3,"d","v")))</f>
        <v>g</v>
      </c>
      <c r="AP3" s="245"/>
      <c r="AQ3" s="246">
        <f t="shared" ref="AQ3:AQ12" si="4">SUM(AR3:AT3)</f>
        <v>9</v>
      </c>
      <c r="AR3" s="247">
        <f t="shared" ref="AR3:AR12" si="5">COUNTIF(B3:AO3,"g")</f>
        <v>3</v>
      </c>
      <c r="AS3" s="247">
        <f t="shared" ref="AS3:AS12" si="6">COUNTIF(B3:AO3,"d")</f>
        <v>2</v>
      </c>
      <c r="AT3" s="247">
        <f t="shared" ref="AT3:AT12" si="7">COUNTIF(B3:AO3,"v")</f>
        <v>4</v>
      </c>
      <c r="AU3" s="248">
        <f>SUM(IF(O3&lt;&gt;".",O3)+IF(S3&lt;&gt;".",S3)+IF(W3&lt;&gt;".",W3)+IF(AA3&lt;&gt;".",AA3)+IF(AE3&lt;&gt;".",AE3)+IF(AI3&lt;&gt;".",AI3)+IF(AM3&lt;&gt;".",AM3)+IF(G3&lt;&gt;".",G3)+IF(K3&lt;&gt;".",K3))</f>
        <v>11</v>
      </c>
      <c r="AV3" s="248">
        <f>SUM(IF(P3&lt;&gt;".",P3)+IF(T3&lt;&gt;".",T3)+IF(X3&lt;&gt;".",X3)+IF(AB3&lt;&gt;".",AB3)+IF(AF3&lt;&gt;".",AF3)+IF(AJ3&lt;&gt;".",AJ3)+IF(AN3&lt;&gt;".",AN3)+IF(H3&lt;&gt;".",H3)+IF(L3&lt;&gt;".",L3))</f>
        <v>16</v>
      </c>
      <c r="AW3" s="249">
        <f t="shared" ref="AW3:AW12" si="8">SUM(AR3*3+AS3*1)</f>
        <v>11</v>
      </c>
      <c r="AX3" s="250"/>
      <c r="AY3" s="251">
        <f>RANK(AW3,$AW$3:$AW$12,0)</f>
        <v>6</v>
      </c>
      <c r="AZ3" s="252"/>
      <c r="BA3" s="253">
        <f t="shared" ref="BA3:BA12" si="9">SUM(AU3-AV3)</f>
        <v>-5</v>
      </c>
      <c r="BC3" s="254"/>
      <c r="BD3" s="254"/>
      <c r="BE3" s="254"/>
      <c r="BF3" s="250"/>
    </row>
    <row r="4" spans="1:59" ht="15.6" x14ac:dyDescent="0.3">
      <c r="A4" s="255" t="s">
        <v>25</v>
      </c>
      <c r="B4" s="256">
        <v>11</v>
      </c>
      <c r="C4" s="242">
        <f>(P65)</f>
        <v>0</v>
      </c>
      <c r="D4" s="242">
        <f>(N65)</f>
        <v>1</v>
      </c>
      <c r="E4" s="257" t="str">
        <f t="shared" ref="E4:E12" si="10">IF(C4=".","-",IF(C4&gt;D4,"g",IF(C4=D4,"d","v")))</f>
        <v>v</v>
      </c>
      <c r="F4" s="258"/>
      <c r="G4" s="259"/>
      <c r="H4" s="259"/>
      <c r="I4" s="259"/>
      <c r="J4" s="256">
        <v>10</v>
      </c>
      <c r="K4" s="242">
        <f>(N60)</f>
        <v>0</v>
      </c>
      <c r="L4" s="242">
        <f>(P60)</f>
        <v>0</v>
      </c>
      <c r="M4" s="260" t="str">
        <f>IF(K4=".","-",IF(K4&gt;L4,"g",IF(K4=L4,"d","v")))</f>
        <v>d</v>
      </c>
      <c r="N4" s="256">
        <v>7</v>
      </c>
      <c r="O4" s="242">
        <f>(N46)</f>
        <v>1</v>
      </c>
      <c r="P4" s="242">
        <f>(P46)</f>
        <v>0</v>
      </c>
      <c r="Q4" s="260" t="str">
        <f>IF(O4=".","-",IF(O4&gt;P4,"g",IF(O4=P4,"d","v")))</f>
        <v>g</v>
      </c>
      <c r="R4" s="256">
        <v>9</v>
      </c>
      <c r="S4" s="242">
        <f>(N56)</f>
        <v>2</v>
      </c>
      <c r="T4" s="242">
        <f>(P56)</f>
        <v>1</v>
      </c>
      <c r="U4" s="260" t="str">
        <f>IF(S4=".","-",IF(S4&gt;T4,"g",IF(S4=T4,"d","v")))</f>
        <v>g</v>
      </c>
      <c r="V4" s="256">
        <v>6</v>
      </c>
      <c r="W4" s="242">
        <f>(N40)</f>
        <v>1</v>
      </c>
      <c r="X4" s="242">
        <f>(P40)</f>
        <v>1</v>
      </c>
      <c r="Y4" s="260" t="str">
        <f>IF(W4=".","-",IF(W4&gt;X4,"g",IF(W4=X4,"d","v")))</f>
        <v>d</v>
      </c>
      <c r="Z4" s="256">
        <v>4</v>
      </c>
      <c r="AA4" s="242">
        <f>(N33)</f>
        <v>2</v>
      </c>
      <c r="AB4" s="242">
        <f>(P33)</f>
        <v>2</v>
      </c>
      <c r="AC4" s="260" t="str">
        <f t="shared" si="0"/>
        <v>d</v>
      </c>
      <c r="AD4" s="256">
        <v>3</v>
      </c>
      <c r="AE4" s="242">
        <f>(N27)</f>
        <v>0</v>
      </c>
      <c r="AF4" s="242">
        <f>(P27)</f>
        <v>1</v>
      </c>
      <c r="AG4" s="260" t="str">
        <f t="shared" si="1"/>
        <v>v</v>
      </c>
      <c r="AH4" s="256">
        <v>2</v>
      </c>
      <c r="AI4" s="242">
        <f>(N21)</f>
        <v>1</v>
      </c>
      <c r="AJ4" s="242">
        <f>(P21)</f>
        <v>2</v>
      </c>
      <c r="AK4" s="260" t="str">
        <f t="shared" si="2"/>
        <v>v</v>
      </c>
      <c r="AL4" s="256">
        <v>0</v>
      </c>
      <c r="AM4" s="242">
        <f>(N14)</f>
        <v>2</v>
      </c>
      <c r="AN4" s="242">
        <f>(P14)</f>
        <v>4</v>
      </c>
      <c r="AO4" s="260" t="str">
        <f t="shared" si="3"/>
        <v>v</v>
      </c>
      <c r="AP4" s="261"/>
      <c r="AQ4" s="246">
        <f t="shared" si="4"/>
        <v>9</v>
      </c>
      <c r="AR4" s="247">
        <f t="shared" si="5"/>
        <v>2</v>
      </c>
      <c r="AS4" s="247">
        <f t="shared" si="6"/>
        <v>3</v>
      </c>
      <c r="AT4" s="247">
        <f t="shared" si="7"/>
        <v>4</v>
      </c>
      <c r="AU4" s="248">
        <f>SUM(IF(O4&lt;&gt;".",O4)+IF(S4&lt;&gt;".",S4)+IF(W4&lt;&gt;".",W4)+IF(AA4&lt;&gt;".",AA4)+IF(AE4&lt;&gt;".",AE4)+IF(AI4&lt;&gt;".",AI4)+IF(AM4&lt;&gt;".",AM4)+IF(C4&lt;&gt;".",C4)+IF(K4&lt;&gt;".",K4))</f>
        <v>9</v>
      </c>
      <c r="AV4" s="248">
        <f>SUM(IF(P4&lt;&gt;".",P4)+IF(T4&lt;&gt;".",T4)+IF(X4&lt;&gt;".",X4)+IF(AB4&lt;&gt;".",AB4)+IF(AF4&lt;&gt;".",AF4)+IF(AJ4&lt;&gt;".",AJ4)+IF(AN4&lt;&gt;".",AN4)+IF(D4&lt;&gt;".",D4)+IF(L4&lt;&gt;".",L4))</f>
        <v>12</v>
      </c>
      <c r="AW4" s="262">
        <f t="shared" si="8"/>
        <v>9</v>
      </c>
      <c r="AX4" s="250"/>
      <c r="AY4" s="251">
        <f t="shared" ref="AY4:AY12" si="11">RANK(AW4,$AW$3:$AW$12,0)</f>
        <v>7</v>
      </c>
      <c r="AZ4" s="252"/>
      <c r="BA4" s="253">
        <f t="shared" si="9"/>
        <v>-3</v>
      </c>
      <c r="BC4" s="254"/>
      <c r="BD4" s="254"/>
      <c r="BE4" s="254"/>
      <c r="BF4" s="250"/>
    </row>
    <row r="5" spans="1:59" ht="15.6" x14ac:dyDescent="0.3">
      <c r="A5" s="263" t="s">
        <v>222</v>
      </c>
      <c r="B5" s="256">
        <v>9</v>
      </c>
      <c r="C5" s="242">
        <f>(P55)</f>
        <v>3</v>
      </c>
      <c r="D5" s="242">
        <f>(N55)</f>
        <v>0</v>
      </c>
      <c r="E5" s="257" t="str">
        <f t="shared" si="10"/>
        <v>g</v>
      </c>
      <c r="F5" s="256">
        <v>10</v>
      </c>
      <c r="G5" s="242">
        <f>(P60)</f>
        <v>0</v>
      </c>
      <c r="H5" s="242">
        <f>(N60)</f>
        <v>0</v>
      </c>
      <c r="I5" s="257" t="str">
        <f t="shared" ref="I5:I12" si="12">IF(G5=".","-",IF(G5&gt;H5,"g",IF(G5=H5,"d","v")))</f>
        <v>d</v>
      </c>
      <c r="J5" s="258"/>
      <c r="K5" s="259"/>
      <c r="L5" s="259"/>
      <c r="M5" s="259"/>
      <c r="N5" s="256">
        <v>11</v>
      </c>
      <c r="O5" s="242">
        <f>(N66)</f>
        <v>1</v>
      </c>
      <c r="P5" s="242">
        <f>(P66)</f>
        <v>0</v>
      </c>
      <c r="Q5" s="260" t="str">
        <f>IF(O5=".","-",IF(O5&gt;P5,"g",IF(O5=P5,"d","v")))</f>
        <v>g</v>
      </c>
      <c r="R5" s="256">
        <v>8</v>
      </c>
      <c r="S5" s="242">
        <f>(N51)</f>
        <v>3</v>
      </c>
      <c r="T5" s="242">
        <f>(P51)</f>
        <v>2</v>
      </c>
      <c r="U5" s="260" t="str">
        <f>IF(S5=".","-",IF(S5&gt;T5,"g",IF(S5=T5,"d","v")))</f>
        <v>g</v>
      </c>
      <c r="V5" s="256">
        <v>5</v>
      </c>
      <c r="W5" s="242">
        <f>(N35)</f>
        <v>2</v>
      </c>
      <c r="X5" s="242">
        <f>(P35)</f>
        <v>0</v>
      </c>
      <c r="Y5" s="260" t="str">
        <f>IF(W5=".","-",IF(W5&gt;X5,"g",IF(W5=X5,"d","v")))</f>
        <v>g</v>
      </c>
      <c r="Z5" s="256">
        <v>3</v>
      </c>
      <c r="AA5" s="242">
        <f>(N28)</f>
        <v>1</v>
      </c>
      <c r="AB5" s="242">
        <f>(P28)</f>
        <v>0</v>
      </c>
      <c r="AC5" s="260" t="str">
        <f t="shared" si="0"/>
        <v>g</v>
      </c>
      <c r="AD5" s="256">
        <v>2</v>
      </c>
      <c r="AE5" s="242">
        <f>(N22)</f>
        <v>0</v>
      </c>
      <c r="AF5" s="242">
        <f>(P22)</f>
        <v>0</v>
      </c>
      <c r="AG5" s="260" t="str">
        <f t="shared" si="1"/>
        <v>d</v>
      </c>
      <c r="AH5" s="256">
        <v>1</v>
      </c>
      <c r="AI5" s="242">
        <f>(N16)</f>
        <v>0</v>
      </c>
      <c r="AJ5" s="242">
        <f>(P16)</f>
        <v>1</v>
      </c>
      <c r="AK5" s="260" t="str">
        <f t="shared" si="2"/>
        <v>v</v>
      </c>
      <c r="AL5" s="256">
        <v>6</v>
      </c>
      <c r="AM5" s="242">
        <f>(N41)</f>
        <v>1</v>
      </c>
      <c r="AN5" s="242">
        <f>(P41)</f>
        <v>1</v>
      </c>
      <c r="AO5" s="260" t="str">
        <f t="shared" si="3"/>
        <v>d</v>
      </c>
      <c r="AP5" s="261"/>
      <c r="AQ5" s="246">
        <f t="shared" si="4"/>
        <v>9</v>
      </c>
      <c r="AR5" s="247">
        <f t="shared" si="5"/>
        <v>5</v>
      </c>
      <c r="AS5" s="247">
        <f t="shared" si="6"/>
        <v>3</v>
      </c>
      <c r="AT5" s="247">
        <f t="shared" si="7"/>
        <v>1</v>
      </c>
      <c r="AU5" s="248">
        <f>SUM(IF(O5&lt;&gt;".",O5)+IF(S5&lt;&gt;".",S5)+IF(W5&lt;&gt;".",W5)+IF(AA5&lt;&gt;".",AA5)+IF(AE5&lt;&gt;".",AE5)+IF(AI5&lt;&gt;".",AI5)+IF(AM5&lt;&gt;".",AM5)+IF(G5&lt;&gt;".",G5)+IF(C5&lt;&gt;".",C5))</f>
        <v>11</v>
      </c>
      <c r="AV5" s="248">
        <f>SUM(IF(P5&lt;&gt;".",P5)+IF(T5&lt;&gt;".",T5)+IF(X5&lt;&gt;".",X5)+IF(AB5&lt;&gt;".",AB5)+IF(AF5&lt;&gt;".",AF5)+IF(AJ5&lt;&gt;".",AJ5)+IF(AN5&lt;&gt;".",AN5)+IF(H5&lt;&gt;".",H5)+IF(D5&lt;&gt;".",D5))</f>
        <v>4</v>
      </c>
      <c r="AW5" s="262">
        <f t="shared" si="8"/>
        <v>18</v>
      </c>
      <c r="AX5" s="250"/>
      <c r="AY5" s="251">
        <f t="shared" si="11"/>
        <v>1</v>
      </c>
      <c r="AZ5" s="252"/>
      <c r="BA5" s="253">
        <f t="shared" si="9"/>
        <v>7</v>
      </c>
      <c r="BC5" s="254"/>
      <c r="BD5" s="254"/>
      <c r="BE5" s="254"/>
      <c r="BF5" s="250"/>
    </row>
    <row r="6" spans="1:59" ht="15.6" x14ac:dyDescent="0.3">
      <c r="A6" s="255" t="s">
        <v>27</v>
      </c>
      <c r="B6" s="256">
        <v>8</v>
      </c>
      <c r="C6" s="242">
        <f>(P50)</f>
        <v>2</v>
      </c>
      <c r="D6" s="242">
        <f>(N50)</f>
        <v>1</v>
      </c>
      <c r="E6" s="257" t="str">
        <f t="shared" si="10"/>
        <v>g</v>
      </c>
      <c r="F6" s="256">
        <v>7</v>
      </c>
      <c r="G6" s="242">
        <f>(P46)</f>
        <v>0</v>
      </c>
      <c r="H6" s="242">
        <f>(N46)</f>
        <v>1</v>
      </c>
      <c r="I6" s="257" t="str">
        <f t="shared" si="12"/>
        <v>v</v>
      </c>
      <c r="J6" s="256">
        <v>11</v>
      </c>
      <c r="K6" s="242">
        <f>(P66)</f>
        <v>0</v>
      </c>
      <c r="L6" s="242">
        <f>(N66)</f>
        <v>1</v>
      </c>
      <c r="M6" s="257" t="str">
        <f t="shared" ref="M6:M12" si="13">IF(K6=".","-",IF(K6&gt;L6,"g",IF(K6=L6,"d","v")))</f>
        <v>v</v>
      </c>
      <c r="N6" s="258"/>
      <c r="O6" s="259"/>
      <c r="P6" s="259"/>
      <c r="Q6" s="259"/>
      <c r="R6" s="256">
        <v>10</v>
      </c>
      <c r="S6" s="242">
        <f>(N61)</f>
        <v>2</v>
      </c>
      <c r="T6" s="242">
        <f>(P61)</f>
        <v>0</v>
      </c>
      <c r="U6" s="260" t="str">
        <f>IF(S6=".","-",IF(S6&gt;T6,"g",IF(S6=T6,"d","v")))</f>
        <v>g</v>
      </c>
      <c r="V6" s="256">
        <v>4</v>
      </c>
      <c r="W6" s="242">
        <f>(N30)</f>
        <v>0</v>
      </c>
      <c r="X6" s="242">
        <f>(P30)</f>
        <v>0</v>
      </c>
      <c r="Y6" s="260" t="str">
        <f>IF(W6=".","-",IF(W6&gt;X6,"g",IF(W6=X6,"d","v")))</f>
        <v>d</v>
      </c>
      <c r="Z6" s="256">
        <v>2</v>
      </c>
      <c r="AA6" s="242">
        <f>(N23)</f>
        <v>0</v>
      </c>
      <c r="AB6" s="242">
        <f>(P23)</f>
        <v>1</v>
      </c>
      <c r="AC6" s="260" t="str">
        <f t="shared" si="0"/>
        <v>v</v>
      </c>
      <c r="AD6" s="256">
        <v>1</v>
      </c>
      <c r="AE6" s="242">
        <f>(N17)</f>
        <v>1</v>
      </c>
      <c r="AF6" s="242">
        <f>(P17)</f>
        <v>3</v>
      </c>
      <c r="AG6" s="260" t="str">
        <f t="shared" si="1"/>
        <v>v</v>
      </c>
      <c r="AH6" s="256">
        <v>6</v>
      </c>
      <c r="AI6" s="242">
        <f>(N42)</f>
        <v>1</v>
      </c>
      <c r="AJ6" s="242">
        <f>(P42)</f>
        <v>6</v>
      </c>
      <c r="AK6" s="260" t="str">
        <f t="shared" si="2"/>
        <v>v</v>
      </c>
      <c r="AL6" s="256">
        <v>5</v>
      </c>
      <c r="AM6" s="242">
        <f>(N36)</f>
        <v>0</v>
      </c>
      <c r="AN6" s="242">
        <f>(P36)</f>
        <v>2</v>
      </c>
      <c r="AO6" s="260" t="str">
        <f t="shared" si="3"/>
        <v>v</v>
      </c>
      <c r="AP6" s="261"/>
      <c r="AQ6" s="246">
        <f t="shared" si="4"/>
        <v>9</v>
      </c>
      <c r="AR6" s="247">
        <f t="shared" si="5"/>
        <v>2</v>
      </c>
      <c r="AS6" s="247">
        <f t="shared" si="6"/>
        <v>1</v>
      </c>
      <c r="AT6" s="247">
        <f t="shared" si="7"/>
        <v>6</v>
      </c>
      <c r="AU6" s="248">
        <f>SUM(IF(C6&lt;&gt;".",C6)+IF(S6&lt;&gt;".",S6)+IF(W6&lt;&gt;".",W6)+IF(AA6&lt;&gt;".",AA6)+IF(AE6&lt;&gt;".",AE6)+IF(AI6&lt;&gt;".",AI6)+IF(AM6&lt;&gt;".",AM6)+IF(G6&lt;&gt;".",G6)+IF(K6&lt;&gt;".",K6))</f>
        <v>6</v>
      </c>
      <c r="AV6" s="248">
        <f>SUM(IF(D6&lt;&gt;".",D6)+IF(T6&lt;&gt;".",T6)+IF(X6&lt;&gt;".",X6)+IF(AB6&lt;&gt;".",AB6)+IF(AF6&lt;&gt;".",AF6)+IF(AJ6&lt;&gt;".",AJ6)+IF(AN6&lt;&gt;".",AN6)+IF(H6&lt;&gt;".",H6)+IF(L6&lt;&gt;".",L6))</f>
        <v>15</v>
      </c>
      <c r="AW6" s="262">
        <f t="shared" si="8"/>
        <v>7</v>
      </c>
      <c r="AX6" s="250"/>
      <c r="AY6" s="251">
        <f t="shared" si="11"/>
        <v>8</v>
      </c>
      <c r="AZ6" s="252"/>
      <c r="BA6" s="253">
        <f t="shared" si="9"/>
        <v>-9</v>
      </c>
      <c r="BC6" s="254"/>
      <c r="BD6" s="254"/>
      <c r="BE6" s="254"/>
      <c r="BF6" s="250"/>
      <c r="BG6" s="264"/>
    </row>
    <row r="7" spans="1:59" ht="15.6" x14ac:dyDescent="0.3">
      <c r="A7" s="265" t="s">
        <v>26</v>
      </c>
      <c r="B7" s="256">
        <v>7</v>
      </c>
      <c r="C7" s="242">
        <f>(P45)</f>
        <v>3</v>
      </c>
      <c r="D7" s="242">
        <f>(N45)</f>
        <v>1</v>
      </c>
      <c r="E7" s="257" t="str">
        <f t="shared" si="10"/>
        <v>g</v>
      </c>
      <c r="F7" s="256">
        <v>9</v>
      </c>
      <c r="G7" s="242">
        <f>(P56)</f>
        <v>1</v>
      </c>
      <c r="H7" s="242">
        <f>(N56)</f>
        <v>2</v>
      </c>
      <c r="I7" s="257" t="str">
        <f t="shared" si="12"/>
        <v>v</v>
      </c>
      <c r="J7" s="256">
        <v>8</v>
      </c>
      <c r="K7" s="242">
        <f>(P51)</f>
        <v>2</v>
      </c>
      <c r="L7" s="242">
        <f>(N51)</f>
        <v>3</v>
      </c>
      <c r="M7" s="257" t="str">
        <f t="shared" si="13"/>
        <v>v</v>
      </c>
      <c r="N7" s="256">
        <v>10</v>
      </c>
      <c r="O7" s="242">
        <f>(P61)</f>
        <v>0</v>
      </c>
      <c r="P7" s="242">
        <f>(N61)</f>
        <v>2</v>
      </c>
      <c r="Q7" s="257" t="str">
        <f t="shared" ref="Q7:Q12" si="14">IF(O7=".","-",IF(O7&gt;P7,"g",IF(O7=P7,"d","v")))</f>
        <v>v</v>
      </c>
      <c r="R7" s="258"/>
      <c r="S7" s="259"/>
      <c r="T7" s="259"/>
      <c r="U7" s="259"/>
      <c r="V7" s="256">
        <v>3</v>
      </c>
      <c r="W7" s="242">
        <f>(N25)</f>
        <v>0</v>
      </c>
      <c r="X7" s="242">
        <f>(P25)</f>
        <v>0</v>
      </c>
      <c r="Y7" s="260" t="str">
        <f>IF(W7=".","-",IF(W7&gt;X7,"g",IF(W7=X7,"d","v")))</f>
        <v>d</v>
      </c>
      <c r="Z7" s="256">
        <v>1</v>
      </c>
      <c r="AA7" s="242">
        <f>(N18)</f>
        <v>0</v>
      </c>
      <c r="AB7" s="242">
        <f>(P18)</f>
        <v>1</v>
      </c>
      <c r="AC7" s="260" t="str">
        <f t="shared" si="0"/>
        <v>v</v>
      </c>
      <c r="AD7" s="256">
        <v>6</v>
      </c>
      <c r="AE7" s="242">
        <f>(N43)</f>
        <v>1</v>
      </c>
      <c r="AF7" s="242">
        <f>(P43)</f>
        <v>1</v>
      </c>
      <c r="AG7" s="260" t="str">
        <f t="shared" si="1"/>
        <v>d</v>
      </c>
      <c r="AH7" s="256">
        <v>5</v>
      </c>
      <c r="AI7" s="242">
        <f>(N37)</f>
        <v>0</v>
      </c>
      <c r="AJ7" s="242">
        <f>(P37)</f>
        <v>4</v>
      </c>
      <c r="AK7" s="260" t="str">
        <f t="shared" si="2"/>
        <v>v</v>
      </c>
      <c r="AL7" s="256">
        <v>4</v>
      </c>
      <c r="AM7" s="242">
        <f>(N31)</f>
        <v>1</v>
      </c>
      <c r="AN7" s="242">
        <f>(P31)</f>
        <v>1</v>
      </c>
      <c r="AO7" s="260" t="str">
        <f t="shared" si="3"/>
        <v>d</v>
      </c>
      <c r="AP7" s="261"/>
      <c r="AQ7" s="246">
        <f t="shared" si="4"/>
        <v>9</v>
      </c>
      <c r="AR7" s="247">
        <f t="shared" si="5"/>
        <v>1</v>
      </c>
      <c r="AS7" s="247">
        <f t="shared" si="6"/>
        <v>3</v>
      </c>
      <c r="AT7" s="247">
        <f t="shared" si="7"/>
        <v>5</v>
      </c>
      <c r="AU7" s="248">
        <f>SUM(IF(O7&lt;&gt;".",O7)+IF(C7&lt;&gt;".",C7)+IF(W7&lt;&gt;".",W7)+IF(AA7&lt;&gt;".",AA7)+IF(AE7&lt;&gt;".",AE7)+IF(AI7&lt;&gt;".",AI7)+IF(AM7&lt;&gt;".",AM7)+IF(G7&lt;&gt;".",G7)+IF(K7&lt;&gt;".",K7))</f>
        <v>8</v>
      </c>
      <c r="AV7" s="248">
        <f>SUM(IF(P7&lt;&gt;".",P7)+IF(D7&lt;&gt;".",D7)+IF(X7&lt;&gt;".",X7)+IF(AB7&lt;&gt;".",AB7)+IF(AF7&lt;&gt;".",AF7)+IF(AJ7&lt;&gt;".",AJ7)+IF(AN7&lt;&gt;".",AN7)+IF(H7&lt;&gt;".",H7)+IF(L7&lt;&gt;".",L7))</f>
        <v>15</v>
      </c>
      <c r="AW7" s="262">
        <f t="shared" si="8"/>
        <v>6</v>
      </c>
      <c r="AX7" s="250"/>
      <c r="AY7" s="251">
        <f t="shared" si="11"/>
        <v>9</v>
      </c>
      <c r="AZ7" s="252"/>
      <c r="BA7" s="253">
        <f t="shared" si="9"/>
        <v>-7</v>
      </c>
      <c r="BC7" s="254"/>
      <c r="BD7" s="254"/>
      <c r="BE7" s="254"/>
      <c r="BF7" s="250"/>
    </row>
    <row r="8" spans="1:59" ht="15.6" x14ac:dyDescent="0.3">
      <c r="A8" s="265" t="s">
        <v>44</v>
      </c>
      <c r="B8" s="256">
        <v>1</v>
      </c>
      <c r="C8" s="242">
        <f>(P15)</f>
        <v>1</v>
      </c>
      <c r="D8" s="242">
        <f>(N15)</f>
        <v>2</v>
      </c>
      <c r="E8" s="257" t="str">
        <f t="shared" si="10"/>
        <v>v</v>
      </c>
      <c r="F8" s="256">
        <v>6</v>
      </c>
      <c r="G8" s="242">
        <f>(P40)</f>
        <v>1</v>
      </c>
      <c r="H8" s="242">
        <f>(N40)</f>
        <v>1</v>
      </c>
      <c r="I8" s="257" t="str">
        <f t="shared" si="12"/>
        <v>d</v>
      </c>
      <c r="J8" s="256">
        <v>5</v>
      </c>
      <c r="K8" s="242">
        <f>(P35)</f>
        <v>0</v>
      </c>
      <c r="L8" s="242">
        <f>(N35)</f>
        <v>2</v>
      </c>
      <c r="M8" s="257" t="str">
        <f t="shared" si="13"/>
        <v>v</v>
      </c>
      <c r="N8" s="256">
        <v>4</v>
      </c>
      <c r="O8" s="242">
        <f>(P30)</f>
        <v>0</v>
      </c>
      <c r="P8" s="242">
        <f>(N30)</f>
        <v>0</v>
      </c>
      <c r="Q8" s="257" t="str">
        <f t="shared" si="14"/>
        <v>d</v>
      </c>
      <c r="R8" s="256">
        <v>3</v>
      </c>
      <c r="S8" s="242">
        <f>(P25)</f>
        <v>0</v>
      </c>
      <c r="T8" s="242">
        <f>(N25)</f>
        <v>0</v>
      </c>
      <c r="U8" s="257" t="str">
        <f>IF(S8=".","-",IF(S8&gt;T8,"g",IF(S8=T8,"d","v")))</f>
        <v>d</v>
      </c>
      <c r="V8" s="258"/>
      <c r="W8" s="259"/>
      <c r="X8" s="259"/>
      <c r="Y8" s="259"/>
      <c r="Z8" s="256">
        <v>10</v>
      </c>
      <c r="AA8" s="242">
        <f>(N62)</f>
        <v>0</v>
      </c>
      <c r="AB8" s="242">
        <f>(P62)</f>
        <v>4</v>
      </c>
      <c r="AC8" s="260" t="str">
        <f t="shared" si="0"/>
        <v>v</v>
      </c>
      <c r="AD8" s="256">
        <v>9</v>
      </c>
      <c r="AE8" s="242">
        <f>(N57)</f>
        <v>0</v>
      </c>
      <c r="AF8" s="242">
        <f>(P57)</f>
        <v>0</v>
      </c>
      <c r="AG8" s="260" t="str">
        <f t="shared" si="1"/>
        <v>d</v>
      </c>
      <c r="AH8" s="256">
        <v>8</v>
      </c>
      <c r="AI8" s="242">
        <f>(N52)</f>
        <v>1</v>
      </c>
      <c r="AJ8" s="242">
        <f>(P52)</f>
        <v>2</v>
      </c>
      <c r="AK8" s="260" t="str">
        <f t="shared" si="2"/>
        <v>v</v>
      </c>
      <c r="AL8" s="256">
        <v>7</v>
      </c>
      <c r="AM8" s="242">
        <f>(N47)</f>
        <v>0</v>
      </c>
      <c r="AN8" s="242">
        <f>(P47)</f>
        <v>0</v>
      </c>
      <c r="AO8" s="260" t="str">
        <f t="shared" si="3"/>
        <v>d</v>
      </c>
      <c r="AP8" s="261"/>
      <c r="AQ8" s="246">
        <f t="shared" si="4"/>
        <v>9</v>
      </c>
      <c r="AR8" s="247">
        <f t="shared" si="5"/>
        <v>0</v>
      </c>
      <c r="AS8" s="247">
        <f t="shared" si="6"/>
        <v>5</v>
      </c>
      <c r="AT8" s="247">
        <f t="shared" si="7"/>
        <v>4</v>
      </c>
      <c r="AU8" s="248">
        <f>SUM(IF(O8&lt;&gt;".",O8)+IF(S8&lt;&gt;".",S8)+IF(C8&lt;&gt;".",C8)+IF(AA8&lt;&gt;".",AA8)+IF(AE8&lt;&gt;".",AE8)+IF(AI8&lt;&gt;".",AI8)+IF(AM8&lt;&gt;".",AM8)+IF(G8&lt;&gt;".",G8)+IF(K8&lt;&gt;".",K8))</f>
        <v>3</v>
      </c>
      <c r="AV8" s="248">
        <f>SUM(IF(P8&lt;&gt;".",P8)+IF(T8&lt;&gt;".",T8)+IF(D8&lt;&gt;".",D8)+IF(AB8&lt;&gt;".",AB8)+IF(AF8&lt;&gt;".",AF8)+IF(AJ8&lt;&gt;".",AJ8)+IF(AN8&lt;&gt;".",AN8)+IF(H8&lt;&gt;".",H8)+IF(L8&lt;&gt;".",L8))</f>
        <v>11</v>
      </c>
      <c r="AW8" s="262">
        <f t="shared" si="8"/>
        <v>5</v>
      </c>
      <c r="AX8" s="250"/>
      <c r="AY8" s="251">
        <f t="shared" si="11"/>
        <v>10</v>
      </c>
      <c r="AZ8" s="252"/>
      <c r="BA8" s="253">
        <f t="shared" si="9"/>
        <v>-8</v>
      </c>
      <c r="BC8" s="254"/>
      <c r="BD8" s="254"/>
      <c r="BE8" s="254"/>
      <c r="BF8" s="250"/>
    </row>
    <row r="9" spans="1:59" ht="15.6" x14ac:dyDescent="0.3">
      <c r="A9" s="265" t="s">
        <v>8</v>
      </c>
      <c r="B9" s="256">
        <v>5</v>
      </c>
      <c r="C9" s="242">
        <f>(P38)</f>
        <v>1</v>
      </c>
      <c r="D9" s="242">
        <f>(N38)</f>
        <v>1</v>
      </c>
      <c r="E9" s="257" t="str">
        <f t="shared" si="10"/>
        <v>d</v>
      </c>
      <c r="F9" s="256">
        <v>4</v>
      </c>
      <c r="G9" s="242">
        <f>(P33)</f>
        <v>2</v>
      </c>
      <c r="H9" s="242">
        <f>(N33)</f>
        <v>2</v>
      </c>
      <c r="I9" s="257" t="str">
        <f t="shared" si="12"/>
        <v>d</v>
      </c>
      <c r="J9" s="256">
        <v>3</v>
      </c>
      <c r="K9" s="242">
        <f>(P28)</f>
        <v>0</v>
      </c>
      <c r="L9" s="242">
        <f>(N28)</f>
        <v>1</v>
      </c>
      <c r="M9" s="257" t="str">
        <f t="shared" si="13"/>
        <v>v</v>
      </c>
      <c r="N9" s="256">
        <v>2</v>
      </c>
      <c r="O9" s="242">
        <f>(P23)</f>
        <v>1</v>
      </c>
      <c r="P9" s="242">
        <f>(N23)</f>
        <v>0</v>
      </c>
      <c r="Q9" s="257" t="str">
        <f t="shared" si="14"/>
        <v>g</v>
      </c>
      <c r="R9" s="256">
        <v>1</v>
      </c>
      <c r="S9" s="242">
        <f>(P18)</f>
        <v>1</v>
      </c>
      <c r="T9" s="242">
        <f>(N18)</f>
        <v>0</v>
      </c>
      <c r="U9" s="257" t="str">
        <f>IF(S9=".","-",IF(S9&gt;T9,"g",IF(S9=T9,"d","v")))</f>
        <v>g</v>
      </c>
      <c r="V9" s="256">
        <v>10</v>
      </c>
      <c r="W9" s="242">
        <f>(P62)</f>
        <v>4</v>
      </c>
      <c r="X9" s="242">
        <f>(N62)</f>
        <v>0</v>
      </c>
      <c r="Y9" s="257" t="str">
        <f>IF(W9=".","-",IF(W9&gt;X9,"g",IF(W9=X9,"d","v")))</f>
        <v>g</v>
      </c>
      <c r="Z9" s="258"/>
      <c r="AA9" s="259"/>
      <c r="AB9" s="259"/>
      <c r="AC9" s="259"/>
      <c r="AD9" s="256">
        <v>8</v>
      </c>
      <c r="AE9" s="242">
        <f>(N53)</f>
        <v>2</v>
      </c>
      <c r="AF9" s="242">
        <f>(P53)</f>
        <v>1</v>
      </c>
      <c r="AG9" s="260" t="str">
        <f t="shared" si="1"/>
        <v>g</v>
      </c>
      <c r="AH9" s="256">
        <v>7</v>
      </c>
      <c r="AI9" s="242">
        <f>(N48)</f>
        <v>1</v>
      </c>
      <c r="AJ9" s="242">
        <f>(P48)</f>
        <v>1</v>
      </c>
      <c r="AK9" s="260" t="str">
        <f t="shared" si="2"/>
        <v>d</v>
      </c>
      <c r="AL9" s="256">
        <v>11</v>
      </c>
      <c r="AM9" s="242">
        <f>(N67)</f>
        <v>1</v>
      </c>
      <c r="AN9" s="242">
        <f>(P67)</f>
        <v>1</v>
      </c>
      <c r="AO9" s="260" t="str">
        <f t="shared" si="3"/>
        <v>d</v>
      </c>
      <c r="AP9" s="261"/>
      <c r="AQ9" s="246">
        <f t="shared" si="4"/>
        <v>9</v>
      </c>
      <c r="AR9" s="247">
        <f t="shared" si="5"/>
        <v>4</v>
      </c>
      <c r="AS9" s="247">
        <f t="shared" si="6"/>
        <v>4</v>
      </c>
      <c r="AT9" s="247">
        <f t="shared" si="7"/>
        <v>1</v>
      </c>
      <c r="AU9" s="248">
        <f>SUM(IF(O9&lt;&gt;".",O9)+IF(S9&lt;&gt;".",S9)+IF(W9&lt;&gt;".",W9)+IF(C9&lt;&gt;".",C9)+IF(AE9&lt;&gt;".",AE9)+IF(AI9&lt;&gt;".",AI9)+IF(AM9&lt;&gt;".",AM9)+IF(G9&lt;&gt;".",G9)+IF(K9&lt;&gt;".",K9))</f>
        <v>13</v>
      </c>
      <c r="AV9" s="248">
        <f>SUM(IF(P9&lt;&gt;".",P9)+IF(T9&lt;&gt;".",T9)+IF(X9&lt;&gt;".",X9)+IF(D9&lt;&gt;".",D9)+IF(AF9&lt;&gt;".",AF9)+IF(AJ9&lt;&gt;".",AJ9)+IF(AN9&lt;&gt;".",AN9)+IF(H9&lt;&gt;".",H9)+IF(L9&lt;&gt;".",L9))</f>
        <v>7</v>
      </c>
      <c r="AW9" s="262">
        <f t="shared" si="8"/>
        <v>16</v>
      </c>
      <c r="AX9" s="250"/>
      <c r="AY9" s="251">
        <f t="shared" si="11"/>
        <v>3</v>
      </c>
      <c r="AZ9" s="252"/>
      <c r="BA9" s="253">
        <f t="shared" si="9"/>
        <v>6</v>
      </c>
      <c r="BC9" s="254"/>
      <c r="BD9" s="254"/>
      <c r="BE9" s="254"/>
      <c r="BF9" s="250"/>
    </row>
    <row r="10" spans="1:59" s="269" customFormat="1" ht="15.6" x14ac:dyDescent="0.3">
      <c r="A10" s="265" t="s">
        <v>34</v>
      </c>
      <c r="B10" s="256">
        <v>4</v>
      </c>
      <c r="C10" s="242">
        <f>(P32)</f>
        <v>3</v>
      </c>
      <c r="D10" s="242">
        <f>(N32)</f>
        <v>1</v>
      </c>
      <c r="E10" s="260" t="str">
        <f t="shared" si="10"/>
        <v>g</v>
      </c>
      <c r="F10" s="256">
        <v>3</v>
      </c>
      <c r="G10" s="242">
        <f>(P27)</f>
        <v>1</v>
      </c>
      <c r="H10" s="242">
        <f>(N27)</f>
        <v>0</v>
      </c>
      <c r="I10" s="260" t="str">
        <f t="shared" si="12"/>
        <v>g</v>
      </c>
      <c r="J10" s="256">
        <v>2</v>
      </c>
      <c r="K10" s="242">
        <f>(P22)</f>
        <v>0</v>
      </c>
      <c r="L10" s="242">
        <f>(N22)</f>
        <v>0</v>
      </c>
      <c r="M10" s="260" t="str">
        <f t="shared" si="13"/>
        <v>d</v>
      </c>
      <c r="N10" s="256">
        <v>1</v>
      </c>
      <c r="O10" s="242">
        <f>(P17)</f>
        <v>3</v>
      </c>
      <c r="P10" s="242">
        <f>(N17)</f>
        <v>1</v>
      </c>
      <c r="Q10" s="260" t="str">
        <f t="shared" si="14"/>
        <v>g</v>
      </c>
      <c r="R10" s="256">
        <v>6</v>
      </c>
      <c r="S10" s="242">
        <f>(P43)</f>
        <v>1</v>
      </c>
      <c r="T10" s="242">
        <f>(N43)</f>
        <v>1</v>
      </c>
      <c r="U10" s="260" t="str">
        <f>IF(S10=".","-",IF(S10&gt;T10,"g",IF(S10=T10,"d","v")))</f>
        <v>d</v>
      </c>
      <c r="V10" s="256">
        <v>9</v>
      </c>
      <c r="W10" s="242">
        <f>(P57)</f>
        <v>0</v>
      </c>
      <c r="X10" s="242">
        <f>(N57)</f>
        <v>0</v>
      </c>
      <c r="Y10" s="260" t="str">
        <f>IF(W10=".","-",IF(W10&gt;X10,"g",IF(W10=X10,"d","v")))</f>
        <v>d</v>
      </c>
      <c r="Z10" s="256">
        <v>8</v>
      </c>
      <c r="AA10" s="242">
        <f>(P53)</f>
        <v>1</v>
      </c>
      <c r="AB10" s="242">
        <f>(N53)</f>
        <v>2</v>
      </c>
      <c r="AC10" s="260" t="str">
        <f>IF(AA10=".","-",IF(AA10&gt;AB10,"g",IF(AA10=AB10,"d","v")))</f>
        <v>v</v>
      </c>
      <c r="AD10" s="258"/>
      <c r="AE10" s="259"/>
      <c r="AF10" s="259"/>
      <c r="AG10" s="259"/>
      <c r="AH10" s="256">
        <v>11</v>
      </c>
      <c r="AI10" s="242">
        <f>(N68)</f>
        <v>1</v>
      </c>
      <c r="AJ10" s="242">
        <f>(P68)</f>
        <v>1</v>
      </c>
      <c r="AK10" s="260" t="str">
        <f t="shared" si="2"/>
        <v>d</v>
      </c>
      <c r="AL10" s="256">
        <v>10</v>
      </c>
      <c r="AM10" s="242">
        <f>(N63)</f>
        <v>1</v>
      </c>
      <c r="AN10" s="242">
        <f>(P63)</f>
        <v>0</v>
      </c>
      <c r="AO10" s="266" t="str">
        <f t="shared" si="3"/>
        <v>g</v>
      </c>
      <c r="AP10" s="267"/>
      <c r="AQ10" s="246">
        <f t="shared" si="4"/>
        <v>9</v>
      </c>
      <c r="AR10" s="247">
        <f t="shared" si="5"/>
        <v>4</v>
      </c>
      <c r="AS10" s="247">
        <f t="shared" si="6"/>
        <v>4</v>
      </c>
      <c r="AT10" s="247">
        <f t="shared" si="7"/>
        <v>1</v>
      </c>
      <c r="AU10" s="248">
        <f>SUM(IF(O10&lt;&gt;".",O10)+IF(S10&lt;&gt;".",S10)+IF(W10&lt;&gt;".",W10)+IF(AA10&lt;&gt;".",AA10)+IF(C10&lt;&gt;".",C10)+IF(AI10&lt;&gt;".",AI10)+IF(AM10&lt;&gt;".",AM10)+IF(G10&lt;&gt;".",G10)+IF(K10&lt;&gt;".",K10))</f>
        <v>11</v>
      </c>
      <c r="AV10" s="248">
        <f>SUM(IF(P10&lt;&gt;".",P10)+IF(T10&lt;&gt;".",T10)+IF(X10&lt;&gt;".",X10)+IF(AB10&lt;&gt;".",AB10)+IF(D10&lt;&gt;".",D10)+IF(AJ10&lt;&gt;".",AJ10)+IF(AN10&lt;&gt;".",AN10)+IF(H10&lt;&gt;".",H10)+IF(L10&lt;&gt;".",L10))</f>
        <v>6</v>
      </c>
      <c r="AW10" s="268">
        <f t="shared" si="8"/>
        <v>16</v>
      </c>
      <c r="AX10" s="250"/>
      <c r="AY10" s="251">
        <f t="shared" si="11"/>
        <v>3</v>
      </c>
      <c r="AZ10" s="252"/>
      <c r="BA10" s="253">
        <f t="shared" si="9"/>
        <v>5</v>
      </c>
      <c r="BC10" s="254"/>
      <c r="BD10" s="254"/>
      <c r="BE10" s="254"/>
      <c r="BF10" s="250"/>
    </row>
    <row r="11" spans="1:59" ht="15.6" x14ac:dyDescent="0.3">
      <c r="A11" s="255" t="s">
        <v>33</v>
      </c>
      <c r="B11" s="270">
        <v>3</v>
      </c>
      <c r="C11" s="271">
        <f>(P26)</f>
        <v>3</v>
      </c>
      <c r="D11" s="271">
        <f>(N26)</f>
        <v>3</v>
      </c>
      <c r="E11" s="257" t="str">
        <f t="shared" si="10"/>
        <v>d</v>
      </c>
      <c r="F11" s="270">
        <v>2</v>
      </c>
      <c r="G11" s="271">
        <f>(P21)</f>
        <v>2</v>
      </c>
      <c r="H11" s="271">
        <f>(N21)</f>
        <v>1</v>
      </c>
      <c r="I11" s="257" t="str">
        <f t="shared" si="12"/>
        <v>g</v>
      </c>
      <c r="J11" s="270">
        <v>1</v>
      </c>
      <c r="K11" s="271">
        <f>(P16)</f>
        <v>1</v>
      </c>
      <c r="L11" s="271">
        <f>(N16)</f>
        <v>0</v>
      </c>
      <c r="M11" s="257" t="str">
        <f t="shared" si="13"/>
        <v>g</v>
      </c>
      <c r="N11" s="270">
        <v>6</v>
      </c>
      <c r="O11" s="271">
        <f>(P42)</f>
        <v>6</v>
      </c>
      <c r="P11" s="271">
        <f>(N42)</f>
        <v>1</v>
      </c>
      <c r="Q11" s="257" t="str">
        <f t="shared" si="14"/>
        <v>g</v>
      </c>
      <c r="R11" s="270">
        <v>5</v>
      </c>
      <c r="S11" s="271">
        <f>(P37)</f>
        <v>4</v>
      </c>
      <c r="T11" s="271">
        <f>(N37)</f>
        <v>0</v>
      </c>
      <c r="U11" s="257" t="str">
        <f>IF(S11=".","-",IF(S11&gt;T11,"g",IF(S11=T11,"d","v")))</f>
        <v>g</v>
      </c>
      <c r="V11" s="270">
        <v>8</v>
      </c>
      <c r="W11" s="271">
        <f>(P52)</f>
        <v>2</v>
      </c>
      <c r="X11" s="271">
        <f>(N52)</f>
        <v>1</v>
      </c>
      <c r="Y11" s="257" t="str">
        <f>IF(W11=".","-",IF(W11&gt;X11,"g",IF(W11=X11,"d","v")))</f>
        <v>g</v>
      </c>
      <c r="Z11" s="270">
        <v>7</v>
      </c>
      <c r="AA11" s="271">
        <f>(P48)</f>
        <v>1</v>
      </c>
      <c r="AB11" s="271">
        <f>(N48)</f>
        <v>1</v>
      </c>
      <c r="AC11" s="257" t="str">
        <f>IF(AA11=".","-",IF(AA11&gt;AB11,"g",IF(AA11=AB11,"d","v")))</f>
        <v>d</v>
      </c>
      <c r="AD11" s="270">
        <v>11</v>
      </c>
      <c r="AE11" s="271">
        <f>(P68)</f>
        <v>1</v>
      </c>
      <c r="AF11" s="271">
        <f>(N68)</f>
        <v>1</v>
      </c>
      <c r="AG11" s="257" t="str">
        <f>IF(AE11=".","-",IF(AE11&gt;AF11,"g",IF(AE11=AF11,"d","v")))</f>
        <v>d</v>
      </c>
      <c r="AH11" s="272"/>
      <c r="AI11" s="273"/>
      <c r="AJ11" s="273"/>
      <c r="AK11" s="273"/>
      <c r="AL11" s="270">
        <v>9</v>
      </c>
      <c r="AM11" s="271">
        <f>(N58)</f>
        <v>1</v>
      </c>
      <c r="AN11" s="271">
        <f>(P58)</f>
        <v>4</v>
      </c>
      <c r="AO11" s="257" t="str">
        <f t="shared" si="3"/>
        <v>v</v>
      </c>
      <c r="AP11" s="245"/>
      <c r="AQ11" s="246">
        <f t="shared" si="4"/>
        <v>9</v>
      </c>
      <c r="AR11" s="247">
        <f t="shared" si="5"/>
        <v>5</v>
      </c>
      <c r="AS11" s="247">
        <f t="shared" si="6"/>
        <v>3</v>
      </c>
      <c r="AT11" s="247">
        <f t="shared" si="7"/>
        <v>1</v>
      </c>
      <c r="AU11" s="248">
        <f>SUM(IF(O11&lt;&gt;".",O11)+IF(S11&lt;&gt;".",S11)+IF(W11&lt;&gt;".",W11)+IF(AA11&lt;&gt;".",AA11)+IF(AE11&lt;&gt;".",AE11)+IF(C11&lt;&gt;".",C11)+IF(AM11&lt;&gt;".",AM11)+IF(G11&lt;&gt;".",G11)+IF(K11&lt;&gt;".",K11))</f>
        <v>21</v>
      </c>
      <c r="AV11" s="248">
        <f>SUM(IF(P11&lt;&gt;".",P11)+IF(T11&lt;&gt;".",T11)+IF(X11&lt;&gt;".",X11)+IF(AB11&lt;&gt;".",AB11)+IF(AF11&lt;&gt;".",AF11)+IF(D11&lt;&gt;".",D11)+IF(AN11&lt;&gt;".",AN11)+IF(H11&lt;&gt;".",H11)+IF(L11&lt;&gt;".",L11))</f>
        <v>12</v>
      </c>
      <c r="AW11" s="249">
        <f t="shared" si="8"/>
        <v>18</v>
      </c>
      <c r="AX11" s="250"/>
      <c r="AY11" s="251">
        <f t="shared" si="11"/>
        <v>1</v>
      </c>
      <c r="AZ11" s="252"/>
      <c r="BA11" s="253">
        <f t="shared" si="9"/>
        <v>9</v>
      </c>
      <c r="BC11" s="254"/>
      <c r="BD11" s="254"/>
      <c r="BE11" s="254"/>
      <c r="BF11" s="250"/>
    </row>
    <row r="12" spans="1:59" s="269" customFormat="1" ht="16.2" thickBot="1" x14ac:dyDescent="0.35">
      <c r="A12" s="265" t="s">
        <v>6</v>
      </c>
      <c r="B12" s="274">
        <v>2</v>
      </c>
      <c r="C12" s="275">
        <f>(P20)</f>
        <v>0</v>
      </c>
      <c r="D12" s="275">
        <f>(N20)</f>
        <v>1</v>
      </c>
      <c r="E12" s="276" t="str">
        <f t="shared" si="10"/>
        <v>v</v>
      </c>
      <c r="F12" s="274">
        <v>0</v>
      </c>
      <c r="G12" s="275">
        <f>(P14)</f>
        <v>4</v>
      </c>
      <c r="H12" s="275">
        <f>(N14)</f>
        <v>2</v>
      </c>
      <c r="I12" s="276" t="str">
        <f t="shared" si="12"/>
        <v>g</v>
      </c>
      <c r="J12" s="274">
        <v>6</v>
      </c>
      <c r="K12" s="275">
        <f>(P41)</f>
        <v>1</v>
      </c>
      <c r="L12" s="275">
        <f>(N41)</f>
        <v>1</v>
      </c>
      <c r="M12" s="276" t="str">
        <f t="shared" si="13"/>
        <v>d</v>
      </c>
      <c r="N12" s="274">
        <v>5</v>
      </c>
      <c r="O12" s="275">
        <f>(P36)</f>
        <v>2</v>
      </c>
      <c r="P12" s="275">
        <f>(N36)</f>
        <v>0</v>
      </c>
      <c r="Q12" s="276" t="str">
        <f t="shared" si="14"/>
        <v>g</v>
      </c>
      <c r="R12" s="274">
        <v>4</v>
      </c>
      <c r="S12" s="275">
        <f>(P31)</f>
        <v>1</v>
      </c>
      <c r="T12" s="275">
        <f>(N31)</f>
        <v>1</v>
      </c>
      <c r="U12" s="276" t="str">
        <f>IF(S12=".","-",IF(S12&gt;T12,"g",IF(S12=T12,"d","v")))</f>
        <v>d</v>
      </c>
      <c r="V12" s="274">
        <v>7</v>
      </c>
      <c r="W12" s="275">
        <f>(P47)</f>
        <v>0</v>
      </c>
      <c r="X12" s="275">
        <f>(N47)</f>
        <v>0</v>
      </c>
      <c r="Y12" s="276" t="str">
        <f>IF(W12=".","-",IF(W12&gt;X12,"g",IF(W12=X12,"d","v")))</f>
        <v>d</v>
      </c>
      <c r="Z12" s="274">
        <v>11</v>
      </c>
      <c r="AA12" s="275">
        <f>(P67)</f>
        <v>1</v>
      </c>
      <c r="AB12" s="275">
        <f>(N67)</f>
        <v>1</v>
      </c>
      <c r="AC12" s="276" t="str">
        <f>IF(AA12=".","-",IF(AA12&gt;AB12,"g",IF(AA12=AB12,"d","v")))</f>
        <v>d</v>
      </c>
      <c r="AD12" s="274">
        <v>10</v>
      </c>
      <c r="AE12" s="275">
        <f>(P63)</f>
        <v>0</v>
      </c>
      <c r="AF12" s="275">
        <f>(N63)</f>
        <v>1</v>
      </c>
      <c r="AG12" s="276" t="str">
        <f>IF(AE12=".","-",IF(AE12&gt;AF12,"g",IF(AE12=AF12,"d","v")))</f>
        <v>v</v>
      </c>
      <c r="AH12" s="274">
        <v>9</v>
      </c>
      <c r="AI12" s="275">
        <f>(P58)</f>
        <v>4</v>
      </c>
      <c r="AJ12" s="275">
        <f>(N58)</f>
        <v>1</v>
      </c>
      <c r="AK12" s="276" t="str">
        <f>IF(AI12=".","-",IF(AI12&gt;AJ12,"g",IF(AI12=AJ12,"d","v")))</f>
        <v>g</v>
      </c>
      <c r="AL12" s="277"/>
      <c r="AM12" s="278"/>
      <c r="AN12" s="278"/>
      <c r="AO12" s="279"/>
      <c r="AP12" s="267"/>
      <c r="AQ12" s="280">
        <f t="shared" si="4"/>
        <v>9</v>
      </c>
      <c r="AR12" s="281">
        <f t="shared" si="5"/>
        <v>3</v>
      </c>
      <c r="AS12" s="281">
        <f t="shared" si="6"/>
        <v>4</v>
      </c>
      <c r="AT12" s="281">
        <f t="shared" si="7"/>
        <v>2</v>
      </c>
      <c r="AU12" s="282">
        <f>SUM(IF(O12&lt;&gt;".",O12)+IF(S12&lt;&gt;".",S12)+IF(W12&lt;&gt;".",W12)+IF(AA12&lt;&gt;".",AA12)+IF(AE12&lt;&gt;".",AE12)+IF(AI12&lt;&gt;".",AI12)+IF(C12&lt;&gt;".",C12)+IF(G12&lt;&gt;".",G12)+IF(K12&lt;&gt;".",K12))</f>
        <v>13</v>
      </c>
      <c r="AV12" s="282">
        <f>SUM(IF(P12&lt;&gt;".",P12)+IF(T12&lt;&gt;".",T12)+IF(X12&lt;&gt;".",X12)+IF(AB12&lt;&gt;".",AB12)+IF(AF12&lt;&gt;".",AF12)+IF(AJ12&lt;&gt;".",AJ12)+IF(D12&lt;&gt;".",D12)+IF(H12&lt;&gt;".",H12)+IF(L12&lt;&gt;".",L12))</f>
        <v>8</v>
      </c>
      <c r="AW12" s="283">
        <f t="shared" si="8"/>
        <v>13</v>
      </c>
      <c r="AX12" s="284"/>
      <c r="AY12" s="251">
        <f t="shared" si="11"/>
        <v>5</v>
      </c>
      <c r="AZ12" s="252"/>
      <c r="BA12" s="253">
        <f t="shared" si="9"/>
        <v>5</v>
      </c>
      <c r="BC12" s="254"/>
      <c r="BD12" s="254"/>
      <c r="BE12" s="254"/>
      <c r="BF12" s="250"/>
    </row>
    <row r="13" spans="1:59" s="269" customFormat="1" ht="3.75" customHeight="1" thickTop="1" x14ac:dyDescent="0.3">
      <c r="A13" s="285"/>
      <c r="B13" s="286"/>
      <c r="C13" s="287"/>
      <c r="D13" s="287"/>
      <c r="E13" s="288"/>
      <c r="F13" s="286"/>
      <c r="G13" s="287"/>
      <c r="H13" s="287"/>
      <c r="I13" s="288"/>
      <c r="J13" s="286"/>
      <c r="K13" s="287"/>
      <c r="L13" s="287"/>
      <c r="M13" s="288"/>
      <c r="N13" s="286"/>
      <c r="O13" s="287"/>
      <c r="P13" s="287"/>
      <c r="Q13" s="288"/>
      <c r="R13" s="286"/>
      <c r="S13" s="287"/>
      <c r="T13" s="287"/>
      <c r="U13" s="288"/>
      <c r="V13" s="286"/>
      <c r="W13" s="287"/>
      <c r="X13" s="287"/>
      <c r="Y13" s="288"/>
      <c r="Z13" s="286"/>
      <c r="AA13" s="287"/>
      <c r="AB13" s="287"/>
      <c r="AC13" s="288"/>
      <c r="AH13" s="286"/>
      <c r="AI13" s="287"/>
      <c r="AJ13" s="287"/>
      <c r="AK13" s="288"/>
      <c r="AQ13" s="289"/>
      <c r="AR13" s="290"/>
      <c r="AS13" s="290"/>
      <c r="AT13" s="290"/>
      <c r="AU13" s="291"/>
      <c r="AV13" s="291"/>
      <c r="AW13" s="292"/>
    </row>
    <row r="14" spans="1:59" s="269" customFormat="1" ht="24.6" x14ac:dyDescent="0.4">
      <c r="A14" s="293" t="s">
        <v>55</v>
      </c>
      <c r="B14" s="294"/>
      <c r="D14" s="295"/>
      <c r="K14" s="296"/>
      <c r="L14" s="297" t="str">
        <f>$A$4</f>
        <v>Debreczy István</v>
      </c>
      <c r="M14" s="296"/>
      <c r="N14" s="298">
        <v>2</v>
      </c>
      <c r="O14" s="299" t="s">
        <v>85</v>
      </c>
      <c r="P14" s="298">
        <v>4</v>
      </c>
      <c r="R14" s="269" t="str">
        <f>$A$12</f>
        <v>Pákai György</v>
      </c>
      <c r="W14" s="296"/>
      <c r="Y14" s="295"/>
      <c r="AY14" s="300"/>
    </row>
    <row r="15" spans="1:59" ht="24.6" x14ac:dyDescent="0.4">
      <c r="A15" s="293"/>
      <c r="B15" s="301"/>
      <c r="E15" s="269"/>
      <c r="F15" s="269"/>
      <c r="G15" s="269"/>
      <c r="H15" s="269"/>
      <c r="I15" s="269"/>
      <c r="J15" s="269"/>
      <c r="L15" s="297" t="str">
        <f>$A$3</f>
        <v>I. Farkas Gábor</v>
      </c>
      <c r="N15" s="298">
        <v>2</v>
      </c>
      <c r="O15" s="299" t="s">
        <v>85</v>
      </c>
      <c r="P15" s="298">
        <v>1</v>
      </c>
      <c r="R15" s="269" t="str">
        <f>$A$8</f>
        <v>Mártonfi István</v>
      </c>
      <c r="S15" s="269"/>
      <c r="V15" s="269"/>
      <c r="Z15" s="269"/>
      <c r="AA15" s="302"/>
      <c r="AI15" s="302"/>
      <c r="AJ15" s="299"/>
      <c r="AK15" s="302"/>
      <c r="AM15" s="269"/>
      <c r="AN15" s="269"/>
      <c r="AO15" s="269"/>
      <c r="AP15" s="269"/>
      <c r="AQ15" s="269"/>
      <c r="AR15" s="269"/>
      <c r="AT15" s="269"/>
      <c r="AU15" s="269"/>
      <c r="AV15" s="269"/>
      <c r="AW15" s="269"/>
      <c r="AY15" s="300"/>
    </row>
    <row r="16" spans="1:59" ht="21" x14ac:dyDescent="0.4">
      <c r="A16" s="303"/>
      <c r="B16" s="301"/>
      <c r="D16" s="295"/>
      <c r="E16" s="269"/>
      <c r="F16" s="269"/>
      <c r="G16" s="269"/>
      <c r="H16" s="269"/>
      <c r="I16" s="269"/>
      <c r="J16" s="269"/>
      <c r="L16" s="304" t="str">
        <f>A5</f>
        <v xml:space="preserve">Bottyán Zoltán </v>
      </c>
      <c r="N16" s="298">
        <v>0</v>
      </c>
      <c r="O16" s="299" t="s">
        <v>85</v>
      </c>
      <c r="P16" s="298">
        <v>1</v>
      </c>
      <c r="Q16" s="302" t="s">
        <v>89</v>
      </c>
      <c r="R16" s="269" t="str">
        <f>$A$11</f>
        <v>Fülöp Elemér</v>
      </c>
      <c r="S16" s="269"/>
      <c r="V16" s="269"/>
      <c r="Y16" s="295"/>
      <c r="Z16" s="269"/>
      <c r="AA16" s="296"/>
      <c r="AI16" s="296"/>
      <c r="AJ16" s="296"/>
      <c r="AK16" s="296"/>
      <c r="AM16" s="269"/>
      <c r="AN16" s="269"/>
      <c r="AO16" s="269"/>
      <c r="AP16" s="269"/>
      <c r="AQ16" s="269"/>
      <c r="AR16" s="269"/>
      <c r="AT16" s="269"/>
      <c r="AU16" s="269"/>
      <c r="AV16" s="269"/>
      <c r="AW16" s="269"/>
      <c r="AY16" s="300"/>
      <c r="AZ16" s="269"/>
    </row>
    <row r="17" spans="1:52" ht="21" x14ac:dyDescent="0.4">
      <c r="A17" s="303"/>
      <c r="B17" s="301"/>
      <c r="E17" s="269"/>
      <c r="F17" s="269"/>
      <c r="G17" s="269"/>
      <c r="H17" s="269"/>
      <c r="I17" s="269"/>
      <c r="J17" s="269"/>
      <c r="L17" s="297" t="str">
        <f>$A$6</f>
        <v>Koczor János</v>
      </c>
      <c r="N17" s="298">
        <v>1</v>
      </c>
      <c r="O17" s="299" t="s">
        <v>85</v>
      </c>
      <c r="P17" s="298">
        <v>3</v>
      </c>
      <c r="R17" s="269" t="str">
        <f>$A$10</f>
        <v>Szendrey Tibor</v>
      </c>
      <c r="S17" s="269"/>
      <c r="V17" s="269"/>
      <c r="Z17" s="269"/>
      <c r="AA17" s="302"/>
      <c r="AI17" s="302"/>
      <c r="AJ17" s="299"/>
      <c r="AK17" s="302"/>
      <c r="AM17" s="269"/>
      <c r="AN17" s="269"/>
      <c r="AO17" s="269"/>
      <c r="AP17" s="269"/>
      <c r="AQ17" s="269"/>
      <c r="AR17" s="269"/>
      <c r="AT17" s="269"/>
      <c r="AU17" s="269"/>
      <c r="AV17" s="269"/>
      <c r="AW17" s="269"/>
      <c r="AY17" s="300"/>
    </row>
    <row r="18" spans="1:52" ht="21" x14ac:dyDescent="0.4">
      <c r="A18" s="303"/>
      <c r="B18" s="301"/>
      <c r="D18" s="295"/>
      <c r="E18" s="269"/>
      <c r="F18" s="269"/>
      <c r="G18" s="269"/>
      <c r="H18" s="269"/>
      <c r="I18" s="269"/>
      <c r="J18" s="269"/>
      <c r="L18" s="297" t="str">
        <f>$A$7</f>
        <v>Szirmay Endre</v>
      </c>
      <c r="N18" s="298">
        <v>0</v>
      </c>
      <c r="O18" s="299" t="s">
        <v>85</v>
      </c>
      <c r="P18" s="298">
        <v>1</v>
      </c>
      <c r="Q18" s="302" t="s">
        <v>89</v>
      </c>
      <c r="R18" s="269" t="str">
        <f>$A$9</f>
        <v>Lukács Viktor</v>
      </c>
      <c r="S18" s="269"/>
      <c r="V18" s="269"/>
      <c r="Y18" s="295"/>
      <c r="Z18" s="269"/>
      <c r="AA18" s="296"/>
      <c r="AI18" s="296"/>
      <c r="AJ18" s="296"/>
      <c r="AK18" s="296"/>
      <c r="AM18" s="269"/>
      <c r="AN18" s="269"/>
      <c r="AO18" s="269"/>
      <c r="AP18" s="269"/>
      <c r="AQ18" s="269"/>
      <c r="AR18" s="269"/>
      <c r="AT18" s="269"/>
      <c r="AU18" s="269"/>
      <c r="AV18" s="269"/>
      <c r="AW18" s="269"/>
      <c r="AY18" s="300"/>
      <c r="AZ18" s="269"/>
    </row>
    <row r="19" spans="1:52" ht="3.75" customHeight="1" x14ac:dyDescent="0.4">
      <c r="A19" s="303"/>
      <c r="B19" s="301"/>
      <c r="C19" s="305"/>
      <c r="D19" s="306"/>
      <c r="E19" s="301"/>
      <c r="F19" s="301"/>
      <c r="G19" s="301"/>
      <c r="H19" s="301"/>
      <c r="I19" s="301"/>
      <c r="J19" s="301"/>
      <c r="K19" s="307"/>
      <c r="L19" s="307"/>
      <c r="M19" s="307"/>
      <c r="N19" s="301" t="s">
        <v>84</v>
      </c>
      <c r="O19" s="308"/>
      <c r="P19" s="309" t="s">
        <v>84</v>
      </c>
      <c r="Q19" s="308"/>
      <c r="R19" s="301"/>
      <c r="S19" s="301"/>
      <c r="T19" s="307"/>
      <c r="U19" s="307"/>
      <c r="V19" s="301"/>
      <c r="W19" s="307"/>
      <c r="X19" s="307"/>
      <c r="Y19" s="307"/>
      <c r="Z19" s="301"/>
      <c r="AA19" s="308"/>
      <c r="AB19" s="309"/>
      <c r="AC19" s="308"/>
      <c r="AD19" s="307"/>
      <c r="AE19" s="301"/>
      <c r="AF19" s="301"/>
      <c r="AG19" s="301"/>
      <c r="AH19" s="301"/>
      <c r="AI19" s="308"/>
      <c r="AJ19" s="309"/>
      <c r="AK19" s="308"/>
      <c r="AL19" s="307"/>
      <c r="AM19" s="301"/>
      <c r="AN19" s="301"/>
      <c r="AO19" s="301"/>
      <c r="AP19" s="269"/>
      <c r="AQ19" s="269"/>
      <c r="AR19" s="269"/>
      <c r="AS19" s="269"/>
      <c r="AT19" s="269"/>
      <c r="AU19" s="269"/>
      <c r="AV19" s="269"/>
      <c r="AW19" s="269"/>
    </row>
    <row r="20" spans="1:52" s="269" customFormat="1" ht="24.6" x14ac:dyDescent="0.4">
      <c r="A20" s="293" t="s">
        <v>54</v>
      </c>
      <c r="B20" s="310"/>
      <c r="D20" s="295"/>
      <c r="K20" s="296"/>
      <c r="L20" s="297" t="str">
        <f>$A$3</f>
        <v>I. Farkas Gábor</v>
      </c>
      <c r="M20" s="296"/>
      <c r="N20" s="298">
        <v>1</v>
      </c>
      <c r="O20" s="299" t="s">
        <v>85</v>
      </c>
      <c r="P20" s="298">
        <v>0</v>
      </c>
      <c r="R20" s="269" t="str">
        <f>$A$12</f>
        <v>Pákai György</v>
      </c>
      <c r="W20" s="296"/>
      <c r="Y20" s="295"/>
      <c r="AY20" s="300"/>
    </row>
    <row r="21" spans="1:52" ht="21" x14ac:dyDescent="0.4">
      <c r="A21" s="303"/>
      <c r="B21" s="311"/>
      <c r="E21" s="269"/>
      <c r="F21" s="269"/>
      <c r="G21" s="269"/>
      <c r="H21" s="269"/>
      <c r="I21" s="269"/>
      <c r="J21" s="269"/>
      <c r="L21" s="297" t="str">
        <f>$A$4</f>
        <v>Debreczy István</v>
      </c>
      <c r="N21" s="298">
        <v>1</v>
      </c>
      <c r="O21" s="299" t="s">
        <v>85</v>
      </c>
      <c r="P21" s="298">
        <v>2</v>
      </c>
      <c r="Q21" s="302"/>
      <c r="R21" s="269" t="str">
        <f>$A$11</f>
        <v>Fülöp Elemér</v>
      </c>
      <c r="S21" s="269"/>
      <c r="V21" s="269"/>
      <c r="Z21" s="269"/>
      <c r="AA21" s="302"/>
      <c r="AI21" s="302"/>
      <c r="AJ21" s="299"/>
      <c r="AK21" s="302"/>
      <c r="AM21" s="269"/>
      <c r="AN21" s="269"/>
      <c r="AO21" s="269"/>
      <c r="AP21" s="269"/>
      <c r="AQ21" s="269"/>
      <c r="AR21" s="269"/>
      <c r="AT21" s="269"/>
      <c r="AU21" s="269"/>
      <c r="AV21" s="269"/>
      <c r="AW21" s="269"/>
      <c r="AY21" s="300"/>
    </row>
    <row r="22" spans="1:52" ht="21" x14ac:dyDescent="0.4">
      <c r="A22" s="303"/>
      <c r="B22" s="311"/>
      <c r="D22" s="295"/>
      <c r="E22" s="269"/>
      <c r="F22" s="269"/>
      <c r="G22" s="269"/>
      <c r="H22" s="269"/>
      <c r="I22" s="269"/>
      <c r="J22" s="269"/>
      <c r="L22" s="304" t="str">
        <f>A5</f>
        <v xml:space="preserve">Bottyán Zoltán </v>
      </c>
      <c r="N22" s="298">
        <v>0</v>
      </c>
      <c r="O22" s="299" t="s">
        <v>85</v>
      </c>
      <c r="P22" s="298">
        <v>0</v>
      </c>
      <c r="Q22" s="302" t="s">
        <v>89</v>
      </c>
      <c r="R22" s="269" t="str">
        <f>$A$10</f>
        <v>Szendrey Tibor</v>
      </c>
      <c r="V22" s="269"/>
      <c r="Y22" s="295"/>
      <c r="Z22" s="269"/>
      <c r="AA22" s="296"/>
      <c r="AI22" s="296"/>
      <c r="AJ22" s="296"/>
      <c r="AK22" s="296"/>
      <c r="AM22" s="269"/>
      <c r="AN22" s="269"/>
      <c r="AO22" s="269"/>
      <c r="AP22" s="269"/>
      <c r="AQ22" s="269"/>
      <c r="AR22" s="269"/>
      <c r="AT22" s="269"/>
      <c r="AU22" s="269"/>
      <c r="AV22" s="269"/>
      <c r="AW22" s="269"/>
      <c r="AY22" s="300"/>
      <c r="AZ22" s="269"/>
    </row>
    <row r="23" spans="1:52" ht="21" x14ac:dyDescent="0.4">
      <c r="A23" s="303"/>
      <c r="B23" s="311"/>
      <c r="E23" s="269"/>
      <c r="F23" s="269"/>
      <c r="G23" s="269"/>
      <c r="H23" s="269"/>
      <c r="I23" s="269"/>
      <c r="J23" s="269"/>
      <c r="L23" s="297" t="str">
        <f>$A$6</f>
        <v>Koczor János</v>
      </c>
      <c r="N23" s="298">
        <v>0</v>
      </c>
      <c r="O23" s="299" t="s">
        <v>85</v>
      </c>
      <c r="P23" s="298">
        <v>1</v>
      </c>
      <c r="Q23" s="302" t="s">
        <v>89</v>
      </c>
      <c r="R23" s="269" t="str">
        <f>$A$9</f>
        <v>Lukács Viktor</v>
      </c>
      <c r="S23" s="269"/>
      <c r="V23" s="269"/>
      <c r="Z23" s="269"/>
      <c r="AA23" s="302"/>
      <c r="AI23" s="302"/>
      <c r="AJ23" s="299"/>
      <c r="AK23" s="302"/>
      <c r="AM23" s="269"/>
      <c r="AN23" s="269"/>
      <c r="AO23" s="269"/>
      <c r="AP23" s="269"/>
      <c r="AQ23" s="269"/>
      <c r="AR23" s="269"/>
      <c r="AT23" s="269"/>
      <c r="AU23" s="269"/>
      <c r="AV23" s="269"/>
      <c r="AW23" s="269"/>
      <c r="AY23" s="300"/>
    </row>
    <row r="24" spans="1:52" ht="3.75" customHeight="1" x14ac:dyDescent="0.4">
      <c r="A24" s="303"/>
      <c r="B24" s="311"/>
      <c r="C24" s="312"/>
      <c r="D24" s="313"/>
      <c r="E24" s="311"/>
      <c r="F24" s="311"/>
      <c r="G24" s="311"/>
      <c r="H24" s="311"/>
      <c r="I24" s="311"/>
      <c r="J24" s="311"/>
      <c r="K24" s="314"/>
      <c r="L24" s="314"/>
      <c r="M24" s="314"/>
      <c r="N24" s="311" t="s">
        <v>84</v>
      </c>
      <c r="O24" s="315"/>
      <c r="P24" s="316" t="s">
        <v>84</v>
      </c>
      <c r="Q24" s="315"/>
      <c r="R24" s="311"/>
      <c r="S24" s="311"/>
      <c r="T24" s="314"/>
      <c r="U24" s="314"/>
      <c r="V24" s="311"/>
      <c r="W24" s="314"/>
      <c r="X24" s="314"/>
      <c r="Y24" s="314"/>
      <c r="Z24" s="311"/>
      <c r="AA24" s="315"/>
      <c r="AB24" s="316"/>
      <c r="AC24" s="315"/>
      <c r="AD24" s="314"/>
      <c r="AE24" s="311"/>
      <c r="AF24" s="311"/>
      <c r="AG24" s="311"/>
      <c r="AH24" s="311"/>
      <c r="AI24" s="315"/>
      <c r="AJ24" s="316"/>
      <c r="AK24" s="315"/>
      <c r="AL24" s="314"/>
      <c r="AM24" s="311"/>
      <c r="AN24" s="311"/>
      <c r="AO24" s="311"/>
      <c r="AP24" s="269"/>
      <c r="AQ24" s="269"/>
      <c r="AR24" s="269"/>
      <c r="AS24" s="269"/>
      <c r="AT24" s="269"/>
      <c r="AU24" s="269"/>
      <c r="AV24" s="269"/>
      <c r="AW24" s="269"/>
    </row>
    <row r="25" spans="1:52" ht="24.6" x14ac:dyDescent="0.4">
      <c r="A25" s="293" t="s">
        <v>53</v>
      </c>
      <c r="B25" s="311"/>
      <c r="D25" s="295"/>
      <c r="E25" s="269"/>
      <c r="F25" s="269"/>
      <c r="G25" s="269"/>
      <c r="H25" s="269"/>
      <c r="I25" s="269"/>
      <c r="J25" s="269"/>
      <c r="L25" s="297" t="str">
        <f>$A$7</f>
        <v>Szirmay Endre</v>
      </c>
      <c r="N25" s="298">
        <v>0</v>
      </c>
      <c r="O25" s="299" t="s">
        <v>85</v>
      </c>
      <c r="P25" s="298">
        <v>0</v>
      </c>
      <c r="Q25" s="302" t="s">
        <v>89</v>
      </c>
      <c r="R25" s="269" t="str">
        <f>$A$8</f>
        <v>Mártonfi István</v>
      </c>
      <c r="S25" s="269"/>
      <c r="V25" s="269"/>
      <c r="Y25" s="295"/>
      <c r="Z25" s="269"/>
      <c r="AA25" s="296"/>
      <c r="AI25" s="296"/>
      <c r="AJ25" s="296"/>
      <c r="AK25" s="296"/>
      <c r="AM25" s="269"/>
      <c r="AN25" s="269"/>
      <c r="AO25" s="269"/>
      <c r="AP25" s="269"/>
      <c r="AQ25" s="269"/>
      <c r="AR25" s="269"/>
      <c r="AT25" s="269"/>
      <c r="AU25" s="269"/>
      <c r="AV25" s="269"/>
      <c r="AW25" s="269"/>
      <c r="AY25" s="300"/>
      <c r="AZ25" s="269"/>
    </row>
    <row r="26" spans="1:52" s="269" customFormat="1" ht="21" x14ac:dyDescent="0.4">
      <c r="A26" s="317"/>
      <c r="B26" s="294"/>
      <c r="D26" s="295"/>
      <c r="K26" s="296"/>
      <c r="L26" s="297" t="str">
        <f>$A$3</f>
        <v>I. Farkas Gábor</v>
      </c>
      <c r="M26" s="296"/>
      <c r="N26" s="298">
        <v>3</v>
      </c>
      <c r="O26" s="299" t="s">
        <v>85</v>
      </c>
      <c r="P26" s="298">
        <v>3</v>
      </c>
      <c r="R26" s="269" t="str">
        <f>$A$11</f>
        <v>Fülöp Elemér</v>
      </c>
      <c r="W26" s="296"/>
      <c r="Y26" s="295"/>
      <c r="AY26" s="300"/>
    </row>
    <row r="27" spans="1:52" ht="21" x14ac:dyDescent="0.4">
      <c r="B27" s="301"/>
      <c r="E27" s="269"/>
      <c r="F27" s="269"/>
      <c r="G27" s="269"/>
      <c r="H27" s="269"/>
      <c r="I27" s="269"/>
      <c r="J27" s="269"/>
      <c r="L27" s="297" t="str">
        <f>$A$4</f>
        <v>Debreczy István</v>
      </c>
      <c r="N27" s="298">
        <v>0</v>
      </c>
      <c r="O27" s="299" t="s">
        <v>85</v>
      </c>
      <c r="P27" s="298">
        <v>1</v>
      </c>
      <c r="R27" s="269" t="str">
        <f>$A$10</f>
        <v>Szendrey Tibor</v>
      </c>
      <c r="S27" s="269"/>
      <c r="V27" s="269"/>
      <c r="Z27" s="269"/>
      <c r="AA27" s="302"/>
      <c r="AI27" s="302"/>
      <c r="AJ27" s="299"/>
      <c r="AK27" s="302"/>
      <c r="AM27" s="269"/>
      <c r="AN27" s="269"/>
      <c r="AO27" s="269"/>
      <c r="AP27" s="269"/>
      <c r="AQ27" s="269"/>
      <c r="AR27" s="269"/>
      <c r="AT27" s="269"/>
      <c r="AU27" s="269"/>
      <c r="AV27" s="269"/>
      <c r="AW27" s="269"/>
      <c r="AY27" s="300"/>
    </row>
    <row r="28" spans="1:52" ht="21" x14ac:dyDescent="0.4">
      <c r="A28" s="303"/>
      <c r="B28" s="301"/>
      <c r="D28" s="295"/>
      <c r="E28" s="269"/>
      <c r="F28" s="269"/>
      <c r="G28" s="269"/>
      <c r="H28" s="269"/>
      <c r="I28" s="269"/>
      <c r="J28" s="269"/>
      <c r="L28" s="304" t="str">
        <f>A5</f>
        <v xml:space="preserve">Bottyán Zoltán </v>
      </c>
      <c r="N28" s="298">
        <v>1</v>
      </c>
      <c r="O28" s="299" t="s">
        <v>85</v>
      </c>
      <c r="P28" s="298">
        <v>0</v>
      </c>
      <c r="Q28" s="302"/>
      <c r="R28" s="269" t="str">
        <f>$A$9</f>
        <v>Lukács Viktor</v>
      </c>
      <c r="S28" s="269"/>
      <c r="V28" s="269"/>
      <c r="Y28" s="295"/>
      <c r="Z28" s="269"/>
      <c r="AA28" s="296"/>
      <c r="AI28" s="296"/>
      <c r="AJ28" s="296"/>
      <c r="AK28" s="296"/>
      <c r="AM28" s="269"/>
      <c r="AN28" s="269"/>
      <c r="AO28" s="269"/>
      <c r="AP28" s="269"/>
      <c r="AQ28" s="269"/>
      <c r="AR28" s="269"/>
      <c r="AT28" s="269"/>
      <c r="AU28" s="269"/>
      <c r="AV28" s="269"/>
      <c r="AW28" s="269"/>
      <c r="AY28" s="300"/>
      <c r="AZ28" s="269"/>
    </row>
    <row r="29" spans="1:52" ht="3.75" customHeight="1" x14ac:dyDescent="0.4">
      <c r="A29" s="303"/>
      <c r="B29" s="301"/>
      <c r="C29" s="305"/>
      <c r="D29" s="306"/>
      <c r="E29" s="301"/>
      <c r="F29" s="301"/>
      <c r="G29" s="301"/>
      <c r="H29" s="301"/>
      <c r="I29" s="301"/>
      <c r="J29" s="301"/>
      <c r="K29" s="307"/>
      <c r="L29" s="307"/>
      <c r="M29" s="307"/>
      <c r="N29" s="301" t="s">
        <v>84</v>
      </c>
      <c r="O29" s="308"/>
      <c r="P29" s="309" t="s">
        <v>84</v>
      </c>
      <c r="Q29" s="308"/>
      <c r="R29" s="301"/>
      <c r="S29" s="301"/>
      <c r="T29" s="307"/>
      <c r="U29" s="307"/>
      <c r="V29" s="301"/>
      <c r="W29" s="307"/>
      <c r="X29" s="307"/>
      <c r="Y29" s="307"/>
      <c r="Z29" s="301"/>
      <c r="AA29" s="308"/>
      <c r="AB29" s="309"/>
      <c r="AC29" s="308"/>
      <c r="AD29" s="307"/>
      <c r="AE29" s="301"/>
      <c r="AF29" s="301"/>
      <c r="AG29" s="301"/>
      <c r="AH29" s="301"/>
      <c r="AI29" s="308"/>
      <c r="AJ29" s="309"/>
      <c r="AK29" s="308"/>
      <c r="AL29" s="307"/>
      <c r="AM29" s="301"/>
      <c r="AN29" s="301"/>
      <c r="AO29" s="301"/>
      <c r="AP29" s="269"/>
      <c r="AQ29" s="269"/>
      <c r="AR29" s="269"/>
      <c r="AS29" s="269"/>
      <c r="AT29" s="269"/>
      <c r="AU29" s="269"/>
      <c r="AV29" s="269"/>
      <c r="AW29" s="269"/>
    </row>
    <row r="30" spans="1:52" ht="24.6" x14ac:dyDescent="0.4">
      <c r="A30" s="293" t="s">
        <v>52</v>
      </c>
      <c r="B30" s="301"/>
      <c r="E30" s="269"/>
      <c r="F30" s="269"/>
      <c r="G30" s="269"/>
      <c r="H30" s="269"/>
      <c r="I30" s="269"/>
      <c r="J30" s="269"/>
      <c r="L30" s="297" t="str">
        <f>$A$6</f>
        <v>Koczor János</v>
      </c>
      <c r="N30" s="298">
        <v>0</v>
      </c>
      <c r="O30" s="299" t="s">
        <v>85</v>
      </c>
      <c r="P30" s="298">
        <v>0</v>
      </c>
      <c r="R30" s="269" t="str">
        <f>$A$8</f>
        <v>Mártonfi István</v>
      </c>
      <c r="S30" s="269"/>
      <c r="V30" s="269"/>
      <c r="Z30" s="269"/>
      <c r="AA30" s="302"/>
      <c r="AI30" s="302"/>
      <c r="AJ30" s="299"/>
      <c r="AK30" s="302"/>
      <c r="AM30" s="269"/>
      <c r="AN30" s="269"/>
      <c r="AO30" s="269"/>
      <c r="AP30" s="269"/>
      <c r="AQ30" s="269"/>
      <c r="AR30" s="269"/>
      <c r="AT30" s="269"/>
      <c r="AU30" s="269"/>
      <c r="AV30" s="269"/>
      <c r="AW30" s="269"/>
      <c r="AY30" s="300"/>
    </row>
    <row r="31" spans="1:52" ht="21" x14ac:dyDescent="0.4">
      <c r="A31" s="303"/>
      <c r="B31" s="301"/>
      <c r="D31" s="295"/>
      <c r="E31" s="269"/>
      <c r="F31" s="269"/>
      <c r="G31" s="269"/>
      <c r="H31" s="269"/>
      <c r="I31" s="269"/>
      <c r="J31" s="269"/>
      <c r="L31" s="297" t="str">
        <f>$A$7</f>
        <v>Szirmay Endre</v>
      </c>
      <c r="N31" s="298">
        <v>1</v>
      </c>
      <c r="O31" s="299" t="s">
        <v>85</v>
      </c>
      <c r="P31" s="298">
        <v>1</v>
      </c>
      <c r="Q31" s="302" t="s">
        <v>89</v>
      </c>
      <c r="R31" s="269" t="str">
        <f>$A$12</f>
        <v>Pákai György</v>
      </c>
      <c r="S31" s="269"/>
      <c r="V31" s="269"/>
      <c r="Y31" s="295"/>
      <c r="Z31" s="269"/>
      <c r="AA31" s="296"/>
      <c r="AI31" s="296"/>
      <c r="AJ31" s="296"/>
      <c r="AK31" s="296"/>
      <c r="AM31" s="269"/>
      <c r="AN31" s="269"/>
      <c r="AO31" s="269"/>
      <c r="AP31" s="269"/>
      <c r="AQ31" s="269"/>
      <c r="AR31" s="269"/>
      <c r="AT31" s="269"/>
      <c r="AU31" s="269"/>
      <c r="AV31" s="269"/>
      <c r="AW31" s="269"/>
      <c r="AY31" s="300"/>
      <c r="AZ31" s="269"/>
    </row>
    <row r="32" spans="1:52" s="269" customFormat="1" ht="21" x14ac:dyDescent="0.4">
      <c r="A32" s="317"/>
      <c r="B32" s="310"/>
      <c r="D32" s="295"/>
      <c r="K32" s="296"/>
      <c r="L32" s="297" t="str">
        <f>$A$3</f>
        <v>I. Farkas Gábor</v>
      </c>
      <c r="M32" s="296"/>
      <c r="N32" s="298">
        <v>1</v>
      </c>
      <c r="O32" s="299" t="s">
        <v>85</v>
      </c>
      <c r="P32" s="298">
        <v>3</v>
      </c>
      <c r="R32" s="269" t="str">
        <f>$A$10</f>
        <v>Szendrey Tibor</v>
      </c>
      <c r="W32" s="296"/>
      <c r="Y32" s="295"/>
      <c r="AY32" s="300"/>
    </row>
    <row r="33" spans="1:52" ht="21" x14ac:dyDescent="0.4">
      <c r="A33" s="303"/>
      <c r="B33" s="311"/>
      <c r="E33" s="269"/>
      <c r="F33" s="269"/>
      <c r="G33" s="269"/>
      <c r="H33" s="269"/>
      <c r="I33" s="269"/>
      <c r="J33" s="269"/>
      <c r="L33" s="297" t="str">
        <f>$A$4</f>
        <v>Debreczy István</v>
      </c>
      <c r="N33" s="298">
        <v>2</v>
      </c>
      <c r="O33" s="299" t="s">
        <v>85</v>
      </c>
      <c r="P33" s="298">
        <v>2</v>
      </c>
      <c r="R33" s="269" t="str">
        <f>$A$9</f>
        <v>Lukács Viktor</v>
      </c>
      <c r="S33" s="269"/>
      <c r="V33" s="269"/>
      <c r="Z33" s="269"/>
      <c r="AA33" s="302"/>
      <c r="AI33" s="302"/>
      <c r="AJ33" s="299"/>
      <c r="AK33" s="302"/>
      <c r="AM33" s="269"/>
      <c r="AN33" s="269"/>
      <c r="AO33" s="269"/>
      <c r="AP33" s="269"/>
      <c r="AQ33" s="269"/>
      <c r="AR33" s="269"/>
      <c r="AT33" s="269"/>
      <c r="AU33" s="269"/>
      <c r="AV33" s="269"/>
      <c r="AW33" s="269"/>
      <c r="AY33" s="300"/>
    </row>
    <row r="34" spans="1:52" ht="3.75" customHeight="1" x14ac:dyDescent="0.4">
      <c r="A34" s="303"/>
      <c r="B34" s="311"/>
      <c r="C34" s="312"/>
      <c r="D34" s="313"/>
      <c r="E34" s="311"/>
      <c r="F34" s="311"/>
      <c r="G34" s="311"/>
      <c r="H34" s="311"/>
      <c r="I34" s="311"/>
      <c r="J34" s="311"/>
      <c r="K34" s="314"/>
      <c r="L34" s="314"/>
      <c r="M34" s="314"/>
      <c r="N34" s="311" t="s">
        <v>84</v>
      </c>
      <c r="O34" s="315"/>
      <c r="P34" s="316" t="s">
        <v>84</v>
      </c>
      <c r="Q34" s="315"/>
      <c r="R34" s="311"/>
      <c r="S34" s="311"/>
      <c r="T34" s="314"/>
      <c r="U34" s="314"/>
      <c r="V34" s="311"/>
      <c r="W34" s="314"/>
      <c r="X34" s="314"/>
      <c r="Y34" s="314"/>
      <c r="Z34" s="311"/>
      <c r="AA34" s="315"/>
      <c r="AB34" s="316"/>
      <c r="AC34" s="315"/>
      <c r="AD34" s="314"/>
      <c r="AE34" s="311"/>
      <c r="AF34" s="311"/>
      <c r="AG34" s="311"/>
      <c r="AH34" s="311"/>
      <c r="AI34" s="315"/>
      <c r="AJ34" s="316"/>
      <c r="AK34" s="315"/>
      <c r="AL34" s="314"/>
      <c r="AM34" s="311"/>
      <c r="AN34" s="311"/>
      <c r="AO34" s="311"/>
      <c r="AP34" s="269"/>
      <c r="AQ34" s="269"/>
      <c r="AR34" s="269"/>
      <c r="AS34" s="269"/>
      <c r="AT34" s="269"/>
      <c r="AU34" s="269"/>
      <c r="AV34" s="269"/>
      <c r="AW34" s="269"/>
    </row>
    <row r="35" spans="1:52" ht="24.6" x14ac:dyDescent="0.4">
      <c r="A35" s="293" t="s">
        <v>51</v>
      </c>
      <c r="B35" s="311"/>
      <c r="D35" s="295"/>
      <c r="E35" s="269"/>
      <c r="F35" s="269"/>
      <c r="G35" s="269"/>
      <c r="H35" s="269"/>
      <c r="I35" s="269"/>
      <c r="J35" s="269"/>
      <c r="L35" s="304" t="str">
        <f>A5</f>
        <v xml:space="preserve">Bottyán Zoltán </v>
      </c>
      <c r="N35" s="298">
        <v>2</v>
      </c>
      <c r="O35" s="299" t="s">
        <v>85</v>
      </c>
      <c r="P35" s="298">
        <v>0</v>
      </c>
      <c r="Q35" s="302"/>
      <c r="R35" s="269" t="str">
        <f>$A$8</f>
        <v>Mártonfi István</v>
      </c>
      <c r="S35" s="269"/>
      <c r="V35" s="269"/>
      <c r="Y35" s="295"/>
      <c r="Z35" s="269"/>
      <c r="AA35" s="296"/>
      <c r="AI35" s="296"/>
      <c r="AJ35" s="296"/>
      <c r="AK35" s="296"/>
      <c r="AM35" s="269"/>
      <c r="AN35" s="269"/>
      <c r="AO35" s="269"/>
      <c r="AP35" s="269"/>
      <c r="AQ35" s="269"/>
      <c r="AR35" s="269"/>
      <c r="AT35" s="269"/>
      <c r="AU35" s="269"/>
      <c r="AV35" s="269"/>
      <c r="AW35" s="269"/>
      <c r="AY35" s="300"/>
      <c r="AZ35" s="269"/>
    </row>
    <row r="36" spans="1:52" ht="21" x14ac:dyDescent="0.4">
      <c r="A36" s="303"/>
      <c r="B36" s="311"/>
      <c r="E36" s="269"/>
      <c r="F36" s="269"/>
      <c r="G36" s="269"/>
      <c r="H36" s="269"/>
      <c r="I36" s="269"/>
      <c r="J36" s="269"/>
      <c r="L36" s="297" t="str">
        <f>$A$6</f>
        <v>Koczor János</v>
      </c>
      <c r="N36" s="298">
        <v>0</v>
      </c>
      <c r="O36" s="299" t="s">
        <v>85</v>
      </c>
      <c r="P36" s="298">
        <v>2</v>
      </c>
      <c r="R36" s="269" t="str">
        <f>$A$12</f>
        <v>Pákai György</v>
      </c>
      <c r="S36" s="269"/>
      <c r="V36" s="269"/>
      <c r="Z36" s="269"/>
      <c r="AA36" s="302"/>
      <c r="AI36" s="302"/>
      <c r="AJ36" s="299"/>
      <c r="AK36" s="302"/>
      <c r="AM36" s="269"/>
      <c r="AN36" s="269"/>
      <c r="AO36" s="269"/>
      <c r="AP36" s="269"/>
      <c r="AQ36" s="269"/>
      <c r="AR36" s="269"/>
      <c r="AT36" s="269"/>
      <c r="AU36" s="269"/>
      <c r="AV36" s="269"/>
      <c r="AW36" s="269"/>
      <c r="AY36" s="300"/>
    </row>
    <row r="37" spans="1:52" ht="21" x14ac:dyDescent="0.4">
      <c r="A37" s="303"/>
      <c r="B37" s="311"/>
      <c r="D37" s="295"/>
      <c r="E37" s="269"/>
      <c r="F37" s="269"/>
      <c r="G37" s="269"/>
      <c r="H37" s="269"/>
      <c r="I37" s="269"/>
      <c r="J37" s="269"/>
      <c r="L37" s="297" t="str">
        <f>$A$7</f>
        <v>Szirmay Endre</v>
      </c>
      <c r="N37" s="298">
        <v>0</v>
      </c>
      <c r="O37" s="299" t="s">
        <v>85</v>
      </c>
      <c r="P37" s="298">
        <v>4</v>
      </c>
      <c r="Q37" s="302" t="s">
        <v>89</v>
      </c>
      <c r="R37" s="269" t="str">
        <f>$A$11</f>
        <v>Fülöp Elemér</v>
      </c>
      <c r="S37" s="269"/>
      <c r="V37" s="269"/>
      <c r="Y37" s="295"/>
      <c r="Z37" s="269"/>
      <c r="AA37" s="296"/>
      <c r="AI37" s="296"/>
      <c r="AJ37" s="296"/>
      <c r="AK37" s="296"/>
      <c r="AM37" s="269"/>
      <c r="AN37" s="269"/>
      <c r="AO37" s="269"/>
      <c r="AP37" s="269"/>
      <c r="AQ37" s="269"/>
      <c r="AR37" s="269"/>
      <c r="AT37" s="269"/>
      <c r="AU37" s="269"/>
      <c r="AV37" s="269"/>
      <c r="AW37" s="269"/>
      <c r="AY37" s="300"/>
      <c r="AZ37" s="269"/>
    </row>
    <row r="38" spans="1:52" s="269" customFormat="1" ht="21" x14ac:dyDescent="0.4">
      <c r="A38" s="317"/>
      <c r="B38" s="294"/>
      <c r="D38" s="295"/>
      <c r="K38" s="296"/>
      <c r="L38" s="297" t="str">
        <f>$A$3</f>
        <v>I. Farkas Gábor</v>
      </c>
      <c r="M38" s="296"/>
      <c r="N38" s="298">
        <v>1</v>
      </c>
      <c r="O38" s="299" t="s">
        <v>85</v>
      </c>
      <c r="P38" s="298">
        <v>1</v>
      </c>
      <c r="R38" s="269" t="str">
        <f>$A$9</f>
        <v>Lukács Viktor</v>
      </c>
      <c r="W38" s="296"/>
      <c r="Y38" s="295"/>
      <c r="AY38" s="300"/>
    </row>
    <row r="39" spans="1:52" ht="3.75" customHeight="1" x14ac:dyDescent="0.4">
      <c r="A39" s="303"/>
      <c r="B39" s="301"/>
      <c r="C39" s="305"/>
      <c r="D39" s="306"/>
      <c r="E39" s="301"/>
      <c r="F39" s="301"/>
      <c r="G39" s="301"/>
      <c r="H39" s="301"/>
      <c r="I39" s="301"/>
      <c r="J39" s="301"/>
      <c r="K39" s="307"/>
      <c r="L39" s="307"/>
      <c r="M39" s="307"/>
      <c r="N39" s="301" t="s">
        <v>84</v>
      </c>
      <c r="O39" s="308"/>
      <c r="P39" s="309" t="s">
        <v>84</v>
      </c>
      <c r="Q39" s="308"/>
      <c r="R39" s="301"/>
      <c r="S39" s="301"/>
      <c r="T39" s="307"/>
      <c r="U39" s="307"/>
      <c r="V39" s="301"/>
      <c r="W39" s="307"/>
      <c r="X39" s="307"/>
      <c r="Y39" s="307"/>
      <c r="Z39" s="301"/>
      <c r="AA39" s="308"/>
      <c r="AB39" s="309"/>
      <c r="AC39" s="308"/>
      <c r="AD39" s="307"/>
      <c r="AE39" s="301"/>
      <c r="AF39" s="301"/>
      <c r="AG39" s="301"/>
      <c r="AH39" s="301"/>
      <c r="AI39" s="308"/>
      <c r="AJ39" s="309"/>
      <c r="AK39" s="308"/>
      <c r="AL39" s="307"/>
      <c r="AM39" s="301"/>
      <c r="AN39" s="301"/>
      <c r="AO39" s="301"/>
      <c r="AP39" s="269"/>
      <c r="AQ39" s="269"/>
      <c r="AR39" s="269"/>
      <c r="AS39" s="269"/>
      <c r="AT39" s="269"/>
      <c r="AU39" s="269"/>
      <c r="AV39" s="269"/>
      <c r="AW39" s="269"/>
    </row>
    <row r="40" spans="1:52" ht="24.6" x14ac:dyDescent="0.4">
      <c r="A40" s="293" t="s">
        <v>50</v>
      </c>
      <c r="B40" s="301"/>
      <c r="E40" s="269"/>
      <c r="F40" s="269"/>
      <c r="G40" s="269"/>
      <c r="H40" s="269"/>
      <c r="I40" s="269"/>
      <c r="J40" s="269"/>
      <c r="L40" s="297" t="str">
        <f>$A$4</f>
        <v>Debreczy István</v>
      </c>
      <c r="N40" s="298">
        <v>1</v>
      </c>
      <c r="O40" s="299" t="s">
        <v>85</v>
      </c>
      <c r="P40" s="298">
        <v>1</v>
      </c>
      <c r="R40" s="269" t="str">
        <f>$A$8</f>
        <v>Mártonfi István</v>
      </c>
      <c r="S40" s="269"/>
      <c r="V40" s="269"/>
      <c r="Z40" s="269"/>
      <c r="AA40" s="302"/>
      <c r="AB40" s="299"/>
      <c r="AC40" s="302"/>
      <c r="AE40" s="269"/>
      <c r="AF40" s="269"/>
      <c r="AG40" s="269"/>
      <c r="AH40" s="269"/>
      <c r="AI40" s="302"/>
      <c r="AJ40" s="299"/>
      <c r="AK40" s="302"/>
      <c r="AM40" s="269"/>
      <c r="AN40" s="269"/>
      <c r="AO40" s="269"/>
      <c r="AP40" s="269"/>
      <c r="AQ40" s="269"/>
      <c r="AR40" s="269"/>
      <c r="AT40" s="269"/>
      <c r="AU40" s="269"/>
      <c r="AV40" s="269"/>
      <c r="AW40" s="269"/>
      <c r="AY40" s="300"/>
    </row>
    <row r="41" spans="1:52" ht="21" x14ac:dyDescent="0.4">
      <c r="A41" s="303"/>
      <c r="B41" s="301"/>
      <c r="D41" s="295"/>
      <c r="E41" s="269"/>
      <c r="F41" s="269"/>
      <c r="G41" s="269"/>
      <c r="H41" s="269"/>
      <c r="I41" s="269"/>
      <c r="J41" s="269"/>
      <c r="L41" s="304" t="str">
        <f>A5</f>
        <v xml:space="preserve">Bottyán Zoltán </v>
      </c>
      <c r="N41" s="298">
        <v>1</v>
      </c>
      <c r="O41" s="299" t="s">
        <v>85</v>
      </c>
      <c r="P41" s="298">
        <v>1</v>
      </c>
      <c r="Q41" s="302"/>
      <c r="R41" s="269" t="str">
        <f>$A$12</f>
        <v>Pákai György</v>
      </c>
      <c r="S41" s="269"/>
      <c r="V41" s="269"/>
      <c r="Y41" s="295"/>
      <c r="Z41" s="269"/>
      <c r="AA41" s="296"/>
      <c r="AB41" s="296"/>
      <c r="AC41" s="296"/>
      <c r="AE41" s="269"/>
      <c r="AF41" s="269"/>
      <c r="AG41" s="269"/>
      <c r="AH41" s="269"/>
      <c r="AI41" s="296"/>
      <c r="AJ41" s="296"/>
      <c r="AK41" s="296"/>
      <c r="AM41" s="269"/>
      <c r="AN41" s="269"/>
      <c r="AO41" s="269"/>
      <c r="AP41" s="269"/>
      <c r="AQ41" s="269"/>
      <c r="AR41" s="269"/>
      <c r="AT41" s="269"/>
      <c r="AU41" s="269"/>
      <c r="AV41" s="269"/>
      <c r="AW41" s="269"/>
      <c r="AY41" s="300"/>
      <c r="AZ41" s="269"/>
    </row>
    <row r="42" spans="1:52" ht="21" x14ac:dyDescent="0.4">
      <c r="A42" s="303"/>
      <c r="B42" s="301"/>
      <c r="E42" s="269"/>
      <c r="F42" s="269"/>
      <c r="G42" s="269"/>
      <c r="H42" s="269"/>
      <c r="I42" s="269"/>
      <c r="J42" s="269"/>
      <c r="L42" s="297" t="str">
        <f>$A$6</f>
        <v>Koczor János</v>
      </c>
      <c r="N42" s="298">
        <v>1</v>
      </c>
      <c r="O42" s="299" t="s">
        <v>85</v>
      </c>
      <c r="P42" s="298">
        <v>6</v>
      </c>
      <c r="R42" s="269" t="str">
        <f>$A$11</f>
        <v>Fülöp Elemér</v>
      </c>
      <c r="S42" s="269"/>
      <c r="V42" s="269"/>
      <c r="Z42" s="269"/>
      <c r="AA42" s="302"/>
      <c r="AB42" s="299"/>
      <c r="AC42" s="302"/>
      <c r="AE42" s="269"/>
      <c r="AF42" s="269"/>
      <c r="AG42" s="269"/>
      <c r="AH42" s="269"/>
      <c r="AI42" s="302"/>
      <c r="AJ42" s="299"/>
      <c r="AK42" s="302"/>
      <c r="AM42" s="269"/>
      <c r="AN42" s="269"/>
      <c r="AO42" s="269"/>
      <c r="AP42" s="269"/>
      <c r="AQ42" s="269"/>
      <c r="AR42" s="269"/>
      <c r="AT42" s="269"/>
      <c r="AU42" s="269"/>
      <c r="AV42" s="269"/>
      <c r="AW42" s="269"/>
      <c r="AY42" s="300"/>
    </row>
    <row r="43" spans="1:52" ht="21" x14ac:dyDescent="0.4">
      <c r="A43" s="303"/>
      <c r="B43" s="301"/>
      <c r="D43" s="295"/>
      <c r="E43" s="269"/>
      <c r="F43" s="269"/>
      <c r="G43" s="269"/>
      <c r="H43" s="269"/>
      <c r="I43" s="269"/>
      <c r="J43" s="269"/>
      <c r="L43" s="297" t="str">
        <f>$A$7</f>
        <v>Szirmay Endre</v>
      </c>
      <c r="N43" s="298">
        <v>1</v>
      </c>
      <c r="O43" s="299" t="s">
        <v>85</v>
      </c>
      <c r="P43" s="298">
        <v>1</v>
      </c>
      <c r="Q43" s="302" t="s">
        <v>89</v>
      </c>
      <c r="R43" s="269" t="str">
        <f>$A$10</f>
        <v>Szendrey Tibor</v>
      </c>
      <c r="S43" s="269"/>
      <c r="V43" s="269"/>
      <c r="Y43" s="295"/>
      <c r="Z43" s="269"/>
      <c r="AA43" s="296"/>
      <c r="AB43" s="296"/>
      <c r="AC43" s="296"/>
      <c r="AE43" s="269"/>
      <c r="AF43" s="269"/>
      <c r="AG43" s="269"/>
      <c r="AH43" s="269"/>
      <c r="AI43" s="296"/>
      <c r="AJ43" s="296"/>
      <c r="AK43" s="296"/>
      <c r="AM43" s="269"/>
      <c r="AN43" s="269"/>
      <c r="AO43" s="269"/>
      <c r="AP43" s="269"/>
      <c r="AQ43" s="269"/>
      <c r="AR43" s="269"/>
      <c r="AT43" s="269"/>
      <c r="AU43" s="269"/>
      <c r="AV43" s="269"/>
      <c r="AW43" s="269"/>
      <c r="AY43" s="300"/>
      <c r="AZ43" s="269"/>
    </row>
    <row r="44" spans="1:52" ht="3.75" customHeight="1" x14ac:dyDescent="0.4">
      <c r="A44" s="303"/>
      <c r="B44" s="311"/>
      <c r="C44" s="312"/>
      <c r="D44" s="313"/>
      <c r="E44" s="311"/>
      <c r="F44" s="311"/>
      <c r="G44" s="311"/>
      <c r="H44" s="311"/>
      <c r="I44" s="311"/>
      <c r="J44" s="311"/>
      <c r="K44" s="314"/>
      <c r="L44" s="314"/>
      <c r="M44" s="314"/>
      <c r="N44" s="311" t="s">
        <v>84</v>
      </c>
      <c r="O44" s="315"/>
      <c r="P44" s="316" t="s">
        <v>84</v>
      </c>
      <c r="Q44" s="315"/>
      <c r="R44" s="311"/>
      <c r="S44" s="311"/>
      <c r="T44" s="314"/>
      <c r="U44" s="314"/>
      <c r="V44" s="311"/>
      <c r="W44" s="314"/>
      <c r="X44" s="314"/>
      <c r="Y44" s="314"/>
      <c r="Z44" s="311"/>
      <c r="AA44" s="315"/>
      <c r="AB44" s="316"/>
      <c r="AC44" s="315"/>
      <c r="AD44" s="314"/>
      <c r="AE44" s="311"/>
      <c r="AF44" s="311"/>
      <c r="AG44" s="311"/>
      <c r="AH44" s="311"/>
      <c r="AI44" s="315"/>
      <c r="AJ44" s="316"/>
      <c r="AK44" s="315"/>
      <c r="AL44" s="314"/>
      <c r="AM44" s="311"/>
      <c r="AN44" s="311"/>
      <c r="AO44" s="311"/>
      <c r="AP44" s="269"/>
      <c r="AQ44" s="269"/>
      <c r="AR44" s="269"/>
      <c r="AS44" s="269"/>
      <c r="AT44" s="269"/>
      <c r="AU44" s="269"/>
      <c r="AV44" s="269"/>
      <c r="AW44" s="269"/>
    </row>
    <row r="45" spans="1:52" s="269" customFormat="1" ht="24.6" x14ac:dyDescent="0.4">
      <c r="A45" s="293" t="s">
        <v>49</v>
      </c>
      <c r="B45" s="310"/>
      <c r="D45" s="295"/>
      <c r="K45" s="296"/>
      <c r="L45" s="297" t="str">
        <f>$A$3</f>
        <v>I. Farkas Gábor</v>
      </c>
      <c r="M45" s="296"/>
      <c r="N45" s="298">
        <v>1</v>
      </c>
      <c r="O45" s="299" t="s">
        <v>85</v>
      </c>
      <c r="P45" s="298">
        <v>3</v>
      </c>
      <c r="R45" s="269" t="str">
        <f>$A$7</f>
        <v>Szirmay Endre</v>
      </c>
      <c r="W45" s="296"/>
      <c r="Y45" s="295"/>
      <c r="AY45" s="300"/>
    </row>
    <row r="46" spans="1:52" ht="21" x14ac:dyDescent="0.4">
      <c r="A46" s="303"/>
      <c r="B46" s="311"/>
      <c r="E46" s="269"/>
      <c r="F46" s="269"/>
      <c r="G46" s="269"/>
      <c r="H46" s="269"/>
      <c r="I46" s="269"/>
      <c r="J46" s="269"/>
      <c r="L46" s="297" t="str">
        <f>$A$4</f>
        <v>Debreczy István</v>
      </c>
      <c r="N46" s="298">
        <v>1</v>
      </c>
      <c r="O46" s="299" t="s">
        <v>85</v>
      </c>
      <c r="P46" s="298">
        <v>0</v>
      </c>
      <c r="R46" s="269" t="str">
        <f>$A$6</f>
        <v>Koczor János</v>
      </c>
      <c r="S46" s="269"/>
      <c r="V46" s="269"/>
      <c r="Z46" s="269"/>
      <c r="AA46" s="302"/>
      <c r="AB46" s="299"/>
      <c r="AC46" s="302"/>
      <c r="AE46" s="269"/>
      <c r="AF46" s="269"/>
      <c r="AG46" s="269"/>
      <c r="AH46" s="269"/>
      <c r="AI46" s="302"/>
      <c r="AJ46" s="299"/>
      <c r="AK46" s="302"/>
      <c r="AM46" s="269"/>
      <c r="AN46" s="269"/>
      <c r="AO46" s="269"/>
      <c r="AP46" s="269"/>
      <c r="AQ46" s="269"/>
      <c r="AR46" s="269"/>
      <c r="AT46" s="269"/>
      <c r="AU46" s="269"/>
      <c r="AV46" s="269"/>
      <c r="AW46" s="269"/>
      <c r="AY46" s="300"/>
    </row>
    <row r="47" spans="1:52" ht="21" x14ac:dyDescent="0.4">
      <c r="A47" s="303"/>
      <c r="B47" s="311"/>
      <c r="D47" s="295"/>
      <c r="E47" s="269"/>
      <c r="F47" s="269"/>
      <c r="G47" s="269"/>
      <c r="H47" s="269"/>
      <c r="I47" s="269"/>
      <c r="J47" s="269"/>
      <c r="L47" s="297" t="str">
        <f>$A$8</f>
        <v>Mártonfi István</v>
      </c>
      <c r="N47" s="298">
        <v>0</v>
      </c>
      <c r="O47" s="299" t="s">
        <v>84</v>
      </c>
      <c r="P47" s="298">
        <v>0</v>
      </c>
      <c r="Q47" s="302"/>
      <c r="R47" s="269" t="str">
        <f>$A$12</f>
        <v>Pákai György</v>
      </c>
      <c r="S47" s="269"/>
      <c r="V47" s="269"/>
      <c r="Y47" s="295"/>
      <c r="Z47" s="269"/>
      <c r="AA47" s="296"/>
      <c r="AB47" s="296"/>
      <c r="AC47" s="296"/>
      <c r="AE47" s="269"/>
      <c r="AF47" s="269"/>
      <c r="AG47" s="269"/>
      <c r="AH47" s="269"/>
      <c r="AI47" s="296"/>
      <c r="AJ47" s="296"/>
      <c r="AK47" s="296"/>
      <c r="AM47" s="269"/>
      <c r="AN47" s="269"/>
      <c r="AO47" s="269"/>
      <c r="AP47" s="269"/>
      <c r="AQ47" s="269"/>
      <c r="AR47" s="269"/>
      <c r="AT47" s="269"/>
      <c r="AU47" s="269"/>
      <c r="AV47" s="269"/>
      <c r="AW47" s="269"/>
      <c r="AY47" s="300"/>
      <c r="AZ47" s="269"/>
    </row>
    <row r="48" spans="1:52" ht="21" x14ac:dyDescent="0.4">
      <c r="A48" s="303"/>
      <c r="B48" s="311"/>
      <c r="E48" s="269"/>
      <c r="F48" s="269"/>
      <c r="G48" s="269"/>
      <c r="H48" s="269"/>
      <c r="I48" s="269"/>
      <c r="J48" s="269"/>
      <c r="L48" s="297" t="str">
        <f>$A$9</f>
        <v>Lukács Viktor</v>
      </c>
      <c r="N48" s="298">
        <v>1</v>
      </c>
      <c r="O48" s="299" t="s">
        <v>85</v>
      </c>
      <c r="P48" s="298">
        <v>1</v>
      </c>
      <c r="R48" s="269" t="str">
        <f>$A$11</f>
        <v>Fülöp Elemér</v>
      </c>
      <c r="S48" s="269"/>
      <c r="V48" s="269"/>
      <c r="Z48" s="269"/>
      <c r="AA48" s="302"/>
      <c r="AB48" s="299"/>
      <c r="AC48" s="302"/>
      <c r="AE48" s="269"/>
      <c r="AF48" s="269"/>
      <c r="AG48" s="269"/>
      <c r="AH48" s="269"/>
      <c r="AI48" s="302"/>
      <c r="AJ48" s="299"/>
      <c r="AK48" s="302"/>
      <c r="AM48" s="269"/>
      <c r="AN48" s="269"/>
      <c r="AO48" s="269"/>
      <c r="AP48" s="269"/>
      <c r="AQ48" s="269"/>
      <c r="AR48" s="269"/>
      <c r="AT48" s="269"/>
      <c r="AU48" s="269"/>
      <c r="AV48" s="269"/>
      <c r="AW48" s="269"/>
      <c r="AY48" s="300"/>
    </row>
    <row r="49" spans="1:52" ht="3.75" customHeight="1" x14ac:dyDescent="0.4">
      <c r="A49" s="303"/>
      <c r="B49" s="301"/>
      <c r="C49" s="305"/>
      <c r="D49" s="306"/>
      <c r="E49" s="301"/>
      <c r="F49" s="301"/>
      <c r="G49" s="301"/>
      <c r="H49" s="301"/>
      <c r="I49" s="301"/>
      <c r="J49" s="301"/>
      <c r="K49" s="307"/>
      <c r="L49" s="307"/>
      <c r="M49" s="307"/>
      <c r="N49" s="301" t="s">
        <v>84</v>
      </c>
      <c r="O49" s="308"/>
      <c r="P49" s="309" t="s">
        <v>84</v>
      </c>
      <c r="Q49" s="308"/>
      <c r="R49" s="301"/>
      <c r="S49" s="301"/>
      <c r="T49" s="307"/>
      <c r="U49" s="307"/>
      <c r="V49" s="301"/>
      <c r="W49" s="307"/>
      <c r="X49" s="307"/>
      <c r="Y49" s="307"/>
      <c r="Z49" s="301"/>
      <c r="AA49" s="308"/>
      <c r="AB49" s="309"/>
      <c r="AC49" s="308"/>
      <c r="AD49" s="307"/>
      <c r="AE49" s="301"/>
      <c r="AF49" s="301"/>
      <c r="AG49" s="301"/>
      <c r="AH49" s="301"/>
      <c r="AI49" s="308"/>
      <c r="AJ49" s="309"/>
      <c r="AK49" s="308"/>
      <c r="AL49" s="307"/>
      <c r="AM49" s="301"/>
      <c r="AN49" s="301"/>
      <c r="AO49" s="301"/>
      <c r="AP49" s="269"/>
      <c r="AQ49" s="269"/>
      <c r="AR49" s="269"/>
      <c r="AS49" s="269"/>
      <c r="AT49" s="269"/>
      <c r="AU49" s="269"/>
      <c r="AV49" s="269"/>
      <c r="AW49" s="269"/>
    </row>
    <row r="50" spans="1:52" ht="24.6" x14ac:dyDescent="0.4">
      <c r="A50" s="293" t="s">
        <v>48</v>
      </c>
      <c r="B50" s="311"/>
      <c r="D50" s="295"/>
      <c r="E50" s="269"/>
      <c r="F50" s="269"/>
      <c r="G50" s="269"/>
      <c r="H50" s="269"/>
      <c r="I50" s="269"/>
      <c r="J50" s="269"/>
      <c r="L50" s="297" t="str">
        <f>$A$3</f>
        <v>I. Farkas Gábor</v>
      </c>
      <c r="N50" s="298">
        <v>1</v>
      </c>
      <c r="O50" s="299" t="s">
        <v>85</v>
      </c>
      <c r="P50" s="298">
        <v>2</v>
      </c>
      <c r="Q50" s="302" t="s">
        <v>89</v>
      </c>
      <c r="R50" s="269" t="str">
        <f>$A$6</f>
        <v>Koczor János</v>
      </c>
      <c r="S50" s="269"/>
      <c r="V50" s="269"/>
      <c r="Y50" s="295"/>
      <c r="Z50" s="269"/>
      <c r="AA50" s="296"/>
      <c r="AB50" s="296"/>
      <c r="AC50" s="296"/>
      <c r="AE50" s="269"/>
      <c r="AF50" s="269"/>
      <c r="AG50" s="269"/>
      <c r="AH50" s="269"/>
      <c r="AI50" s="296"/>
      <c r="AJ50" s="296"/>
      <c r="AK50" s="296"/>
      <c r="AM50" s="269"/>
      <c r="AN50" s="269"/>
      <c r="AO50" s="269"/>
      <c r="AP50" s="269"/>
      <c r="AQ50" s="269"/>
      <c r="AR50" s="269"/>
      <c r="AT50" s="269"/>
      <c r="AU50" s="269"/>
      <c r="AV50" s="269"/>
      <c r="AW50" s="269"/>
      <c r="AY50" s="300"/>
      <c r="AZ50" s="269"/>
    </row>
    <row r="51" spans="1:52" s="269" customFormat="1" ht="21" x14ac:dyDescent="0.4">
      <c r="A51" s="317"/>
      <c r="B51" s="294"/>
      <c r="D51" s="295"/>
      <c r="K51" s="296"/>
      <c r="L51" s="304" t="str">
        <f>A5</f>
        <v xml:space="preserve">Bottyán Zoltán </v>
      </c>
      <c r="M51" s="296"/>
      <c r="N51" s="298">
        <v>3</v>
      </c>
      <c r="O51" s="299" t="s">
        <v>85</v>
      </c>
      <c r="P51" s="298">
        <v>2</v>
      </c>
      <c r="R51" s="269" t="str">
        <f>$A$7</f>
        <v>Szirmay Endre</v>
      </c>
      <c r="W51" s="296"/>
      <c r="Y51" s="295"/>
      <c r="AY51" s="300"/>
    </row>
    <row r="52" spans="1:52" ht="21" x14ac:dyDescent="0.4">
      <c r="A52" s="303"/>
      <c r="B52" s="301"/>
      <c r="E52" s="269"/>
      <c r="F52" s="269"/>
      <c r="G52" s="269"/>
      <c r="H52" s="269"/>
      <c r="I52" s="269"/>
      <c r="J52" s="269"/>
      <c r="L52" s="297" t="str">
        <f>$A$8</f>
        <v>Mártonfi István</v>
      </c>
      <c r="N52" s="298">
        <v>1</v>
      </c>
      <c r="O52" s="299" t="s">
        <v>85</v>
      </c>
      <c r="P52" s="298">
        <v>2</v>
      </c>
      <c r="R52" s="269" t="str">
        <f>$A$11</f>
        <v>Fülöp Elemér</v>
      </c>
      <c r="S52" s="269"/>
      <c r="V52" s="269"/>
      <c r="Z52" s="269"/>
      <c r="AA52" s="302"/>
      <c r="AB52" s="299"/>
      <c r="AC52" s="302"/>
      <c r="AE52" s="269"/>
      <c r="AF52" s="269"/>
      <c r="AG52" s="269"/>
      <c r="AH52" s="269"/>
      <c r="AI52" s="302"/>
      <c r="AJ52" s="299"/>
      <c r="AK52" s="302"/>
      <c r="AM52" s="269"/>
      <c r="AN52" s="269"/>
      <c r="AO52" s="269"/>
      <c r="AP52" s="269"/>
      <c r="AQ52" s="269"/>
      <c r="AR52" s="269"/>
      <c r="AT52" s="269"/>
      <c r="AU52" s="269"/>
      <c r="AV52" s="269"/>
      <c r="AW52" s="269"/>
      <c r="AY52" s="300"/>
    </row>
    <row r="53" spans="1:52" ht="21" x14ac:dyDescent="0.4">
      <c r="A53" s="303"/>
      <c r="B53" s="301"/>
      <c r="D53" s="295"/>
      <c r="E53" s="269"/>
      <c r="F53" s="269"/>
      <c r="G53" s="269"/>
      <c r="H53" s="269"/>
      <c r="I53" s="269"/>
      <c r="J53" s="269"/>
      <c r="L53" s="297" t="str">
        <f>$A$9</f>
        <v>Lukács Viktor</v>
      </c>
      <c r="N53" s="298">
        <v>2</v>
      </c>
      <c r="O53" s="299" t="s">
        <v>85</v>
      </c>
      <c r="P53" s="298">
        <v>1</v>
      </c>
      <c r="Q53" s="302"/>
      <c r="R53" s="269" t="str">
        <f>$A$10</f>
        <v>Szendrey Tibor</v>
      </c>
      <c r="S53" s="269"/>
      <c r="V53" s="269"/>
      <c r="Y53" s="295"/>
      <c r="Z53" s="269"/>
      <c r="AA53" s="296"/>
      <c r="AB53" s="296"/>
      <c r="AC53" s="296"/>
      <c r="AE53" s="269"/>
      <c r="AF53" s="269"/>
      <c r="AG53" s="269"/>
      <c r="AH53" s="269"/>
      <c r="AI53" s="296"/>
      <c r="AJ53" s="296"/>
      <c r="AK53" s="296"/>
      <c r="AM53" s="269"/>
      <c r="AN53" s="269"/>
      <c r="AO53" s="269"/>
      <c r="AP53" s="269"/>
      <c r="AQ53" s="269"/>
      <c r="AR53" s="269"/>
      <c r="AT53" s="269"/>
      <c r="AU53" s="269"/>
      <c r="AV53" s="269"/>
      <c r="AW53" s="269"/>
      <c r="AY53" s="300"/>
      <c r="AZ53" s="269"/>
    </row>
    <row r="54" spans="1:52" ht="3.75" customHeight="1" x14ac:dyDescent="0.4">
      <c r="A54" s="303"/>
      <c r="B54" s="311"/>
      <c r="C54" s="312"/>
      <c r="D54" s="313"/>
      <c r="E54" s="311"/>
      <c r="F54" s="311"/>
      <c r="G54" s="311"/>
      <c r="H54" s="311"/>
      <c r="I54" s="311"/>
      <c r="J54" s="311"/>
      <c r="K54" s="314"/>
      <c r="L54" s="314"/>
      <c r="M54" s="314"/>
      <c r="N54" s="311" t="s">
        <v>84</v>
      </c>
      <c r="O54" s="315"/>
      <c r="P54" s="316" t="s">
        <v>84</v>
      </c>
      <c r="Q54" s="315"/>
      <c r="R54" s="311"/>
      <c r="S54" s="311"/>
      <c r="T54" s="314"/>
      <c r="U54" s="314"/>
      <c r="V54" s="311"/>
      <c r="W54" s="314"/>
      <c r="X54" s="314"/>
      <c r="Y54" s="314"/>
      <c r="Z54" s="311"/>
      <c r="AA54" s="315"/>
      <c r="AB54" s="316"/>
      <c r="AC54" s="315"/>
      <c r="AD54" s="314"/>
      <c r="AE54" s="311"/>
      <c r="AF54" s="311"/>
      <c r="AG54" s="311"/>
      <c r="AH54" s="311"/>
      <c r="AI54" s="315"/>
      <c r="AJ54" s="316"/>
      <c r="AK54" s="315"/>
      <c r="AL54" s="314"/>
      <c r="AM54" s="311"/>
      <c r="AN54" s="311"/>
      <c r="AO54" s="311"/>
      <c r="AP54" s="269"/>
      <c r="AQ54" s="269"/>
      <c r="AR54" s="269"/>
      <c r="AS54" s="269"/>
      <c r="AT54" s="269"/>
      <c r="AU54" s="269"/>
      <c r="AV54" s="269"/>
      <c r="AW54" s="269"/>
    </row>
    <row r="55" spans="1:52" ht="24.6" x14ac:dyDescent="0.4">
      <c r="A55" s="293" t="s">
        <v>47</v>
      </c>
      <c r="B55" s="301"/>
      <c r="E55" s="269"/>
      <c r="F55" s="269"/>
      <c r="G55" s="269"/>
      <c r="H55" s="269"/>
      <c r="I55" s="269"/>
      <c r="J55" s="269"/>
      <c r="L55" s="297" t="str">
        <f>$A$3</f>
        <v>I. Farkas Gábor</v>
      </c>
      <c r="N55" s="298">
        <v>0</v>
      </c>
      <c r="O55" s="299" t="s">
        <v>85</v>
      </c>
      <c r="P55" s="298">
        <v>3</v>
      </c>
      <c r="R55" s="319" t="str">
        <f>A5</f>
        <v xml:space="preserve">Bottyán Zoltán </v>
      </c>
      <c r="S55" s="269"/>
      <c r="V55" s="269"/>
      <c r="Z55" s="269"/>
      <c r="AA55" s="302"/>
      <c r="AB55" s="299"/>
      <c r="AC55" s="302"/>
      <c r="AE55" s="269"/>
      <c r="AF55" s="269"/>
      <c r="AG55" s="269"/>
      <c r="AH55" s="269"/>
      <c r="AI55" s="302"/>
      <c r="AJ55" s="299"/>
      <c r="AK55" s="302"/>
      <c r="AM55" s="269"/>
      <c r="AN55" s="269"/>
      <c r="AO55" s="269"/>
      <c r="AP55" s="269"/>
      <c r="AQ55" s="269"/>
      <c r="AR55" s="269"/>
      <c r="AT55" s="269"/>
      <c r="AU55" s="269"/>
      <c r="AV55" s="269"/>
      <c r="AW55" s="269"/>
      <c r="AY55" s="300"/>
    </row>
    <row r="56" spans="1:52" ht="21" x14ac:dyDescent="0.4">
      <c r="A56" s="303"/>
      <c r="B56" s="301"/>
      <c r="D56" s="295"/>
      <c r="E56" s="269"/>
      <c r="F56" s="269"/>
      <c r="G56" s="269"/>
      <c r="H56" s="269"/>
      <c r="I56" s="269"/>
      <c r="J56" s="269"/>
      <c r="L56" s="297" t="str">
        <f>$A$4</f>
        <v>Debreczy István</v>
      </c>
      <c r="N56" s="298">
        <v>2</v>
      </c>
      <c r="O56" s="299" t="s">
        <v>85</v>
      </c>
      <c r="P56" s="298">
        <v>1</v>
      </c>
      <c r="Q56" s="302" t="s">
        <v>89</v>
      </c>
      <c r="R56" s="269" t="str">
        <f>$A$7</f>
        <v>Szirmay Endre</v>
      </c>
      <c r="S56" s="269"/>
      <c r="V56" s="269"/>
      <c r="Y56" s="295"/>
      <c r="Z56" s="269"/>
      <c r="AA56" s="296"/>
      <c r="AB56" s="296"/>
      <c r="AC56" s="296"/>
      <c r="AE56" s="269"/>
      <c r="AF56" s="269"/>
      <c r="AG56" s="269"/>
      <c r="AH56" s="269"/>
      <c r="AI56" s="296"/>
      <c r="AJ56" s="296"/>
      <c r="AK56" s="296"/>
      <c r="AM56" s="269"/>
      <c r="AN56" s="269"/>
      <c r="AO56" s="269"/>
      <c r="AP56" s="269"/>
      <c r="AQ56" s="269"/>
      <c r="AR56" s="269"/>
      <c r="AT56" s="269"/>
      <c r="AU56" s="269"/>
      <c r="AV56" s="269"/>
      <c r="AW56" s="269"/>
      <c r="AY56" s="300"/>
      <c r="AZ56" s="269"/>
    </row>
    <row r="57" spans="1:52" s="269" customFormat="1" ht="21" x14ac:dyDescent="0.4">
      <c r="A57" s="317"/>
      <c r="B57" s="310"/>
      <c r="D57" s="295"/>
      <c r="K57" s="296"/>
      <c r="L57" s="297" t="str">
        <f>$A$8</f>
        <v>Mártonfi István</v>
      </c>
      <c r="M57" s="296"/>
      <c r="N57" s="298">
        <v>0</v>
      </c>
      <c r="O57" s="299" t="s">
        <v>85</v>
      </c>
      <c r="P57" s="298">
        <v>0</v>
      </c>
      <c r="R57" s="269" t="str">
        <f>$A$10</f>
        <v>Szendrey Tibor</v>
      </c>
      <c r="W57" s="296"/>
      <c r="Y57" s="295"/>
      <c r="AY57" s="300"/>
    </row>
    <row r="58" spans="1:52" ht="21" x14ac:dyDescent="0.4">
      <c r="A58" s="303"/>
      <c r="B58" s="311"/>
      <c r="D58" s="295"/>
      <c r="E58" s="269"/>
      <c r="F58" s="269"/>
      <c r="G58" s="269"/>
      <c r="H58" s="269"/>
      <c r="I58" s="269"/>
      <c r="J58" s="269"/>
      <c r="L58" s="297" t="str">
        <f>$A$11</f>
        <v>Fülöp Elemér</v>
      </c>
      <c r="N58" s="298">
        <v>1</v>
      </c>
      <c r="O58" s="299" t="s">
        <v>85</v>
      </c>
      <c r="P58" s="298">
        <v>4</v>
      </c>
      <c r="R58" s="269" t="str">
        <f>$A$12</f>
        <v>Pákai György</v>
      </c>
      <c r="S58" s="269"/>
      <c r="V58" s="269"/>
      <c r="Y58" s="295"/>
      <c r="Z58" s="269"/>
      <c r="AA58" s="296"/>
      <c r="AB58" s="296"/>
      <c r="AC58" s="296"/>
      <c r="AE58" s="269"/>
      <c r="AF58" s="269"/>
      <c r="AG58" s="269"/>
      <c r="AH58" s="269"/>
      <c r="AI58" s="296"/>
      <c r="AJ58" s="296"/>
      <c r="AK58" s="296"/>
      <c r="AM58" s="269"/>
      <c r="AN58" s="269"/>
      <c r="AO58" s="269"/>
      <c r="AP58" s="269"/>
      <c r="AQ58" s="269"/>
      <c r="AR58" s="269"/>
      <c r="AT58" s="269"/>
      <c r="AU58" s="269"/>
      <c r="AV58" s="269"/>
      <c r="AW58" s="269"/>
      <c r="AY58" s="300"/>
      <c r="AZ58" s="269"/>
    </row>
    <row r="59" spans="1:52" ht="3.75" customHeight="1" x14ac:dyDescent="0.4">
      <c r="A59" s="303"/>
      <c r="B59" s="301"/>
      <c r="C59" s="305"/>
      <c r="D59" s="306"/>
      <c r="E59" s="301"/>
      <c r="F59" s="301"/>
      <c r="G59" s="301"/>
      <c r="H59" s="301"/>
      <c r="I59" s="301"/>
      <c r="J59" s="301"/>
      <c r="K59" s="307"/>
      <c r="L59" s="307"/>
      <c r="M59" s="307"/>
      <c r="N59" s="301" t="s">
        <v>84</v>
      </c>
      <c r="O59" s="308"/>
      <c r="P59" s="309" t="s">
        <v>84</v>
      </c>
      <c r="Q59" s="308"/>
      <c r="R59" s="301"/>
      <c r="S59" s="301"/>
      <c r="T59" s="307"/>
      <c r="U59" s="307"/>
      <c r="V59" s="301"/>
      <c r="W59" s="307"/>
      <c r="X59" s="307"/>
      <c r="Y59" s="307"/>
      <c r="Z59" s="301"/>
      <c r="AA59" s="308"/>
      <c r="AB59" s="309"/>
      <c r="AC59" s="308"/>
      <c r="AD59" s="307"/>
      <c r="AE59" s="301"/>
      <c r="AF59" s="301"/>
      <c r="AG59" s="301"/>
      <c r="AH59" s="301"/>
      <c r="AI59" s="308"/>
      <c r="AJ59" s="309"/>
      <c r="AK59" s="308"/>
      <c r="AL59" s="307"/>
      <c r="AM59" s="301"/>
      <c r="AN59" s="301"/>
      <c r="AO59" s="301"/>
      <c r="AP59" s="269"/>
      <c r="AQ59" s="269"/>
      <c r="AR59" s="269"/>
      <c r="AS59" s="269"/>
      <c r="AT59" s="269"/>
      <c r="AU59" s="269"/>
      <c r="AV59" s="269"/>
      <c r="AW59" s="269"/>
    </row>
    <row r="60" spans="1:52" ht="24.6" x14ac:dyDescent="0.4">
      <c r="A60" s="293" t="s">
        <v>46</v>
      </c>
      <c r="B60" s="311"/>
      <c r="D60" s="295"/>
      <c r="E60" s="269"/>
      <c r="F60" s="269"/>
      <c r="G60" s="269"/>
      <c r="H60" s="269"/>
      <c r="I60" s="269"/>
      <c r="J60" s="269"/>
      <c r="L60" s="297" t="str">
        <f>$A$4</f>
        <v>Debreczy István</v>
      </c>
      <c r="N60" s="298">
        <v>0</v>
      </c>
      <c r="O60" s="299" t="s">
        <v>85</v>
      </c>
      <c r="P60" s="298">
        <v>0</v>
      </c>
      <c r="Q60" s="302"/>
      <c r="R60" s="319" t="str">
        <f>A5</f>
        <v xml:space="preserve">Bottyán Zoltán </v>
      </c>
      <c r="S60" s="269"/>
      <c r="V60" s="269"/>
      <c r="Y60" s="295"/>
      <c r="Z60" s="269"/>
      <c r="AA60" s="296"/>
      <c r="AB60" s="296"/>
      <c r="AC60" s="296"/>
      <c r="AE60" s="269"/>
      <c r="AF60" s="269"/>
      <c r="AG60" s="269"/>
      <c r="AH60" s="269"/>
      <c r="AI60" s="296"/>
      <c r="AJ60" s="296"/>
      <c r="AK60" s="296"/>
      <c r="AM60" s="269"/>
      <c r="AN60" s="269"/>
      <c r="AO60" s="269"/>
      <c r="AP60" s="269"/>
      <c r="AQ60" s="269"/>
      <c r="AR60" s="269"/>
      <c r="AT60" s="269"/>
      <c r="AU60" s="269"/>
      <c r="AV60" s="269"/>
      <c r="AW60" s="269"/>
      <c r="AY60" s="300"/>
      <c r="AZ60" s="269"/>
    </row>
    <row r="61" spans="1:52" ht="21" x14ac:dyDescent="0.4">
      <c r="A61" s="303"/>
      <c r="B61" s="311"/>
      <c r="D61" s="295"/>
      <c r="E61" s="269"/>
      <c r="F61" s="269"/>
      <c r="G61" s="269"/>
      <c r="H61" s="269"/>
      <c r="I61" s="269"/>
      <c r="J61" s="269"/>
      <c r="L61" s="297" t="str">
        <f>$A$6</f>
        <v>Koczor János</v>
      </c>
      <c r="N61" s="298">
        <v>2</v>
      </c>
      <c r="O61" s="299" t="s">
        <v>85</v>
      </c>
      <c r="P61" s="298">
        <v>0</v>
      </c>
      <c r="R61" s="269" t="str">
        <f>$A$7</f>
        <v>Szirmay Endre</v>
      </c>
      <c r="S61" s="269"/>
      <c r="V61" s="269"/>
      <c r="Y61" s="295"/>
      <c r="Z61" s="269"/>
      <c r="AA61" s="296"/>
      <c r="AB61" s="296"/>
      <c r="AC61" s="296"/>
      <c r="AE61" s="269"/>
      <c r="AF61" s="269"/>
      <c r="AG61" s="269"/>
      <c r="AH61" s="269"/>
      <c r="AI61" s="296"/>
      <c r="AJ61" s="296"/>
      <c r="AK61" s="296"/>
      <c r="AM61" s="269"/>
      <c r="AN61" s="269"/>
      <c r="AO61" s="269"/>
      <c r="AP61" s="269"/>
      <c r="AQ61" s="269"/>
      <c r="AR61" s="269"/>
      <c r="AT61" s="269"/>
      <c r="AU61" s="269"/>
      <c r="AV61" s="269"/>
      <c r="AW61" s="269"/>
      <c r="AY61" s="300"/>
      <c r="AZ61" s="269"/>
    </row>
    <row r="62" spans="1:52" ht="21" x14ac:dyDescent="0.4">
      <c r="A62" s="303"/>
      <c r="B62" s="311"/>
      <c r="D62" s="295"/>
      <c r="E62" s="269"/>
      <c r="F62" s="269"/>
      <c r="G62" s="269"/>
      <c r="H62" s="269"/>
      <c r="I62" s="269"/>
      <c r="J62" s="269"/>
      <c r="L62" s="297" t="str">
        <f>$A$8</f>
        <v>Mártonfi István</v>
      </c>
      <c r="N62" s="298">
        <v>0</v>
      </c>
      <c r="O62" s="299" t="s">
        <v>85</v>
      </c>
      <c r="P62" s="298">
        <v>4</v>
      </c>
      <c r="Q62" s="302" t="s">
        <v>89</v>
      </c>
      <c r="R62" s="269" t="str">
        <f>$A$9</f>
        <v>Lukács Viktor</v>
      </c>
      <c r="S62" s="269"/>
      <c r="V62" s="269"/>
      <c r="Y62" s="295"/>
      <c r="Z62" s="269"/>
      <c r="AA62" s="296"/>
      <c r="AB62" s="296"/>
      <c r="AC62" s="296"/>
      <c r="AE62" s="269"/>
      <c r="AF62" s="269"/>
      <c r="AG62" s="269"/>
      <c r="AH62" s="269"/>
      <c r="AI62" s="296"/>
      <c r="AJ62" s="296"/>
      <c r="AK62" s="296"/>
      <c r="AM62" s="269"/>
      <c r="AN62" s="269"/>
      <c r="AO62" s="269"/>
      <c r="AP62" s="269"/>
      <c r="AQ62" s="269"/>
      <c r="AR62" s="269"/>
      <c r="AT62" s="269"/>
      <c r="AU62" s="269"/>
      <c r="AV62" s="269"/>
      <c r="AW62" s="269"/>
      <c r="AY62" s="300"/>
      <c r="AZ62" s="269"/>
    </row>
    <row r="63" spans="1:52" s="269" customFormat="1" ht="24.6" x14ac:dyDescent="0.4">
      <c r="A63" s="293"/>
      <c r="B63" s="294"/>
      <c r="D63" s="295"/>
      <c r="K63" s="296"/>
      <c r="L63" s="297" t="str">
        <f>$A$10</f>
        <v>Szendrey Tibor</v>
      </c>
      <c r="M63" s="296"/>
      <c r="N63" s="298">
        <v>1</v>
      </c>
      <c r="O63" s="299" t="s">
        <v>85</v>
      </c>
      <c r="P63" s="298">
        <v>0</v>
      </c>
      <c r="R63" s="269" t="str">
        <f>$A$12</f>
        <v>Pákai György</v>
      </c>
      <c r="W63" s="296"/>
      <c r="Y63" s="295"/>
      <c r="AY63" s="300"/>
    </row>
    <row r="64" spans="1:52" ht="3.75" customHeight="1" x14ac:dyDescent="0.4">
      <c r="A64" s="303"/>
      <c r="B64" s="311"/>
      <c r="C64" s="312"/>
      <c r="D64" s="313"/>
      <c r="E64" s="311"/>
      <c r="F64" s="311"/>
      <c r="G64" s="311"/>
      <c r="H64" s="311"/>
      <c r="I64" s="311"/>
      <c r="J64" s="311"/>
      <c r="K64" s="314"/>
      <c r="L64" s="314"/>
      <c r="M64" s="314"/>
      <c r="N64" s="311" t="s">
        <v>84</v>
      </c>
      <c r="O64" s="315"/>
      <c r="P64" s="316" t="s">
        <v>84</v>
      </c>
      <c r="Q64" s="315"/>
      <c r="R64" s="311"/>
      <c r="S64" s="311"/>
      <c r="T64" s="314"/>
      <c r="U64" s="314"/>
      <c r="V64" s="311"/>
      <c r="W64" s="314"/>
      <c r="X64" s="314"/>
      <c r="Y64" s="314"/>
      <c r="Z64" s="311"/>
      <c r="AA64" s="315"/>
      <c r="AB64" s="316"/>
      <c r="AC64" s="315"/>
      <c r="AD64" s="314"/>
      <c r="AE64" s="311"/>
      <c r="AF64" s="311"/>
      <c r="AG64" s="311"/>
      <c r="AH64" s="311"/>
      <c r="AI64" s="315"/>
      <c r="AJ64" s="316"/>
      <c r="AK64" s="315"/>
      <c r="AL64" s="314"/>
      <c r="AM64" s="311"/>
      <c r="AN64" s="311"/>
      <c r="AO64" s="311"/>
      <c r="AP64" s="269"/>
      <c r="AQ64" s="269"/>
      <c r="AR64" s="269"/>
      <c r="AS64" s="269"/>
      <c r="AT64" s="269"/>
      <c r="AU64" s="269"/>
      <c r="AV64" s="269"/>
      <c r="AW64" s="269"/>
    </row>
    <row r="65" spans="1:52" ht="24.6" x14ac:dyDescent="0.4">
      <c r="A65" s="293" t="s">
        <v>45</v>
      </c>
      <c r="B65" s="301"/>
      <c r="E65" s="269"/>
      <c r="F65" s="269"/>
      <c r="G65" s="269"/>
      <c r="H65" s="269"/>
      <c r="I65" s="269"/>
      <c r="J65" s="269"/>
      <c r="L65" s="297" t="str">
        <f>$A$3</f>
        <v>I. Farkas Gábor</v>
      </c>
      <c r="N65" s="298">
        <v>1</v>
      </c>
      <c r="O65" s="299" t="s">
        <v>85</v>
      </c>
      <c r="P65" s="298">
        <v>0</v>
      </c>
      <c r="R65" s="269" t="str">
        <f>$A$4</f>
        <v>Debreczy István</v>
      </c>
      <c r="S65" s="269"/>
      <c r="V65" s="269"/>
      <c r="Z65" s="269"/>
      <c r="AA65" s="302"/>
      <c r="AB65" s="299"/>
      <c r="AC65" s="302"/>
      <c r="AE65" s="269"/>
      <c r="AF65" s="269"/>
      <c r="AG65" s="269"/>
      <c r="AH65" s="269"/>
      <c r="AI65" s="302"/>
      <c r="AJ65" s="299"/>
      <c r="AK65" s="302"/>
      <c r="AM65" s="269"/>
      <c r="AN65" s="269"/>
      <c r="AO65" s="269"/>
      <c r="AP65" s="269"/>
      <c r="AQ65" s="269"/>
      <c r="AR65" s="269"/>
      <c r="AT65" s="269"/>
      <c r="AU65" s="269"/>
      <c r="AV65" s="269"/>
      <c r="AW65" s="269"/>
      <c r="AY65" s="300"/>
    </row>
    <row r="66" spans="1:52" ht="21" x14ac:dyDescent="0.4">
      <c r="A66" s="303"/>
      <c r="B66" s="301"/>
      <c r="E66" s="269"/>
      <c r="F66" s="269"/>
      <c r="G66" s="269"/>
      <c r="H66" s="269"/>
      <c r="I66" s="269"/>
      <c r="J66" s="269"/>
      <c r="L66" s="304" t="str">
        <f>A5</f>
        <v xml:space="preserve">Bottyán Zoltán </v>
      </c>
      <c r="N66" s="298">
        <v>1</v>
      </c>
      <c r="O66" s="299" t="s">
        <v>85</v>
      </c>
      <c r="P66" s="298">
        <v>0</v>
      </c>
      <c r="Q66" s="302"/>
      <c r="R66" s="269" t="str">
        <f>$A$6</f>
        <v>Koczor János</v>
      </c>
      <c r="S66" s="269"/>
      <c r="V66" s="269"/>
      <c r="Y66" s="295"/>
      <c r="Z66" s="269"/>
      <c r="AA66" s="296"/>
      <c r="AB66" s="296"/>
      <c r="AC66" s="296"/>
      <c r="AE66" s="269"/>
      <c r="AF66" s="269"/>
      <c r="AG66" s="269"/>
      <c r="AH66" s="269"/>
      <c r="AI66" s="296"/>
      <c r="AJ66" s="296"/>
      <c r="AK66" s="296"/>
      <c r="AM66" s="269"/>
      <c r="AN66" s="269"/>
      <c r="AO66" s="269"/>
      <c r="AP66" s="269"/>
      <c r="AQ66" s="269"/>
      <c r="AR66" s="269"/>
      <c r="AT66" s="269"/>
      <c r="AU66" s="269"/>
      <c r="AV66" s="269"/>
      <c r="AW66" s="269"/>
      <c r="AY66" s="300"/>
      <c r="AZ66" s="269"/>
    </row>
    <row r="67" spans="1:52" ht="21" x14ac:dyDescent="0.4">
      <c r="A67" s="303"/>
      <c r="B67" s="301"/>
      <c r="E67" s="269"/>
      <c r="F67" s="269"/>
      <c r="G67" s="269"/>
      <c r="H67" s="269"/>
      <c r="I67" s="269"/>
      <c r="J67" s="269"/>
      <c r="L67" s="297" t="str">
        <f>$A$9</f>
        <v>Lukács Viktor</v>
      </c>
      <c r="N67" s="298">
        <v>1</v>
      </c>
      <c r="O67" s="299" t="s">
        <v>85</v>
      </c>
      <c r="P67" s="298">
        <v>1</v>
      </c>
      <c r="R67" s="269" t="str">
        <f>$A$12</f>
        <v>Pákai György</v>
      </c>
      <c r="S67" s="269"/>
      <c r="V67" s="269"/>
      <c r="Z67" s="269"/>
      <c r="AA67" s="302"/>
      <c r="AB67" s="299"/>
      <c r="AC67" s="302"/>
      <c r="AE67" s="269"/>
      <c r="AF67" s="269"/>
      <c r="AG67" s="269"/>
      <c r="AH67" s="269"/>
      <c r="AI67" s="302"/>
      <c r="AJ67" s="299"/>
      <c r="AK67" s="302"/>
      <c r="AM67" s="269"/>
      <c r="AN67" s="269"/>
      <c r="AO67" s="269"/>
      <c r="AP67" s="269"/>
      <c r="AQ67" s="269"/>
      <c r="AR67" s="269"/>
      <c r="AT67" s="269"/>
      <c r="AU67" s="269"/>
      <c r="AV67" s="269"/>
      <c r="AW67" s="269"/>
      <c r="AY67" s="300"/>
    </row>
    <row r="68" spans="1:52" ht="21" x14ac:dyDescent="0.4">
      <c r="A68" s="303"/>
      <c r="B68" s="301"/>
      <c r="D68" s="295"/>
      <c r="E68" s="269"/>
      <c r="F68" s="269"/>
      <c r="G68" s="269"/>
      <c r="H68" s="269"/>
      <c r="I68" s="269"/>
      <c r="J68" s="269"/>
      <c r="L68" s="297" t="str">
        <f>$A$10</f>
        <v>Szendrey Tibor</v>
      </c>
      <c r="N68" s="298">
        <v>1</v>
      </c>
      <c r="O68" s="299" t="s">
        <v>85</v>
      </c>
      <c r="P68" s="298">
        <v>1</v>
      </c>
      <c r="Q68" s="302" t="s">
        <v>89</v>
      </c>
      <c r="R68" s="269" t="str">
        <f>$A$11</f>
        <v>Fülöp Elemér</v>
      </c>
      <c r="S68" s="269"/>
      <c r="V68" s="269"/>
      <c r="Y68" s="295"/>
      <c r="Z68" s="269"/>
      <c r="AA68" s="296"/>
      <c r="AB68" s="296"/>
      <c r="AC68" s="296"/>
      <c r="AE68" s="269"/>
      <c r="AF68" s="269"/>
      <c r="AG68" s="269"/>
      <c r="AH68" s="269"/>
      <c r="AI68" s="296"/>
      <c r="AJ68" s="296"/>
      <c r="AK68" s="296"/>
      <c r="AM68" s="269"/>
      <c r="AN68" s="269"/>
      <c r="AO68" s="269"/>
      <c r="AP68" s="269"/>
      <c r="AQ68" s="269"/>
      <c r="AR68" s="269"/>
      <c r="AT68" s="269"/>
      <c r="AU68" s="269"/>
      <c r="AV68" s="269"/>
      <c r="AW68" s="269"/>
      <c r="AY68" s="300"/>
      <c r="AZ68" s="269"/>
    </row>
    <row r="69" spans="1:52" ht="3.75" customHeight="1" x14ac:dyDescent="0.4">
      <c r="A69" s="303"/>
      <c r="B69" s="301"/>
      <c r="C69" s="305"/>
      <c r="D69" s="306"/>
      <c r="E69" s="301"/>
      <c r="F69" s="301"/>
      <c r="G69" s="301"/>
      <c r="H69" s="301"/>
      <c r="I69" s="301"/>
      <c r="J69" s="301"/>
      <c r="K69" s="307"/>
      <c r="L69" s="307"/>
      <c r="M69" s="307"/>
      <c r="N69" s="301" t="s">
        <v>84</v>
      </c>
      <c r="O69" s="308"/>
      <c r="P69" s="309" t="s">
        <v>84</v>
      </c>
      <c r="Q69" s="308"/>
      <c r="R69" s="301"/>
      <c r="S69" s="301"/>
      <c r="T69" s="307"/>
      <c r="U69" s="307"/>
      <c r="V69" s="301"/>
      <c r="W69" s="307"/>
      <c r="X69" s="307"/>
      <c r="Y69" s="307"/>
      <c r="Z69" s="301"/>
      <c r="AA69" s="308"/>
      <c r="AB69" s="309"/>
      <c r="AC69" s="308"/>
      <c r="AD69" s="307"/>
      <c r="AE69" s="301"/>
      <c r="AF69" s="301"/>
      <c r="AG69" s="301"/>
      <c r="AH69" s="301"/>
      <c r="AI69" s="308"/>
      <c r="AJ69" s="309"/>
      <c r="AK69" s="308"/>
      <c r="AL69" s="307"/>
      <c r="AM69" s="301"/>
      <c r="AN69" s="301"/>
      <c r="AO69" s="301"/>
      <c r="AP69" s="269"/>
      <c r="AQ69" s="269"/>
      <c r="AR69" s="269"/>
      <c r="AS69" s="269"/>
      <c r="AT69" s="269"/>
      <c r="AU69" s="269"/>
      <c r="AV69" s="269"/>
      <c r="AW69" s="269"/>
    </row>
    <row r="70" spans="1:52" x14ac:dyDescent="0.3">
      <c r="P70" s="225" t="s">
        <v>84</v>
      </c>
    </row>
    <row r="71" spans="1:52" x14ac:dyDescent="0.3">
      <c r="P71" s="225" t="s">
        <v>84</v>
      </c>
    </row>
  </sheetData>
  <mergeCells count="11">
    <mergeCell ref="AL2:AO2"/>
    <mergeCell ref="AQ1:AW1"/>
    <mergeCell ref="B2:E2"/>
    <mergeCell ref="F2:I2"/>
    <mergeCell ref="J2:M2"/>
    <mergeCell ref="N2:Q2"/>
    <mergeCell ref="R2:U2"/>
    <mergeCell ref="V2:Y2"/>
    <mergeCell ref="Z2:AC2"/>
    <mergeCell ref="AD2:AG2"/>
    <mergeCell ref="AH2:AK2"/>
  </mergeCells>
  <conditionalFormatting sqref="E4:E12 I3 I5:I12 M3:M4 M6:M12 Q3:Q5 Q7:Q12 U3:U6 U8:U12 Y3:Y7 Y9:Y12 AC3:AC8 AC10:AC12 AG3:AG9 AG11:AG12 AK3:AK10 AK12 AO3:AO11">
    <cfRule type="cellIs" dxfId="29" priority="1" stopIfTrue="1" operator="equal">
      <formula>"g"</formula>
    </cfRule>
    <cfRule type="cellIs" dxfId="28" priority="2" stopIfTrue="1" operator="equal">
      <formula>"d"</formula>
    </cfRule>
    <cfRule type="cellIs" dxfId="27" priority="3" stopIfTrue="1" operator="equal">
      <formula>"v"</formula>
    </cfRule>
    <cfRule type="cellIs" dxfId="26" priority="4" stopIfTrue="1" operator="equal">
      <formula>"g"</formula>
    </cfRule>
    <cfRule type="cellIs" dxfId="25" priority="5" stopIfTrue="1" operator="equal">
      <formula>"d"</formula>
    </cfRule>
    <cfRule type="cellIs" dxfId="24" priority="6" stopIfTrue="1" operator="equal">
      <formula>"v"</formula>
    </cfRule>
    <cfRule type="cellIs" dxfId="23" priority="7" stopIfTrue="1" operator="equal">
      <formula>"g"</formula>
    </cfRule>
    <cfRule type="cellIs" dxfId="22" priority="8" stopIfTrue="1" operator="equal">
      <formula>"d"</formula>
    </cfRule>
    <cfRule type="cellIs" dxfId="21" priority="9" stopIfTrue="1" operator="equal">
      <formula>"v"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AK37"/>
  <sheetViews>
    <sheetView topLeftCell="A2" zoomScale="110" zoomScaleNormal="110" workbookViewId="0">
      <selection activeCell="AM11" sqref="AM11"/>
    </sheetView>
  </sheetViews>
  <sheetFormatPr defaultColWidth="2.69921875" defaultRowHeight="15.6" x14ac:dyDescent="0.3"/>
  <cols>
    <col min="1" max="1" width="19.296875" bestFit="1" customWidth="1"/>
    <col min="26" max="26" width="1.296875" customWidth="1"/>
    <col min="31" max="31" width="2.296875" bestFit="1" customWidth="1"/>
    <col min="33" max="33" width="3.5" bestFit="1" customWidth="1"/>
    <col min="34" max="34" width="0.796875" customWidth="1"/>
    <col min="36" max="36" width="0.796875" customWidth="1"/>
    <col min="257" max="257" width="19.296875" bestFit="1" customWidth="1"/>
    <col min="282" max="282" width="1.296875" customWidth="1"/>
    <col min="287" max="287" width="2.296875" bestFit="1" customWidth="1"/>
    <col min="289" max="289" width="3.5" bestFit="1" customWidth="1"/>
    <col min="290" max="290" width="0.796875" customWidth="1"/>
    <col min="292" max="292" width="0.796875" customWidth="1"/>
    <col min="513" max="513" width="19.296875" bestFit="1" customWidth="1"/>
    <col min="538" max="538" width="1.296875" customWidth="1"/>
    <col min="543" max="543" width="2.296875" bestFit="1" customWidth="1"/>
    <col min="545" max="545" width="3.5" bestFit="1" customWidth="1"/>
    <col min="546" max="546" width="0.796875" customWidth="1"/>
    <col min="548" max="548" width="0.796875" customWidth="1"/>
    <col min="769" max="769" width="19.296875" bestFit="1" customWidth="1"/>
    <col min="794" max="794" width="1.296875" customWidth="1"/>
    <col min="799" max="799" width="2.296875" bestFit="1" customWidth="1"/>
    <col min="801" max="801" width="3.5" bestFit="1" customWidth="1"/>
    <col min="802" max="802" width="0.796875" customWidth="1"/>
    <col min="804" max="804" width="0.796875" customWidth="1"/>
    <col min="1025" max="1025" width="19.296875" bestFit="1" customWidth="1"/>
    <col min="1050" max="1050" width="1.296875" customWidth="1"/>
    <col min="1055" max="1055" width="2.296875" bestFit="1" customWidth="1"/>
    <col min="1057" max="1057" width="3.5" bestFit="1" customWidth="1"/>
    <col min="1058" max="1058" width="0.796875" customWidth="1"/>
    <col min="1060" max="1060" width="0.796875" customWidth="1"/>
    <col min="1281" max="1281" width="19.296875" bestFit="1" customWidth="1"/>
    <col min="1306" max="1306" width="1.296875" customWidth="1"/>
    <col min="1311" max="1311" width="2.296875" bestFit="1" customWidth="1"/>
    <col min="1313" max="1313" width="3.5" bestFit="1" customWidth="1"/>
    <col min="1314" max="1314" width="0.796875" customWidth="1"/>
    <col min="1316" max="1316" width="0.796875" customWidth="1"/>
    <col min="1537" max="1537" width="19.296875" bestFit="1" customWidth="1"/>
    <col min="1562" max="1562" width="1.296875" customWidth="1"/>
    <col min="1567" max="1567" width="2.296875" bestFit="1" customWidth="1"/>
    <col min="1569" max="1569" width="3.5" bestFit="1" customWidth="1"/>
    <col min="1570" max="1570" width="0.796875" customWidth="1"/>
    <col min="1572" max="1572" width="0.796875" customWidth="1"/>
    <col min="1793" max="1793" width="19.296875" bestFit="1" customWidth="1"/>
    <col min="1818" max="1818" width="1.296875" customWidth="1"/>
    <col min="1823" max="1823" width="2.296875" bestFit="1" customWidth="1"/>
    <col min="1825" max="1825" width="3.5" bestFit="1" customWidth="1"/>
    <col min="1826" max="1826" width="0.796875" customWidth="1"/>
    <col min="1828" max="1828" width="0.796875" customWidth="1"/>
    <col min="2049" max="2049" width="19.296875" bestFit="1" customWidth="1"/>
    <col min="2074" max="2074" width="1.296875" customWidth="1"/>
    <col min="2079" max="2079" width="2.296875" bestFit="1" customWidth="1"/>
    <col min="2081" max="2081" width="3.5" bestFit="1" customWidth="1"/>
    <col min="2082" max="2082" width="0.796875" customWidth="1"/>
    <col min="2084" max="2084" width="0.796875" customWidth="1"/>
    <col min="2305" max="2305" width="19.296875" bestFit="1" customWidth="1"/>
    <col min="2330" max="2330" width="1.296875" customWidth="1"/>
    <col min="2335" max="2335" width="2.296875" bestFit="1" customWidth="1"/>
    <col min="2337" max="2337" width="3.5" bestFit="1" customWidth="1"/>
    <col min="2338" max="2338" width="0.796875" customWidth="1"/>
    <col min="2340" max="2340" width="0.796875" customWidth="1"/>
    <col min="2561" max="2561" width="19.296875" bestFit="1" customWidth="1"/>
    <col min="2586" max="2586" width="1.296875" customWidth="1"/>
    <col min="2591" max="2591" width="2.296875" bestFit="1" customWidth="1"/>
    <col min="2593" max="2593" width="3.5" bestFit="1" customWidth="1"/>
    <col min="2594" max="2594" width="0.796875" customWidth="1"/>
    <col min="2596" max="2596" width="0.796875" customWidth="1"/>
    <col min="2817" max="2817" width="19.296875" bestFit="1" customWidth="1"/>
    <col min="2842" max="2842" width="1.296875" customWidth="1"/>
    <col min="2847" max="2847" width="2.296875" bestFit="1" customWidth="1"/>
    <col min="2849" max="2849" width="3.5" bestFit="1" customWidth="1"/>
    <col min="2850" max="2850" width="0.796875" customWidth="1"/>
    <col min="2852" max="2852" width="0.796875" customWidth="1"/>
    <col min="3073" max="3073" width="19.296875" bestFit="1" customWidth="1"/>
    <col min="3098" max="3098" width="1.296875" customWidth="1"/>
    <col min="3103" max="3103" width="2.296875" bestFit="1" customWidth="1"/>
    <col min="3105" max="3105" width="3.5" bestFit="1" customWidth="1"/>
    <col min="3106" max="3106" width="0.796875" customWidth="1"/>
    <col min="3108" max="3108" width="0.796875" customWidth="1"/>
    <col min="3329" max="3329" width="19.296875" bestFit="1" customWidth="1"/>
    <col min="3354" max="3354" width="1.296875" customWidth="1"/>
    <col min="3359" max="3359" width="2.296875" bestFit="1" customWidth="1"/>
    <col min="3361" max="3361" width="3.5" bestFit="1" customWidth="1"/>
    <col min="3362" max="3362" width="0.796875" customWidth="1"/>
    <col min="3364" max="3364" width="0.796875" customWidth="1"/>
    <col min="3585" max="3585" width="19.296875" bestFit="1" customWidth="1"/>
    <col min="3610" max="3610" width="1.296875" customWidth="1"/>
    <col min="3615" max="3615" width="2.296875" bestFit="1" customWidth="1"/>
    <col min="3617" max="3617" width="3.5" bestFit="1" customWidth="1"/>
    <col min="3618" max="3618" width="0.796875" customWidth="1"/>
    <col min="3620" max="3620" width="0.796875" customWidth="1"/>
    <col min="3841" max="3841" width="19.296875" bestFit="1" customWidth="1"/>
    <col min="3866" max="3866" width="1.296875" customWidth="1"/>
    <col min="3871" max="3871" width="2.296875" bestFit="1" customWidth="1"/>
    <col min="3873" max="3873" width="3.5" bestFit="1" customWidth="1"/>
    <col min="3874" max="3874" width="0.796875" customWidth="1"/>
    <col min="3876" max="3876" width="0.796875" customWidth="1"/>
    <col min="4097" max="4097" width="19.296875" bestFit="1" customWidth="1"/>
    <col min="4122" max="4122" width="1.296875" customWidth="1"/>
    <col min="4127" max="4127" width="2.296875" bestFit="1" customWidth="1"/>
    <col min="4129" max="4129" width="3.5" bestFit="1" customWidth="1"/>
    <col min="4130" max="4130" width="0.796875" customWidth="1"/>
    <col min="4132" max="4132" width="0.796875" customWidth="1"/>
    <col min="4353" max="4353" width="19.296875" bestFit="1" customWidth="1"/>
    <col min="4378" max="4378" width="1.296875" customWidth="1"/>
    <col min="4383" max="4383" width="2.296875" bestFit="1" customWidth="1"/>
    <col min="4385" max="4385" width="3.5" bestFit="1" customWidth="1"/>
    <col min="4386" max="4386" width="0.796875" customWidth="1"/>
    <col min="4388" max="4388" width="0.796875" customWidth="1"/>
    <col min="4609" max="4609" width="19.296875" bestFit="1" customWidth="1"/>
    <col min="4634" max="4634" width="1.296875" customWidth="1"/>
    <col min="4639" max="4639" width="2.296875" bestFit="1" customWidth="1"/>
    <col min="4641" max="4641" width="3.5" bestFit="1" customWidth="1"/>
    <col min="4642" max="4642" width="0.796875" customWidth="1"/>
    <col min="4644" max="4644" width="0.796875" customWidth="1"/>
    <col min="4865" max="4865" width="19.296875" bestFit="1" customWidth="1"/>
    <col min="4890" max="4890" width="1.296875" customWidth="1"/>
    <col min="4895" max="4895" width="2.296875" bestFit="1" customWidth="1"/>
    <col min="4897" max="4897" width="3.5" bestFit="1" customWidth="1"/>
    <col min="4898" max="4898" width="0.796875" customWidth="1"/>
    <col min="4900" max="4900" width="0.796875" customWidth="1"/>
    <col min="5121" max="5121" width="19.296875" bestFit="1" customWidth="1"/>
    <col min="5146" max="5146" width="1.296875" customWidth="1"/>
    <col min="5151" max="5151" width="2.296875" bestFit="1" customWidth="1"/>
    <col min="5153" max="5153" width="3.5" bestFit="1" customWidth="1"/>
    <col min="5154" max="5154" width="0.796875" customWidth="1"/>
    <col min="5156" max="5156" width="0.796875" customWidth="1"/>
    <col min="5377" max="5377" width="19.296875" bestFit="1" customWidth="1"/>
    <col min="5402" max="5402" width="1.296875" customWidth="1"/>
    <col min="5407" max="5407" width="2.296875" bestFit="1" customWidth="1"/>
    <col min="5409" max="5409" width="3.5" bestFit="1" customWidth="1"/>
    <col min="5410" max="5410" width="0.796875" customWidth="1"/>
    <col min="5412" max="5412" width="0.796875" customWidth="1"/>
    <col min="5633" max="5633" width="19.296875" bestFit="1" customWidth="1"/>
    <col min="5658" max="5658" width="1.296875" customWidth="1"/>
    <col min="5663" max="5663" width="2.296875" bestFit="1" customWidth="1"/>
    <col min="5665" max="5665" width="3.5" bestFit="1" customWidth="1"/>
    <col min="5666" max="5666" width="0.796875" customWidth="1"/>
    <col min="5668" max="5668" width="0.796875" customWidth="1"/>
    <col min="5889" max="5889" width="19.296875" bestFit="1" customWidth="1"/>
    <col min="5914" max="5914" width="1.296875" customWidth="1"/>
    <col min="5919" max="5919" width="2.296875" bestFit="1" customWidth="1"/>
    <col min="5921" max="5921" width="3.5" bestFit="1" customWidth="1"/>
    <col min="5922" max="5922" width="0.796875" customWidth="1"/>
    <col min="5924" max="5924" width="0.796875" customWidth="1"/>
    <col min="6145" max="6145" width="19.296875" bestFit="1" customWidth="1"/>
    <col min="6170" max="6170" width="1.296875" customWidth="1"/>
    <col min="6175" max="6175" width="2.296875" bestFit="1" customWidth="1"/>
    <col min="6177" max="6177" width="3.5" bestFit="1" customWidth="1"/>
    <col min="6178" max="6178" width="0.796875" customWidth="1"/>
    <col min="6180" max="6180" width="0.796875" customWidth="1"/>
    <col min="6401" max="6401" width="19.296875" bestFit="1" customWidth="1"/>
    <col min="6426" max="6426" width="1.296875" customWidth="1"/>
    <col min="6431" max="6431" width="2.296875" bestFit="1" customWidth="1"/>
    <col min="6433" max="6433" width="3.5" bestFit="1" customWidth="1"/>
    <col min="6434" max="6434" width="0.796875" customWidth="1"/>
    <col min="6436" max="6436" width="0.796875" customWidth="1"/>
    <col min="6657" max="6657" width="19.296875" bestFit="1" customWidth="1"/>
    <col min="6682" max="6682" width="1.296875" customWidth="1"/>
    <col min="6687" max="6687" width="2.296875" bestFit="1" customWidth="1"/>
    <col min="6689" max="6689" width="3.5" bestFit="1" customWidth="1"/>
    <col min="6690" max="6690" width="0.796875" customWidth="1"/>
    <col min="6692" max="6692" width="0.796875" customWidth="1"/>
    <col min="6913" max="6913" width="19.296875" bestFit="1" customWidth="1"/>
    <col min="6938" max="6938" width="1.296875" customWidth="1"/>
    <col min="6943" max="6943" width="2.296875" bestFit="1" customWidth="1"/>
    <col min="6945" max="6945" width="3.5" bestFit="1" customWidth="1"/>
    <col min="6946" max="6946" width="0.796875" customWidth="1"/>
    <col min="6948" max="6948" width="0.796875" customWidth="1"/>
    <col min="7169" max="7169" width="19.296875" bestFit="1" customWidth="1"/>
    <col min="7194" max="7194" width="1.296875" customWidth="1"/>
    <col min="7199" max="7199" width="2.296875" bestFit="1" customWidth="1"/>
    <col min="7201" max="7201" width="3.5" bestFit="1" customWidth="1"/>
    <col min="7202" max="7202" width="0.796875" customWidth="1"/>
    <col min="7204" max="7204" width="0.796875" customWidth="1"/>
    <col min="7425" max="7425" width="19.296875" bestFit="1" customWidth="1"/>
    <col min="7450" max="7450" width="1.296875" customWidth="1"/>
    <col min="7455" max="7455" width="2.296875" bestFit="1" customWidth="1"/>
    <col min="7457" max="7457" width="3.5" bestFit="1" customWidth="1"/>
    <col min="7458" max="7458" width="0.796875" customWidth="1"/>
    <col min="7460" max="7460" width="0.796875" customWidth="1"/>
    <col min="7681" max="7681" width="19.296875" bestFit="1" customWidth="1"/>
    <col min="7706" max="7706" width="1.296875" customWidth="1"/>
    <col min="7711" max="7711" width="2.296875" bestFit="1" customWidth="1"/>
    <col min="7713" max="7713" width="3.5" bestFit="1" customWidth="1"/>
    <col min="7714" max="7714" width="0.796875" customWidth="1"/>
    <col min="7716" max="7716" width="0.796875" customWidth="1"/>
    <col min="7937" max="7937" width="19.296875" bestFit="1" customWidth="1"/>
    <col min="7962" max="7962" width="1.296875" customWidth="1"/>
    <col min="7967" max="7967" width="2.296875" bestFit="1" customWidth="1"/>
    <col min="7969" max="7969" width="3.5" bestFit="1" customWidth="1"/>
    <col min="7970" max="7970" width="0.796875" customWidth="1"/>
    <col min="7972" max="7972" width="0.796875" customWidth="1"/>
    <col min="8193" max="8193" width="19.296875" bestFit="1" customWidth="1"/>
    <col min="8218" max="8218" width="1.296875" customWidth="1"/>
    <col min="8223" max="8223" width="2.296875" bestFit="1" customWidth="1"/>
    <col min="8225" max="8225" width="3.5" bestFit="1" customWidth="1"/>
    <col min="8226" max="8226" width="0.796875" customWidth="1"/>
    <col min="8228" max="8228" width="0.796875" customWidth="1"/>
    <col min="8449" max="8449" width="19.296875" bestFit="1" customWidth="1"/>
    <col min="8474" max="8474" width="1.296875" customWidth="1"/>
    <col min="8479" max="8479" width="2.296875" bestFit="1" customWidth="1"/>
    <col min="8481" max="8481" width="3.5" bestFit="1" customWidth="1"/>
    <col min="8482" max="8482" width="0.796875" customWidth="1"/>
    <col min="8484" max="8484" width="0.796875" customWidth="1"/>
    <col min="8705" max="8705" width="19.296875" bestFit="1" customWidth="1"/>
    <col min="8730" max="8730" width="1.296875" customWidth="1"/>
    <col min="8735" max="8735" width="2.296875" bestFit="1" customWidth="1"/>
    <col min="8737" max="8737" width="3.5" bestFit="1" customWidth="1"/>
    <col min="8738" max="8738" width="0.796875" customWidth="1"/>
    <col min="8740" max="8740" width="0.796875" customWidth="1"/>
    <col min="8961" max="8961" width="19.296875" bestFit="1" customWidth="1"/>
    <col min="8986" max="8986" width="1.296875" customWidth="1"/>
    <col min="8991" max="8991" width="2.296875" bestFit="1" customWidth="1"/>
    <col min="8993" max="8993" width="3.5" bestFit="1" customWidth="1"/>
    <col min="8994" max="8994" width="0.796875" customWidth="1"/>
    <col min="8996" max="8996" width="0.796875" customWidth="1"/>
    <col min="9217" max="9217" width="19.296875" bestFit="1" customWidth="1"/>
    <col min="9242" max="9242" width="1.296875" customWidth="1"/>
    <col min="9247" max="9247" width="2.296875" bestFit="1" customWidth="1"/>
    <col min="9249" max="9249" width="3.5" bestFit="1" customWidth="1"/>
    <col min="9250" max="9250" width="0.796875" customWidth="1"/>
    <col min="9252" max="9252" width="0.796875" customWidth="1"/>
    <col min="9473" max="9473" width="19.296875" bestFit="1" customWidth="1"/>
    <col min="9498" max="9498" width="1.296875" customWidth="1"/>
    <col min="9503" max="9503" width="2.296875" bestFit="1" customWidth="1"/>
    <col min="9505" max="9505" width="3.5" bestFit="1" customWidth="1"/>
    <col min="9506" max="9506" width="0.796875" customWidth="1"/>
    <col min="9508" max="9508" width="0.796875" customWidth="1"/>
    <col min="9729" max="9729" width="19.296875" bestFit="1" customWidth="1"/>
    <col min="9754" max="9754" width="1.296875" customWidth="1"/>
    <col min="9759" max="9759" width="2.296875" bestFit="1" customWidth="1"/>
    <col min="9761" max="9761" width="3.5" bestFit="1" customWidth="1"/>
    <col min="9762" max="9762" width="0.796875" customWidth="1"/>
    <col min="9764" max="9764" width="0.796875" customWidth="1"/>
    <col min="9985" max="9985" width="19.296875" bestFit="1" customWidth="1"/>
    <col min="10010" max="10010" width="1.296875" customWidth="1"/>
    <col min="10015" max="10015" width="2.296875" bestFit="1" customWidth="1"/>
    <col min="10017" max="10017" width="3.5" bestFit="1" customWidth="1"/>
    <col min="10018" max="10018" width="0.796875" customWidth="1"/>
    <col min="10020" max="10020" width="0.796875" customWidth="1"/>
    <col min="10241" max="10241" width="19.296875" bestFit="1" customWidth="1"/>
    <col min="10266" max="10266" width="1.296875" customWidth="1"/>
    <col min="10271" max="10271" width="2.296875" bestFit="1" customWidth="1"/>
    <col min="10273" max="10273" width="3.5" bestFit="1" customWidth="1"/>
    <col min="10274" max="10274" width="0.796875" customWidth="1"/>
    <col min="10276" max="10276" width="0.796875" customWidth="1"/>
    <col min="10497" max="10497" width="19.296875" bestFit="1" customWidth="1"/>
    <col min="10522" max="10522" width="1.296875" customWidth="1"/>
    <col min="10527" max="10527" width="2.296875" bestFit="1" customWidth="1"/>
    <col min="10529" max="10529" width="3.5" bestFit="1" customWidth="1"/>
    <col min="10530" max="10530" width="0.796875" customWidth="1"/>
    <col min="10532" max="10532" width="0.796875" customWidth="1"/>
    <col min="10753" max="10753" width="19.296875" bestFit="1" customWidth="1"/>
    <col min="10778" max="10778" width="1.296875" customWidth="1"/>
    <col min="10783" max="10783" width="2.296875" bestFit="1" customWidth="1"/>
    <col min="10785" max="10785" width="3.5" bestFit="1" customWidth="1"/>
    <col min="10786" max="10786" width="0.796875" customWidth="1"/>
    <col min="10788" max="10788" width="0.796875" customWidth="1"/>
    <col min="11009" max="11009" width="19.296875" bestFit="1" customWidth="1"/>
    <col min="11034" max="11034" width="1.296875" customWidth="1"/>
    <col min="11039" max="11039" width="2.296875" bestFit="1" customWidth="1"/>
    <col min="11041" max="11041" width="3.5" bestFit="1" customWidth="1"/>
    <col min="11042" max="11042" width="0.796875" customWidth="1"/>
    <col min="11044" max="11044" width="0.796875" customWidth="1"/>
    <col min="11265" max="11265" width="19.296875" bestFit="1" customWidth="1"/>
    <col min="11290" max="11290" width="1.296875" customWidth="1"/>
    <col min="11295" max="11295" width="2.296875" bestFit="1" customWidth="1"/>
    <col min="11297" max="11297" width="3.5" bestFit="1" customWidth="1"/>
    <col min="11298" max="11298" width="0.796875" customWidth="1"/>
    <col min="11300" max="11300" width="0.796875" customWidth="1"/>
    <col min="11521" max="11521" width="19.296875" bestFit="1" customWidth="1"/>
    <col min="11546" max="11546" width="1.296875" customWidth="1"/>
    <col min="11551" max="11551" width="2.296875" bestFit="1" customWidth="1"/>
    <col min="11553" max="11553" width="3.5" bestFit="1" customWidth="1"/>
    <col min="11554" max="11554" width="0.796875" customWidth="1"/>
    <col min="11556" max="11556" width="0.796875" customWidth="1"/>
    <col min="11777" max="11777" width="19.296875" bestFit="1" customWidth="1"/>
    <col min="11802" max="11802" width="1.296875" customWidth="1"/>
    <col min="11807" max="11807" width="2.296875" bestFit="1" customWidth="1"/>
    <col min="11809" max="11809" width="3.5" bestFit="1" customWidth="1"/>
    <col min="11810" max="11810" width="0.796875" customWidth="1"/>
    <col min="11812" max="11812" width="0.796875" customWidth="1"/>
    <col min="12033" max="12033" width="19.296875" bestFit="1" customWidth="1"/>
    <col min="12058" max="12058" width="1.296875" customWidth="1"/>
    <col min="12063" max="12063" width="2.296875" bestFit="1" customWidth="1"/>
    <col min="12065" max="12065" width="3.5" bestFit="1" customWidth="1"/>
    <col min="12066" max="12066" width="0.796875" customWidth="1"/>
    <col min="12068" max="12068" width="0.796875" customWidth="1"/>
    <col min="12289" max="12289" width="19.296875" bestFit="1" customWidth="1"/>
    <col min="12314" max="12314" width="1.296875" customWidth="1"/>
    <col min="12319" max="12319" width="2.296875" bestFit="1" customWidth="1"/>
    <col min="12321" max="12321" width="3.5" bestFit="1" customWidth="1"/>
    <col min="12322" max="12322" width="0.796875" customWidth="1"/>
    <col min="12324" max="12324" width="0.796875" customWidth="1"/>
    <col min="12545" max="12545" width="19.296875" bestFit="1" customWidth="1"/>
    <col min="12570" max="12570" width="1.296875" customWidth="1"/>
    <col min="12575" max="12575" width="2.296875" bestFit="1" customWidth="1"/>
    <col min="12577" max="12577" width="3.5" bestFit="1" customWidth="1"/>
    <col min="12578" max="12578" width="0.796875" customWidth="1"/>
    <col min="12580" max="12580" width="0.796875" customWidth="1"/>
    <col min="12801" max="12801" width="19.296875" bestFit="1" customWidth="1"/>
    <col min="12826" max="12826" width="1.296875" customWidth="1"/>
    <col min="12831" max="12831" width="2.296875" bestFit="1" customWidth="1"/>
    <col min="12833" max="12833" width="3.5" bestFit="1" customWidth="1"/>
    <col min="12834" max="12834" width="0.796875" customWidth="1"/>
    <col min="12836" max="12836" width="0.796875" customWidth="1"/>
    <col min="13057" max="13057" width="19.296875" bestFit="1" customWidth="1"/>
    <col min="13082" max="13082" width="1.296875" customWidth="1"/>
    <col min="13087" max="13087" width="2.296875" bestFit="1" customWidth="1"/>
    <col min="13089" max="13089" width="3.5" bestFit="1" customWidth="1"/>
    <col min="13090" max="13090" width="0.796875" customWidth="1"/>
    <col min="13092" max="13092" width="0.796875" customWidth="1"/>
    <col min="13313" max="13313" width="19.296875" bestFit="1" customWidth="1"/>
    <col min="13338" max="13338" width="1.296875" customWidth="1"/>
    <col min="13343" max="13343" width="2.296875" bestFit="1" customWidth="1"/>
    <col min="13345" max="13345" width="3.5" bestFit="1" customWidth="1"/>
    <col min="13346" max="13346" width="0.796875" customWidth="1"/>
    <col min="13348" max="13348" width="0.796875" customWidth="1"/>
    <col min="13569" max="13569" width="19.296875" bestFit="1" customWidth="1"/>
    <col min="13594" max="13594" width="1.296875" customWidth="1"/>
    <col min="13599" max="13599" width="2.296875" bestFit="1" customWidth="1"/>
    <col min="13601" max="13601" width="3.5" bestFit="1" customWidth="1"/>
    <col min="13602" max="13602" width="0.796875" customWidth="1"/>
    <col min="13604" max="13604" width="0.796875" customWidth="1"/>
    <col min="13825" max="13825" width="19.296875" bestFit="1" customWidth="1"/>
    <col min="13850" max="13850" width="1.296875" customWidth="1"/>
    <col min="13855" max="13855" width="2.296875" bestFit="1" customWidth="1"/>
    <col min="13857" max="13857" width="3.5" bestFit="1" customWidth="1"/>
    <col min="13858" max="13858" width="0.796875" customWidth="1"/>
    <col min="13860" max="13860" width="0.796875" customWidth="1"/>
    <col min="14081" max="14081" width="19.296875" bestFit="1" customWidth="1"/>
    <col min="14106" max="14106" width="1.296875" customWidth="1"/>
    <col min="14111" max="14111" width="2.296875" bestFit="1" customWidth="1"/>
    <col min="14113" max="14113" width="3.5" bestFit="1" customWidth="1"/>
    <col min="14114" max="14114" width="0.796875" customWidth="1"/>
    <col min="14116" max="14116" width="0.796875" customWidth="1"/>
    <col min="14337" max="14337" width="19.296875" bestFit="1" customWidth="1"/>
    <col min="14362" max="14362" width="1.296875" customWidth="1"/>
    <col min="14367" max="14367" width="2.296875" bestFit="1" customWidth="1"/>
    <col min="14369" max="14369" width="3.5" bestFit="1" customWidth="1"/>
    <col min="14370" max="14370" width="0.796875" customWidth="1"/>
    <col min="14372" max="14372" width="0.796875" customWidth="1"/>
    <col min="14593" max="14593" width="19.296875" bestFit="1" customWidth="1"/>
    <col min="14618" max="14618" width="1.296875" customWidth="1"/>
    <col min="14623" max="14623" width="2.296875" bestFit="1" customWidth="1"/>
    <col min="14625" max="14625" width="3.5" bestFit="1" customWidth="1"/>
    <col min="14626" max="14626" width="0.796875" customWidth="1"/>
    <col min="14628" max="14628" width="0.796875" customWidth="1"/>
    <col min="14849" max="14849" width="19.296875" bestFit="1" customWidth="1"/>
    <col min="14874" max="14874" width="1.296875" customWidth="1"/>
    <col min="14879" max="14879" width="2.296875" bestFit="1" customWidth="1"/>
    <col min="14881" max="14881" width="3.5" bestFit="1" customWidth="1"/>
    <col min="14882" max="14882" width="0.796875" customWidth="1"/>
    <col min="14884" max="14884" width="0.796875" customWidth="1"/>
    <col min="15105" max="15105" width="19.296875" bestFit="1" customWidth="1"/>
    <col min="15130" max="15130" width="1.296875" customWidth="1"/>
    <col min="15135" max="15135" width="2.296875" bestFit="1" customWidth="1"/>
    <col min="15137" max="15137" width="3.5" bestFit="1" customWidth="1"/>
    <col min="15138" max="15138" width="0.796875" customWidth="1"/>
    <col min="15140" max="15140" width="0.796875" customWidth="1"/>
    <col min="15361" max="15361" width="19.296875" bestFit="1" customWidth="1"/>
    <col min="15386" max="15386" width="1.296875" customWidth="1"/>
    <col min="15391" max="15391" width="2.296875" bestFit="1" customWidth="1"/>
    <col min="15393" max="15393" width="3.5" bestFit="1" customWidth="1"/>
    <col min="15394" max="15394" width="0.796875" customWidth="1"/>
    <col min="15396" max="15396" width="0.796875" customWidth="1"/>
    <col min="15617" max="15617" width="19.296875" bestFit="1" customWidth="1"/>
    <col min="15642" max="15642" width="1.296875" customWidth="1"/>
    <col min="15647" max="15647" width="2.296875" bestFit="1" customWidth="1"/>
    <col min="15649" max="15649" width="3.5" bestFit="1" customWidth="1"/>
    <col min="15650" max="15650" width="0.796875" customWidth="1"/>
    <col min="15652" max="15652" width="0.796875" customWidth="1"/>
    <col min="15873" max="15873" width="19.296875" bestFit="1" customWidth="1"/>
    <col min="15898" max="15898" width="1.296875" customWidth="1"/>
    <col min="15903" max="15903" width="2.296875" bestFit="1" customWidth="1"/>
    <col min="15905" max="15905" width="3.5" bestFit="1" customWidth="1"/>
    <col min="15906" max="15906" width="0.796875" customWidth="1"/>
    <col min="15908" max="15908" width="0.796875" customWidth="1"/>
    <col min="16129" max="16129" width="19.296875" bestFit="1" customWidth="1"/>
    <col min="16154" max="16154" width="1.296875" customWidth="1"/>
    <col min="16159" max="16159" width="2.296875" bestFit="1" customWidth="1"/>
    <col min="16161" max="16161" width="3.5" bestFit="1" customWidth="1"/>
    <col min="16162" max="16162" width="0.796875" customWidth="1"/>
    <col min="16164" max="16164" width="0.796875" customWidth="1"/>
  </cols>
  <sheetData>
    <row r="1" spans="1:37" ht="16.2" thickBot="1" x14ac:dyDescent="0.35">
      <c r="A1" s="100" t="s">
        <v>218</v>
      </c>
      <c r="AA1" s="2">
        <v>36892</v>
      </c>
      <c r="AB1" s="3"/>
      <c r="AC1" s="3"/>
      <c r="AD1" s="3"/>
      <c r="AE1" s="3"/>
      <c r="AF1" s="3"/>
      <c r="AG1" s="3"/>
      <c r="AI1" s="4"/>
      <c r="AJ1" s="5"/>
    </row>
    <row r="2" spans="1:37" ht="16.8" thickTop="1" thickBot="1" x14ac:dyDescent="0.35">
      <c r="A2" s="108" t="s">
        <v>74</v>
      </c>
      <c r="B2" s="6" t="str">
        <f>(A3)</f>
        <v>Trecskó</v>
      </c>
      <c r="C2" s="7"/>
      <c r="D2" s="6"/>
      <c r="E2" s="6"/>
      <c r="F2" s="8" t="str">
        <f>(A4)</f>
        <v>Csekei</v>
      </c>
      <c r="G2" s="6"/>
      <c r="H2" s="6"/>
      <c r="I2" s="6"/>
      <c r="J2" s="8" t="str">
        <f>(A5)</f>
        <v>Moldován</v>
      </c>
      <c r="K2" s="6"/>
      <c r="L2" s="6"/>
      <c r="M2" s="6"/>
      <c r="N2" s="8" t="str">
        <f>(A6)</f>
        <v>Máté B</v>
      </c>
      <c r="O2" s="6"/>
      <c r="P2" s="6"/>
      <c r="Q2" s="6"/>
      <c r="R2" s="8" t="str">
        <f>(A7)</f>
        <v>Terjék</v>
      </c>
      <c r="S2" s="6"/>
      <c r="T2" s="6"/>
      <c r="U2" s="6"/>
      <c r="V2" s="8" t="str">
        <f>(A8)</f>
        <v>Major</v>
      </c>
      <c r="W2" s="6"/>
      <c r="X2" s="6"/>
      <c r="Y2" s="6"/>
      <c r="Z2" s="9"/>
      <c r="AA2" s="10" t="s">
        <v>75</v>
      </c>
      <c r="AB2" s="11" t="s">
        <v>76</v>
      </c>
      <c r="AC2" s="11" t="s">
        <v>77</v>
      </c>
      <c r="AD2" s="11" t="s">
        <v>78</v>
      </c>
      <c r="AE2" s="178" t="s">
        <v>79</v>
      </c>
      <c r="AF2" s="178" t="s">
        <v>80</v>
      </c>
      <c r="AG2" s="13" t="s">
        <v>81</v>
      </c>
      <c r="AH2" s="1"/>
      <c r="AI2" s="14" t="s">
        <v>82</v>
      </c>
      <c r="AJ2" s="15"/>
      <c r="AK2" s="16" t="s">
        <v>83</v>
      </c>
    </row>
    <row r="3" spans="1:37" ht="16.2" thickTop="1" x14ac:dyDescent="0.3">
      <c r="A3" s="102" t="s">
        <v>105</v>
      </c>
      <c r="B3" s="17"/>
      <c r="C3" s="18"/>
      <c r="D3" s="18"/>
      <c r="E3" s="18"/>
      <c r="F3" s="19">
        <v>5</v>
      </c>
      <c r="G3" s="22">
        <f>(N26)</f>
        <v>0</v>
      </c>
      <c r="H3" s="22">
        <f>(P26)</f>
        <v>0</v>
      </c>
      <c r="I3" s="21" t="str">
        <f>IF(G3=".","-",IF(G3&gt;H3,"g",IF(G3=H3,"d","v")))</f>
        <v>d</v>
      </c>
      <c r="J3" s="19">
        <v>4</v>
      </c>
      <c r="K3" s="22">
        <f>(N24)</f>
        <v>3</v>
      </c>
      <c r="L3" s="22">
        <f>(P24)</f>
        <v>0</v>
      </c>
      <c r="M3" s="21" t="str">
        <f>IF(K3=".","-",IF(K3&gt;L3,"g",IF(K3=L3,"d","v")))</f>
        <v>g</v>
      </c>
      <c r="N3" s="19">
        <v>3</v>
      </c>
      <c r="O3" s="22">
        <f>(N19)</f>
        <v>4</v>
      </c>
      <c r="P3" s="22">
        <f>(P19)</f>
        <v>1</v>
      </c>
      <c r="Q3" s="21" t="str">
        <f>IF(O3=".","-",IF(O3&gt;P3,"g",IF(O3=P3,"d","v")))</f>
        <v>g</v>
      </c>
      <c r="R3" s="19">
        <v>2</v>
      </c>
      <c r="S3" s="22">
        <f>(N16)</f>
        <v>5</v>
      </c>
      <c r="T3" s="22">
        <f>(P16)</f>
        <v>0</v>
      </c>
      <c r="U3" s="21" t="str">
        <f>IF(S3=".","-",IF(S3&gt;T3,"g",IF(S3=T3,"d","v")))</f>
        <v>g</v>
      </c>
      <c r="V3" s="19">
        <v>1</v>
      </c>
      <c r="W3" s="22">
        <f>(N10)</f>
        <v>0</v>
      </c>
      <c r="X3" s="22">
        <f>(P10)</f>
        <v>0</v>
      </c>
      <c r="Y3" s="21" t="str">
        <f>IF(W3=".","-",IF(W3&gt;X3,"g",IF(W3=X3,"d","v")))</f>
        <v>d</v>
      </c>
      <c r="Z3" s="23"/>
      <c r="AA3" s="24">
        <f t="shared" ref="AA3:AA8" si="0">SUM(AB3:AD3)</f>
        <v>5</v>
      </c>
      <c r="AB3" s="25">
        <f t="shared" ref="AB3:AB8" si="1">COUNTIF(B3:Y3,"g")</f>
        <v>3</v>
      </c>
      <c r="AC3" s="25">
        <f t="shared" ref="AC3:AC8" si="2">COUNTIF(B3:Y3,"d")</f>
        <v>2</v>
      </c>
      <c r="AD3" s="25">
        <f t="shared" ref="AD3:AD8" si="3">COUNTIF(B3:Y3,"v")</f>
        <v>0</v>
      </c>
      <c r="AE3" s="26">
        <f>SUM(IF(G3&lt;&gt;".",G3)+IF(K3&lt;&gt;".",K3)+IF(O3&lt;&gt;".",O3)+IF(S3&lt;&gt;".",S3)+IF(W3&lt;&gt;".",W3))</f>
        <v>12</v>
      </c>
      <c r="AF3" s="26">
        <f>SUM(IF(H3&lt;&gt;".",H3)+IF(L3&lt;&gt;".",L3)+IF(P3&lt;&gt;".",P3)+IF(T3&lt;&gt;".",T3)+IF(X3&lt;&gt;".",X3))</f>
        <v>1</v>
      </c>
      <c r="AG3" s="27">
        <f t="shared" ref="AG3:AG8" si="4">SUM(AB3*3+AC3*1)</f>
        <v>11</v>
      </c>
      <c r="AH3" s="28"/>
      <c r="AI3" s="29">
        <f t="shared" ref="AI3:AI8" si="5">RANK(AG3,$AG$3:$AG$8,0)</f>
        <v>1</v>
      </c>
      <c r="AJ3" s="30"/>
      <c r="AK3" s="31">
        <f t="shared" ref="AK3:AK8" si="6">SUM(AE3-AF3)</f>
        <v>11</v>
      </c>
    </row>
    <row r="4" spans="1:37" x14ac:dyDescent="0.3">
      <c r="A4" s="103" t="s">
        <v>114</v>
      </c>
      <c r="B4" s="32">
        <v>5</v>
      </c>
      <c r="C4" s="20">
        <f>(P26)</f>
        <v>0</v>
      </c>
      <c r="D4" s="20">
        <f>(N26)</f>
        <v>0</v>
      </c>
      <c r="E4" s="33" t="str">
        <f>IF(C4=".","-",IF(C4&gt;D4,"g",IF(C4=D4,"d","v")))</f>
        <v>d</v>
      </c>
      <c r="F4" s="34"/>
      <c r="G4" s="35"/>
      <c r="H4" s="35"/>
      <c r="I4" s="35"/>
      <c r="J4" s="32">
        <v>3</v>
      </c>
      <c r="K4" s="20">
        <f>(N18)</f>
        <v>0</v>
      </c>
      <c r="L4" s="20">
        <f>(P18)</f>
        <v>1</v>
      </c>
      <c r="M4" s="33" t="str">
        <f>IF(K4=".","-",IF(K4&gt;L4,"g",IF(K4=L4,"d","v")))</f>
        <v>v</v>
      </c>
      <c r="N4" s="32">
        <v>2</v>
      </c>
      <c r="O4" s="20">
        <f>(N15)</f>
        <v>0</v>
      </c>
      <c r="P4" s="20">
        <f>(P15)</f>
        <v>1</v>
      </c>
      <c r="Q4" s="33" t="str">
        <f>IF(O4=".","-",IF(O4&gt;P4,"g",IF(O4=P4,"d","v")))</f>
        <v>v</v>
      </c>
      <c r="R4" s="32">
        <v>1</v>
      </c>
      <c r="S4" s="20">
        <f>(N12)</f>
        <v>1</v>
      </c>
      <c r="T4" s="20">
        <f>(P12)</f>
        <v>0</v>
      </c>
      <c r="U4" s="33" t="str">
        <f>IF(S4=".","-",IF(S4&gt;T4,"g",IF(S4=T4,"d","v")))</f>
        <v>g</v>
      </c>
      <c r="V4" s="32">
        <v>4</v>
      </c>
      <c r="W4" s="20">
        <f>(N23)</f>
        <v>1</v>
      </c>
      <c r="X4" s="20">
        <f>(P23)</f>
        <v>2</v>
      </c>
      <c r="Y4" s="33" t="str">
        <f>IF(W4=".","-",IF(W4&gt;X4,"g",IF(W4=X4,"d","v")))</f>
        <v>v</v>
      </c>
      <c r="Z4" s="36"/>
      <c r="AA4" s="37">
        <f t="shared" si="0"/>
        <v>5</v>
      </c>
      <c r="AB4" s="38">
        <f t="shared" si="1"/>
        <v>1</v>
      </c>
      <c r="AC4" s="38">
        <f t="shared" si="2"/>
        <v>1</v>
      </c>
      <c r="AD4" s="38">
        <f t="shared" si="3"/>
        <v>3</v>
      </c>
      <c r="AE4" s="179">
        <f>SUM(IF(C4&lt;&gt;".",C4)+IF(K4&lt;&gt;".",K4)+IF(O4&lt;&gt;".",O4)+IF(S4&lt;&gt;".",S4)+IF(W4&lt;&gt;".",W4))</f>
        <v>2</v>
      </c>
      <c r="AF4" s="179">
        <f>SUM(IF(D4&lt;&gt;".",D4)+IF(L4&lt;&gt;".",L4)+IF(P4&lt;&gt;".",P4)+IF(T4&lt;&gt;".",T4)+IF(X4&lt;&gt;".",X4))</f>
        <v>4</v>
      </c>
      <c r="AG4" s="39">
        <f t="shared" si="4"/>
        <v>4</v>
      </c>
      <c r="AH4" s="28"/>
      <c r="AI4" s="29">
        <f t="shared" si="5"/>
        <v>5</v>
      </c>
      <c r="AJ4" s="30"/>
      <c r="AK4" s="31">
        <f t="shared" si="6"/>
        <v>-2</v>
      </c>
    </row>
    <row r="5" spans="1:37" x14ac:dyDescent="0.3">
      <c r="A5" s="103" t="s">
        <v>110</v>
      </c>
      <c r="B5" s="32">
        <v>4</v>
      </c>
      <c r="C5" s="20">
        <f>(P24)</f>
        <v>0</v>
      </c>
      <c r="D5" s="20">
        <f>(N24)</f>
        <v>3</v>
      </c>
      <c r="E5" s="33" t="str">
        <f>IF(C5=".","-",IF(C5&gt;D5,"g",IF(C5=D5,"d","v")))</f>
        <v>v</v>
      </c>
      <c r="F5" s="32">
        <v>3</v>
      </c>
      <c r="G5" s="20">
        <f>(P18)</f>
        <v>1</v>
      </c>
      <c r="H5" s="20">
        <f>(N18)</f>
        <v>0</v>
      </c>
      <c r="I5" s="33" t="str">
        <f>IF(G5=".","-",IF(G5&gt;H5,"g",IF(G5=H5,"d","v")))</f>
        <v>g</v>
      </c>
      <c r="J5" s="180"/>
      <c r="K5" s="35"/>
      <c r="L5" s="35"/>
      <c r="M5" s="35"/>
      <c r="N5" s="32">
        <v>1</v>
      </c>
      <c r="O5" s="20">
        <f>(N11)</f>
        <v>1</v>
      </c>
      <c r="P5" s="20">
        <f>(P11)</f>
        <v>1</v>
      </c>
      <c r="Q5" s="33" t="str">
        <f>IF(O5=".","-",IF(O5&gt;P5,"g",IF(O5=P5,"d","v")))</f>
        <v>d</v>
      </c>
      <c r="R5" s="32">
        <v>5</v>
      </c>
      <c r="S5" s="20">
        <f>(N27)</f>
        <v>1</v>
      </c>
      <c r="T5" s="20">
        <f>(P27)</f>
        <v>0</v>
      </c>
      <c r="U5" s="33" t="str">
        <f>IF(S5=".","-",IF(S5&gt;T5,"g",IF(S5=T5,"d","v")))</f>
        <v>g</v>
      </c>
      <c r="V5" s="32">
        <v>2</v>
      </c>
      <c r="W5" s="20">
        <f>(N14)</f>
        <v>1</v>
      </c>
      <c r="X5" s="20">
        <f>(P14)</f>
        <v>4</v>
      </c>
      <c r="Y5" s="33" t="str">
        <f>IF(W5=".","-",IF(W5&gt;X5,"g",IF(W5=X5,"d","v")))</f>
        <v>v</v>
      </c>
      <c r="Z5" s="36"/>
      <c r="AA5" s="37">
        <f t="shared" si="0"/>
        <v>5</v>
      </c>
      <c r="AB5" s="38">
        <f t="shared" si="1"/>
        <v>2</v>
      </c>
      <c r="AC5" s="38">
        <f t="shared" si="2"/>
        <v>1</v>
      </c>
      <c r="AD5" s="38">
        <f t="shared" si="3"/>
        <v>2</v>
      </c>
      <c r="AE5" s="179">
        <f>SUM(IF(C5&lt;&gt;".",C5)+IF(G5&lt;&gt;".",G5)+IF(O5&lt;&gt;".",O5)+IF(S5&lt;&gt;".",S5)+IF(W5&lt;&gt;".",W5))</f>
        <v>4</v>
      </c>
      <c r="AF5" s="179">
        <f>SUM(IF(H5&lt;&gt;".",H5)+IF(D5&lt;&gt;".",D5)+IF(P5&lt;&gt;".",P5)+IF(T5&lt;&gt;".",T5)+IF(X5&lt;&gt;".",X5))</f>
        <v>8</v>
      </c>
      <c r="AG5" s="39">
        <f t="shared" si="4"/>
        <v>7</v>
      </c>
      <c r="AH5" s="28"/>
      <c r="AI5" s="29">
        <f t="shared" si="5"/>
        <v>4</v>
      </c>
      <c r="AJ5" s="30"/>
      <c r="AK5" s="31">
        <f t="shared" si="6"/>
        <v>-4</v>
      </c>
    </row>
    <row r="6" spans="1:37" x14ac:dyDescent="0.3">
      <c r="A6" s="103" t="s">
        <v>113</v>
      </c>
      <c r="B6" s="32">
        <v>3</v>
      </c>
      <c r="C6" s="20">
        <f>(P19)</f>
        <v>1</v>
      </c>
      <c r="D6" s="20">
        <f>(N19)</f>
        <v>4</v>
      </c>
      <c r="E6" s="33" t="str">
        <f>IF(C6=".","-",IF(C6&gt;D6,"g",IF(C6=D6,"d","v")))</f>
        <v>v</v>
      </c>
      <c r="F6" s="32">
        <v>2</v>
      </c>
      <c r="G6" s="20">
        <f>(P15)</f>
        <v>1</v>
      </c>
      <c r="H6" s="20">
        <f>(N15)</f>
        <v>0</v>
      </c>
      <c r="I6" s="33" t="str">
        <f>IF(G6=".","-",IF(G6&gt;H6,"g",IF(G6=H6,"d","v")))</f>
        <v>g</v>
      </c>
      <c r="J6" s="32">
        <v>1</v>
      </c>
      <c r="K6" s="20">
        <f>(P11)</f>
        <v>1</v>
      </c>
      <c r="L6" s="20">
        <f>(N11)</f>
        <v>1</v>
      </c>
      <c r="M6" s="33" t="str">
        <f>IF(K6=".","-",IF(K6&gt;L6,"g",IF(K6=L6,"d","v")))</f>
        <v>d</v>
      </c>
      <c r="N6" s="34"/>
      <c r="O6" s="35"/>
      <c r="P6" s="35"/>
      <c r="Q6" s="35"/>
      <c r="R6" s="32">
        <v>4</v>
      </c>
      <c r="S6" s="20">
        <f>(N22)</f>
        <v>3</v>
      </c>
      <c r="T6" s="20">
        <f>(P22)</f>
        <v>2</v>
      </c>
      <c r="U6" s="33" t="str">
        <f>IF(S6=".","-",IF(S6&gt;T6,"g",IF(S6=T6,"d","v")))</f>
        <v>g</v>
      </c>
      <c r="V6" s="32">
        <v>5</v>
      </c>
      <c r="W6" s="20">
        <f>(N28)</f>
        <v>1</v>
      </c>
      <c r="X6" s="20">
        <f>(P28)</f>
        <v>1</v>
      </c>
      <c r="Y6" s="33" t="str">
        <f>IF(W6=".","-",IF(W6&gt;X6,"g",IF(W6=X6,"d","v")))</f>
        <v>d</v>
      </c>
      <c r="Z6" s="36"/>
      <c r="AA6" s="37">
        <f t="shared" si="0"/>
        <v>5</v>
      </c>
      <c r="AB6" s="38">
        <f t="shared" si="1"/>
        <v>2</v>
      </c>
      <c r="AC6" s="38">
        <f t="shared" si="2"/>
        <v>2</v>
      </c>
      <c r="AD6" s="38">
        <f t="shared" si="3"/>
        <v>1</v>
      </c>
      <c r="AE6" s="179">
        <f>SUM(IF(G6&lt;&gt;".",G6)+IF(K6&lt;&gt;".",K6)+IF(C6&lt;&gt;".",C6)+IF(S6&lt;&gt;".",S6)+IF(W6&lt;&gt;".",W6))</f>
        <v>7</v>
      </c>
      <c r="AF6" s="179">
        <f>SUM(IF(H6&lt;&gt;".",H6)+IF(L6&lt;&gt;".",L6)+IF(D6&lt;&gt;".",D6)+IF(T6&lt;&gt;".",T6)+IF(X6&lt;&gt;".",X6))</f>
        <v>8</v>
      </c>
      <c r="AG6" s="39">
        <f t="shared" si="4"/>
        <v>8</v>
      </c>
      <c r="AH6" s="28"/>
      <c r="AI6" s="29">
        <f t="shared" si="5"/>
        <v>2</v>
      </c>
      <c r="AJ6" s="30"/>
      <c r="AK6" s="31">
        <f t="shared" si="6"/>
        <v>-1</v>
      </c>
    </row>
    <row r="7" spans="1:37" x14ac:dyDescent="0.3">
      <c r="A7" s="103" t="s">
        <v>176</v>
      </c>
      <c r="B7" s="32">
        <v>2</v>
      </c>
      <c r="C7" s="20">
        <f>(P16)</f>
        <v>0</v>
      </c>
      <c r="D7" s="20">
        <f>(N16)</f>
        <v>5</v>
      </c>
      <c r="E7" s="33" t="str">
        <f>IF(C7=".","-",IF(C7&gt;D7,"g",IF(C7=D7,"d","v")))</f>
        <v>v</v>
      </c>
      <c r="F7" s="32">
        <v>1</v>
      </c>
      <c r="G7" s="20">
        <f>(P12)</f>
        <v>0</v>
      </c>
      <c r="H7" s="20">
        <f>(N12)</f>
        <v>1</v>
      </c>
      <c r="I7" s="33" t="str">
        <f>IF(G7=".","-",IF(G7&gt;H7,"g",IF(G7=H7,"d","v")))</f>
        <v>v</v>
      </c>
      <c r="J7" s="32">
        <v>5</v>
      </c>
      <c r="K7" s="20">
        <f>(P27)</f>
        <v>0</v>
      </c>
      <c r="L7" s="20">
        <f>(N27)</f>
        <v>1</v>
      </c>
      <c r="M7" s="33" t="str">
        <f>IF(K7=".","-",IF(K7&gt;L7,"g",IF(K7=L7,"d","v")))</f>
        <v>v</v>
      </c>
      <c r="N7" s="181">
        <v>4</v>
      </c>
      <c r="O7" s="20">
        <f>(P22)</f>
        <v>2</v>
      </c>
      <c r="P7" s="20">
        <f>(N22)</f>
        <v>3</v>
      </c>
      <c r="Q7" s="33" t="str">
        <f>IF(O7=".","-",IF(O7&gt;P7,"g",IF(O7=P7,"d","v")))</f>
        <v>v</v>
      </c>
      <c r="R7" s="34"/>
      <c r="S7" s="35"/>
      <c r="T7" s="35"/>
      <c r="U7" s="35"/>
      <c r="V7" s="32">
        <v>3</v>
      </c>
      <c r="W7" s="20">
        <f>(N20)</f>
        <v>5</v>
      </c>
      <c r="X7" s="20">
        <f>(P20)</f>
        <v>1</v>
      </c>
      <c r="Y7" s="33" t="str">
        <f>IF(W7=".","-",IF(W7&gt;X7,"g",IF(W7=X7,"d","v")))</f>
        <v>g</v>
      </c>
      <c r="Z7" s="36"/>
      <c r="AA7" s="37">
        <f t="shared" si="0"/>
        <v>5</v>
      </c>
      <c r="AB7" s="38">
        <f t="shared" si="1"/>
        <v>1</v>
      </c>
      <c r="AC7" s="38">
        <f t="shared" si="2"/>
        <v>0</v>
      </c>
      <c r="AD7" s="38">
        <f t="shared" si="3"/>
        <v>4</v>
      </c>
      <c r="AE7" s="179">
        <f>SUM(IF(G7&lt;&gt;".",G7)+IF(K7&lt;&gt;".",K7)+IF(O7&lt;&gt;".",O7)+IF(C7&lt;&gt;".",C7)+IF(W7&lt;&gt;".",W7))</f>
        <v>7</v>
      </c>
      <c r="AF7" s="179">
        <f>SUM(IF(H7&lt;&gt;".",H7)+IF(L7&lt;&gt;".",L7)+IF(P7&lt;&gt;".",P7)+IF(D7&lt;&gt;".",D7)+IF(X7&lt;&gt;".",X7))</f>
        <v>11</v>
      </c>
      <c r="AG7" s="39">
        <f t="shared" si="4"/>
        <v>3</v>
      </c>
      <c r="AH7" s="40"/>
      <c r="AI7" s="29">
        <f t="shared" si="5"/>
        <v>6</v>
      </c>
      <c r="AJ7" s="30"/>
      <c r="AK7" s="31">
        <f t="shared" si="6"/>
        <v>-4</v>
      </c>
    </row>
    <row r="8" spans="1:37" s="50" customFormat="1" ht="16.2" thickBot="1" x14ac:dyDescent="0.35">
      <c r="A8" s="109" t="s">
        <v>109</v>
      </c>
      <c r="B8" s="41">
        <v>1</v>
      </c>
      <c r="C8" s="99">
        <f>(P10)</f>
        <v>0</v>
      </c>
      <c r="D8" s="99">
        <f>(N10)</f>
        <v>0</v>
      </c>
      <c r="E8" s="42" t="str">
        <f>IF(C8=".","-",IF(C8&gt;D8,"g",IF(C8=D8,"d","v")))</f>
        <v>d</v>
      </c>
      <c r="F8" s="41">
        <v>4</v>
      </c>
      <c r="G8" s="99">
        <f>(P23)</f>
        <v>2</v>
      </c>
      <c r="H8" s="99">
        <f>(N23)</f>
        <v>1</v>
      </c>
      <c r="I8" s="42" t="str">
        <f>IF(G8=".","-",IF(G8&gt;H8,"g",IF(G8=H8,"d","v")))</f>
        <v>g</v>
      </c>
      <c r="J8" s="41">
        <v>2</v>
      </c>
      <c r="K8" s="99">
        <f>(P14)</f>
        <v>4</v>
      </c>
      <c r="L8" s="99">
        <f>(N14)</f>
        <v>1</v>
      </c>
      <c r="M8" s="42" t="str">
        <f>IF(K8=".","-",IF(K8&gt;L8,"g",IF(K8=L8,"d","v")))</f>
        <v>g</v>
      </c>
      <c r="N8" s="182">
        <v>5</v>
      </c>
      <c r="O8" s="99">
        <f>(X6)</f>
        <v>1</v>
      </c>
      <c r="P8" s="99">
        <f>(W6)</f>
        <v>1</v>
      </c>
      <c r="Q8" s="42" t="str">
        <f>IF(O8=".","-",IF(O8&gt;P8,"g",IF(O8=P8,"d","v")))</f>
        <v>d</v>
      </c>
      <c r="R8" s="41">
        <v>3</v>
      </c>
      <c r="S8" s="99">
        <f>(P20)</f>
        <v>1</v>
      </c>
      <c r="T8" s="99">
        <f>(N20)</f>
        <v>5</v>
      </c>
      <c r="U8" s="42" t="str">
        <f>IF(S8=".","-",IF(S8&gt;T8,"g",IF(S8=T8,"d","v")))</f>
        <v>v</v>
      </c>
      <c r="V8" s="43"/>
      <c r="W8" s="44"/>
      <c r="X8" s="44"/>
      <c r="Y8" s="44"/>
      <c r="Z8" s="9"/>
      <c r="AA8" s="45">
        <f t="shared" si="0"/>
        <v>5</v>
      </c>
      <c r="AB8" s="46">
        <f t="shared" si="1"/>
        <v>2</v>
      </c>
      <c r="AC8" s="46">
        <f t="shared" si="2"/>
        <v>2</v>
      </c>
      <c r="AD8" s="46">
        <f t="shared" si="3"/>
        <v>1</v>
      </c>
      <c r="AE8" s="47">
        <f>SUM(IF(G8&lt;&gt;".",G8)+IF(K8&lt;&gt;".",K8)+IF(O8&lt;&gt;".",O8)+IF(S8&lt;&gt;".",S8)+IF(C8&lt;&gt;".",C8))</f>
        <v>8</v>
      </c>
      <c r="AF8" s="47">
        <f>SUM(IF(H8&lt;&gt;".",H8)+IF(L8&lt;&gt;".",L8)+IF(P8&lt;&gt;".",P8)+IF(T8&lt;&gt;".",T8)+IF(D8&lt;&gt;".",D8))</f>
        <v>8</v>
      </c>
      <c r="AG8" s="48">
        <f t="shared" si="4"/>
        <v>8</v>
      </c>
      <c r="AH8" s="28"/>
      <c r="AI8" s="49">
        <f t="shared" si="5"/>
        <v>2</v>
      </c>
      <c r="AJ8" s="30"/>
      <c r="AK8" s="31">
        <f t="shared" si="6"/>
        <v>0</v>
      </c>
    </row>
    <row r="9" spans="1:37" s="50" customFormat="1" ht="16.2" thickTop="1" x14ac:dyDescent="0.3">
      <c r="B9" s="51"/>
      <c r="C9" s="52"/>
      <c r="D9" s="52"/>
      <c r="E9" s="53"/>
      <c r="F9" s="51"/>
      <c r="G9" s="52"/>
      <c r="H9" s="52"/>
      <c r="I9" s="53"/>
      <c r="J9" s="51"/>
      <c r="K9" s="52"/>
      <c r="L9" s="52"/>
      <c r="M9" s="53"/>
      <c r="N9" s="51"/>
      <c r="O9" s="52"/>
      <c r="P9" s="52"/>
      <c r="Q9" s="53"/>
      <c r="R9" s="51"/>
      <c r="S9" s="52"/>
      <c r="T9" s="52"/>
      <c r="U9" s="53"/>
      <c r="AA9" s="54"/>
      <c r="AB9" s="55"/>
      <c r="AC9" s="55"/>
      <c r="AD9" s="55"/>
      <c r="AE9" s="56"/>
      <c r="AF9" s="56"/>
      <c r="AG9" s="57"/>
    </row>
    <row r="10" spans="1:37" s="50" customFormat="1" ht="24.6" x14ac:dyDescent="0.4">
      <c r="A10" s="106">
        <v>1</v>
      </c>
      <c r="B10" s="58"/>
      <c r="C10"/>
      <c r="D10" s="59"/>
      <c r="K10"/>
      <c r="L10" s="133" t="str">
        <f>($A$3)</f>
        <v>Trecskó</v>
      </c>
      <c r="M10"/>
      <c r="N10" s="62">
        <v>0</v>
      </c>
      <c r="O10" s="63" t="s">
        <v>85</v>
      </c>
      <c r="P10" s="62">
        <v>0</v>
      </c>
      <c r="Q10" s="60"/>
      <c r="R10" s="135" t="str">
        <f>($A$8)</f>
        <v>Major</v>
      </c>
      <c r="T10"/>
      <c r="U10"/>
      <c r="V10"/>
    </row>
    <row r="11" spans="1:37" s="50" customFormat="1" ht="20.399999999999999" x14ac:dyDescent="0.35">
      <c r="B11" s="65"/>
      <c r="C11"/>
      <c r="D11"/>
      <c r="K11"/>
      <c r="L11" s="133" t="str">
        <f>($A$5)</f>
        <v>Moldován</v>
      </c>
      <c r="M11"/>
      <c r="N11" s="62">
        <v>1</v>
      </c>
      <c r="O11" s="63" t="s">
        <v>85</v>
      </c>
      <c r="P11" s="62">
        <v>1</v>
      </c>
      <c r="Q11"/>
      <c r="R11" s="135" t="str">
        <f>($A$6)</f>
        <v>Máté B</v>
      </c>
      <c r="T11"/>
      <c r="U11"/>
      <c r="V11"/>
    </row>
    <row r="12" spans="1:37" s="50" customFormat="1" ht="20.399999999999999" x14ac:dyDescent="0.35">
      <c r="B12" s="65"/>
      <c r="C12"/>
      <c r="D12" s="59"/>
      <c r="K12"/>
      <c r="L12" s="133" t="str">
        <f>($A$4)</f>
        <v>Csekei</v>
      </c>
      <c r="M12"/>
      <c r="N12" s="62">
        <v>1</v>
      </c>
      <c r="O12" s="63" t="s">
        <v>85</v>
      </c>
      <c r="P12" s="62">
        <v>0</v>
      </c>
      <c r="Q12" s="183"/>
      <c r="R12" s="135" t="str">
        <f>($A$7)</f>
        <v>Terjék</v>
      </c>
      <c r="T12"/>
      <c r="U12"/>
      <c r="V12" t="s">
        <v>236</v>
      </c>
    </row>
    <row r="13" spans="1:37" ht="21" x14ac:dyDescent="0.4">
      <c r="A13" s="107"/>
      <c r="B13" s="65"/>
      <c r="C13" s="66"/>
      <c r="D13" s="67"/>
      <c r="E13" s="65"/>
      <c r="F13" s="65"/>
      <c r="G13" s="65"/>
      <c r="H13" s="65"/>
      <c r="I13" s="65"/>
      <c r="J13" s="65"/>
      <c r="K13" s="68"/>
      <c r="L13" s="68"/>
      <c r="M13" s="68"/>
      <c r="N13" s="65"/>
      <c r="O13" s="69"/>
      <c r="P13" s="70"/>
      <c r="Q13" s="69"/>
      <c r="R13" s="65"/>
      <c r="S13" s="65"/>
      <c r="T13" s="68"/>
      <c r="U13" s="68"/>
      <c r="V13" s="68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</row>
    <row r="14" spans="1:37" s="50" customFormat="1" ht="24.6" x14ac:dyDescent="0.4">
      <c r="A14" s="106">
        <v>2</v>
      </c>
      <c r="B14" s="58"/>
      <c r="D14" s="59"/>
      <c r="K14" s="60"/>
      <c r="L14" s="133" t="str">
        <f>($A$5)</f>
        <v>Moldován</v>
      </c>
      <c r="M14"/>
      <c r="N14" s="62">
        <v>1</v>
      </c>
      <c r="O14" s="63" t="s">
        <v>85</v>
      </c>
      <c r="P14" s="62">
        <v>4</v>
      </c>
      <c r="Q14" s="60"/>
      <c r="R14" s="135" t="str">
        <f>($A$8)</f>
        <v>Major</v>
      </c>
      <c r="AI14" s="64"/>
    </row>
    <row r="15" spans="1:37" ht="20.399999999999999" x14ac:dyDescent="0.35">
      <c r="A15" s="107"/>
      <c r="B15" s="65"/>
      <c r="E15" s="50"/>
      <c r="F15" s="50"/>
      <c r="G15" s="50"/>
      <c r="H15" s="50"/>
      <c r="I15" s="50"/>
      <c r="J15" s="50"/>
      <c r="L15" s="133" t="str">
        <f>($A$4)</f>
        <v>Csekei</v>
      </c>
      <c r="N15" s="62">
        <v>0</v>
      </c>
      <c r="O15" s="63" t="s">
        <v>85</v>
      </c>
      <c r="P15" s="62">
        <v>1</v>
      </c>
      <c r="R15" s="135" t="str">
        <f>($A$6)</f>
        <v>Máté B</v>
      </c>
      <c r="S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I15" s="64"/>
    </row>
    <row r="16" spans="1:37" ht="20.399999999999999" x14ac:dyDescent="0.35">
      <c r="A16" s="107"/>
      <c r="B16" s="65"/>
      <c r="D16" s="59"/>
      <c r="E16" s="50"/>
      <c r="F16" s="50"/>
      <c r="G16" s="50"/>
      <c r="H16" s="50"/>
      <c r="I16" s="50"/>
      <c r="J16" s="50"/>
      <c r="L16" s="133" t="str">
        <f>($A$3)</f>
        <v>Trecskó</v>
      </c>
      <c r="N16" s="62">
        <v>5</v>
      </c>
      <c r="O16" s="63" t="s">
        <v>85</v>
      </c>
      <c r="P16" s="62">
        <v>0</v>
      </c>
      <c r="Q16" s="183"/>
      <c r="R16" s="135" t="str">
        <f>($A$7)</f>
        <v>Terjék</v>
      </c>
      <c r="S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I16" s="64"/>
      <c r="AJ16" s="50"/>
    </row>
    <row r="17" spans="1:35" ht="21" x14ac:dyDescent="0.4">
      <c r="A17" s="107"/>
      <c r="B17" s="65"/>
      <c r="C17" s="66"/>
      <c r="D17" s="67"/>
      <c r="E17" s="65"/>
      <c r="F17" s="65"/>
      <c r="G17" s="65"/>
      <c r="H17" s="65"/>
      <c r="I17" s="65"/>
      <c r="J17" s="65"/>
      <c r="K17" s="68"/>
      <c r="L17" s="68"/>
      <c r="M17" s="68"/>
      <c r="N17" s="65"/>
      <c r="O17" s="69"/>
      <c r="P17" s="70"/>
      <c r="Q17" s="69"/>
      <c r="R17" s="65"/>
      <c r="S17" s="65"/>
      <c r="T17" s="68"/>
      <c r="U17" s="68"/>
      <c r="V17" s="68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</row>
    <row r="18" spans="1:35" ht="24.6" x14ac:dyDescent="0.4">
      <c r="A18" s="106">
        <v>3</v>
      </c>
      <c r="B18" s="136"/>
      <c r="D18" s="59"/>
      <c r="E18" s="50"/>
      <c r="F18" s="50"/>
      <c r="G18" s="50"/>
      <c r="H18" s="50"/>
      <c r="I18" s="50"/>
      <c r="J18" s="50"/>
      <c r="L18" s="133" t="str">
        <f>($A$4)</f>
        <v>Csekei</v>
      </c>
      <c r="N18" s="62">
        <v>0</v>
      </c>
      <c r="O18" s="63" t="s">
        <v>85</v>
      </c>
      <c r="P18" s="62">
        <v>1</v>
      </c>
      <c r="Q18" s="60"/>
      <c r="R18" s="135" t="str">
        <f>($A$5)</f>
        <v>Moldován</v>
      </c>
      <c r="S18" s="50"/>
      <c r="W18" s="50"/>
      <c r="X18" s="50"/>
      <c r="Y18" s="50"/>
      <c r="Z18" s="50"/>
      <c r="AA18" s="50"/>
      <c r="AB18" s="50"/>
      <c r="AE18" s="50"/>
      <c r="AF18" s="50"/>
      <c r="AG18" s="50"/>
      <c r="AI18" s="64"/>
    </row>
    <row r="19" spans="1:35" ht="20.399999999999999" x14ac:dyDescent="0.35">
      <c r="A19" s="107"/>
      <c r="B19" s="72"/>
      <c r="E19" s="50"/>
      <c r="F19" s="50"/>
      <c r="G19" s="50"/>
      <c r="H19" s="50"/>
      <c r="I19" s="50"/>
      <c r="L19" s="133" t="str">
        <f>($A$3)</f>
        <v>Trecskó</v>
      </c>
      <c r="N19" s="62">
        <v>4</v>
      </c>
      <c r="O19" s="63" t="s">
        <v>85</v>
      </c>
      <c r="P19" s="62">
        <v>1</v>
      </c>
      <c r="R19" s="135" t="str">
        <f>($A$6)</f>
        <v>Máté B</v>
      </c>
      <c r="S19" s="50"/>
      <c r="W19" s="50"/>
      <c r="X19" s="50"/>
      <c r="Y19" s="50"/>
      <c r="Z19" s="50"/>
      <c r="AA19" s="50"/>
      <c r="AB19" s="50"/>
      <c r="AE19" s="50"/>
      <c r="AF19" s="50"/>
      <c r="AG19" s="50"/>
      <c r="AI19" s="64"/>
    </row>
    <row r="20" spans="1:35" ht="20.399999999999999" x14ac:dyDescent="0.35">
      <c r="A20" s="107"/>
      <c r="B20" s="72"/>
      <c r="D20" s="59"/>
      <c r="E20" s="50"/>
      <c r="F20" s="50"/>
      <c r="G20" s="50"/>
      <c r="H20" s="50"/>
      <c r="I20" s="50"/>
      <c r="J20" s="50"/>
      <c r="L20" s="133" t="str">
        <f>($A$7)</f>
        <v>Terjék</v>
      </c>
      <c r="N20" s="62">
        <v>5</v>
      </c>
      <c r="O20" s="63" t="s">
        <v>85</v>
      </c>
      <c r="P20" s="62">
        <v>1</v>
      </c>
      <c r="Q20" s="183"/>
      <c r="R20" s="135" t="str">
        <f>($A$8)</f>
        <v>Major</v>
      </c>
      <c r="S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I20" s="64"/>
    </row>
    <row r="21" spans="1:35" x14ac:dyDescent="0.3">
      <c r="A21" s="107"/>
      <c r="B21" s="72"/>
      <c r="C21" s="137"/>
      <c r="D21" s="137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</row>
    <row r="22" spans="1:35" ht="24.6" x14ac:dyDescent="0.4">
      <c r="A22" s="106">
        <v>4</v>
      </c>
      <c r="B22" s="58"/>
      <c r="D22" s="59"/>
      <c r="E22" s="50"/>
      <c r="F22" s="50"/>
      <c r="G22" s="50"/>
      <c r="H22" s="50"/>
      <c r="I22" s="50"/>
      <c r="J22" s="50"/>
      <c r="L22" s="133" t="str">
        <f>($A$6)</f>
        <v>Máté B</v>
      </c>
      <c r="N22" s="62">
        <v>3</v>
      </c>
      <c r="O22" s="63" t="s">
        <v>85</v>
      </c>
      <c r="P22" s="62">
        <v>2</v>
      </c>
      <c r="Q22" s="60"/>
      <c r="R22" s="135" t="str">
        <f>($A$7)</f>
        <v>Terjék</v>
      </c>
      <c r="S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</row>
    <row r="23" spans="1:35" ht="20.399999999999999" x14ac:dyDescent="0.35">
      <c r="A23" s="107"/>
      <c r="B23" s="65"/>
      <c r="E23" s="50"/>
      <c r="F23" s="50"/>
      <c r="G23" s="50"/>
      <c r="H23" s="50"/>
      <c r="I23" s="50"/>
      <c r="J23" s="50"/>
      <c r="L23" s="133" t="str">
        <f>($A$4)</f>
        <v>Csekei</v>
      </c>
      <c r="N23" s="62">
        <v>1</v>
      </c>
      <c r="O23" s="63" t="s">
        <v>85</v>
      </c>
      <c r="P23" s="62">
        <v>2</v>
      </c>
      <c r="R23" s="135" t="str">
        <f>($A$8)</f>
        <v>Major</v>
      </c>
      <c r="S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</row>
    <row r="24" spans="1:35" ht="20.399999999999999" x14ac:dyDescent="0.35">
      <c r="A24" s="107"/>
      <c r="B24" s="65"/>
      <c r="D24" s="59"/>
      <c r="E24" s="50"/>
      <c r="F24" s="50"/>
      <c r="G24" s="50"/>
      <c r="H24" s="50"/>
      <c r="I24" s="50"/>
      <c r="J24" s="50"/>
      <c r="L24" s="133" t="str">
        <f>($A$3)</f>
        <v>Trecskó</v>
      </c>
      <c r="N24" s="62">
        <v>3</v>
      </c>
      <c r="O24" s="63" t="s">
        <v>85</v>
      </c>
      <c r="P24" s="62">
        <v>0</v>
      </c>
      <c r="Q24" s="183"/>
      <c r="R24" s="135" t="str">
        <f>($A$5)</f>
        <v>Moldován</v>
      </c>
      <c r="S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</row>
    <row r="25" spans="1:35" ht="21" x14ac:dyDescent="0.4">
      <c r="A25" s="107"/>
      <c r="B25" s="65"/>
      <c r="C25" s="66"/>
      <c r="D25" s="67"/>
      <c r="E25" s="65"/>
      <c r="F25" s="65"/>
      <c r="G25" s="65"/>
      <c r="H25" s="65"/>
      <c r="I25" s="65"/>
      <c r="J25" s="65"/>
      <c r="K25" s="68"/>
      <c r="L25" s="68"/>
      <c r="M25" s="68"/>
      <c r="N25" s="65"/>
      <c r="O25" s="69"/>
      <c r="P25" s="70"/>
      <c r="Q25" s="69"/>
      <c r="R25" s="65"/>
      <c r="S25" s="65"/>
      <c r="T25" s="68"/>
      <c r="U25" s="68"/>
      <c r="V25" s="68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</row>
    <row r="26" spans="1:35" ht="24.6" x14ac:dyDescent="0.4">
      <c r="A26" s="106">
        <v>5</v>
      </c>
      <c r="B26" s="136"/>
      <c r="D26" s="59"/>
      <c r="E26" s="50"/>
      <c r="F26" s="50"/>
      <c r="G26" s="50"/>
      <c r="H26" s="50"/>
      <c r="I26" s="50"/>
      <c r="J26" s="50"/>
      <c r="L26" s="133" t="str">
        <f>($A$3)</f>
        <v>Trecskó</v>
      </c>
      <c r="M26" s="60"/>
      <c r="N26" s="62">
        <v>0</v>
      </c>
      <c r="O26" s="63" t="s">
        <v>85</v>
      </c>
      <c r="P26" s="62">
        <v>0</v>
      </c>
      <c r="Q26" s="50"/>
      <c r="R26" s="135" t="str">
        <f>($A$4)</f>
        <v>Csekei</v>
      </c>
      <c r="S26" s="50"/>
      <c r="W26" s="50"/>
      <c r="X26" s="50"/>
      <c r="Y26" s="50"/>
      <c r="Z26" s="50"/>
      <c r="AA26" s="50"/>
      <c r="AB26" s="50"/>
      <c r="AE26" s="50"/>
      <c r="AF26" s="50"/>
      <c r="AG26" s="50"/>
    </row>
    <row r="27" spans="1:35" ht="20.399999999999999" x14ac:dyDescent="0.35">
      <c r="A27" s="107"/>
      <c r="B27" s="72"/>
      <c r="E27" s="50"/>
      <c r="F27" s="50"/>
      <c r="G27" s="50"/>
      <c r="H27" s="50"/>
      <c r="I27" s="50"/>
      <c r="J27" s="50"/>
      <c r="L27" s="133" t="str">
        <f>($A$5)</f>
        <v>Moldován</v>
      </c>
      <c r="N27" s="62">
        <v>1</v>
      </c>
      <c r="O27" s="63" t="s">
        <v>85</v>
      </c>
      <c r="P27" s="62">
        <v>0</v>
      </c>
      <c r="R27" s="135" t="str">
        <f>($A$7)</f>
        <v>Terjék</v>
      </c>
      <c r="S27" s="50"/>
      <c r="W27" s="50"/>
      <c r="X27" s="50"/>
      <c r="Y27" s="50"/>
      <c r="Z27" s="50"/>
      <c r="AA27" s="50"/>
      <c r="AB27" s="50"/>
      <c r="AE27" s="50"/>
      <c r="AF27" s="50"/>
      <c r="AG27" s="50"/>
    </row>
    <row r="28" spans="1:35" ht="20.399999999999999" x14ac:dyDescent="0.35">
      <c r="A28" s="107"/>
      <c r="B28" s="72"/>
      <c r="D28" s="59"/>
      <c r="E28" s="50"/>
      <c r="F28" s="50"/>
      <c r="G28" s="50"/>
      <c r="H28" s="50"/>
      <c r="I28" s="50"/>
      <c r="J28" s="50"/>
      <c r="L28" s="133" t="str">
        <f>($A$6)</f>
        <v>Máté B</v>
      </c>
      <c r="N28" s="62">
        <v>1</v>
      </c>
      <c r="O28" s="63" t="s">
        <v>85</v>
      </c>
      <c r="P28" s="62">
        <v>1</v>
      </c>
      <c r="Q28" s="183"/>
      <c r="R28" s="135" t="str">
        <f>($A$8)</f>
        <v>Major</v>
      </c>
      <c r="S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</row>
    <row r="29" spans="1:35" x14ac:dyDescent="0.3">
      <c r="A29" s="107"/>
      <c r="B29" s="72"/>
      <c r="C29" s="137"/>
      <c r="D29" s="137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</row>
    <row r="31" spans="1:35" x14ac:dyDescent="0.3">
      <c r="A31" s="107"/>
    </row>
    <row r="32" spans="1:35" x14ac:dyDescent="0.3">
      <c r="A32" s="107"/>
    </row>
    <row r="33" spans="1:23" x14ac:dyDescent="0.3">
      <c r="A33" s="1"/>
    </row>
    <row r="34" spans="1:23" x14ac:dyDescent="0.3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</row>
    <row r="35" spans="1:23" x14ac:dyDescent="0.3"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</row>
    <row r="36" spans="1:23" x14ac:dyDescent="0.3"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</row>
    <row r="37" spans="1:23" x14ac:dyDescent="0.3"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</row>
  </sheetData>
  <conditionalFormatting sqref="E4:E8 I3 I5:I8 M3:M4 M6:M8 Q3:Q5 Q7:Q8 U3:U6 U8 Y3:Y7">
    <cfRule type="cellIs" dxfId="20" priority="1" stopIfTrue="1" operator="equal">
      <formula>"g"</formula>
    </cfRule>
    <cfRule type="cellIs" dxfId="19" priority="2" stopIfTrue="1" operator="equal">
      <formula>"d"</formula>
    </cfRule>
    <cfRule type="cellIs" dxfId="18" priority="3" stopIfTrue="1" operator="equal">
      <formula>"v"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70C0"/>
  </sheetPr>
  <dimension ref="A1:AK37"/>
  <sheetViews>
    <sheetView zoomScaleNormal="100" zoomScaleSheetLayoutView="100" workbookViewId="0">
      <selection activeCell="AX7" sqref="AX7"/>
    </sheetView>
  </sheetViews>
  <sheetFormatPr defaultColWidth="2.69921875" defaultRowHeight="15.6" x14ac:dyDescent="0.3"/>
  <cols>
    <col min="1" max="1" width="19.5" bestFit="1" customWidth="1"/>
    <col min="2" max="4" width="2.69921875" bestFit="1" customWidth="1"/>
    <col min="6" max="8" width="2.69921875" bestFit="1" customWidth="1"/>
    <col min="10" max="12" width="2.69921875" bestFit="1" customWidth="1"/>
    <col min="14" max="14" width="2.796875" bestFit="1" customWidth="1"/>
    <col min="15" max="15" width="2.69921875" bestFit="1" customWidth="1"/>
    <col min="16" max="16" width="2.796875" bestFit="1" customWidth="1"/>
    <col min="18" max="20" width="2.69921875" bestFit="1" customWidth="1"/>
    <col min="22" max="24" width="2.69921875" bestFit="1" customWidth="1"/>
    <col min="26" max="26" width="1.296875" customWidth="1"/>
    <col min="27" max="27" width="3" bestFit="1" customWidth="1"/>
    <col min="28" max="30" width="3.5" bestFit="1" customWidth="1"/>
    <col min="31" max="32" width="2.69921875" bestFit="1" customWidth="1"/>
    <col min="33" max="33" width="3.796875" bestFit="1" customWidth="1"/>
    <col min="34" max="34" width="0.796875" customWidth="1"/>
    <col min="35" max="35" width="2.69921875" bestFit="1" customWidth="1"/>
    <col min="36" max="36" width="0.796875" customWidth="1"/>
    <col min="37" max="37" width="2.69921875" bestFit="1" customWidth="1"/>
    <col min="257" max="257" width="19.296875" bestFit="1" customWidth="1"/>
    <col min="282" max="282" width="1.296875" customWidth="1"/>
    <col min="287" max="287" width="2.296875" bestFit="1" customWidth="1"/>
    <col min="289" max="289" width="3.5" bestFit="1" customWidth="1"/>
    <col min="290" max="290" width="0.796875" customWidth="1"/>
    <col min="292" max="292" width="0.796875" customWidth="1"/>
    <col min="513" max="513" width="19.296875" bestFit="1" customWidth="1"/>
    <col min="538" max="538" width="1.296875" customWidth="1"/>
    <col min="543" max="543" width="2.296875" bestFit="1" customWidth="1"/>
    <col min="545" max="545" width="3.5" bestFit="1" customWidth="1"/>
    <col min="546" max="546" width="0.796875" customWidth="1"/>
    <col min="548" max="548" width="0.796875" customWidth="1"/>
    <col min="769" max="769" width="19.296875" bestFit="1" customWidth="1"/>
    <col min="794" max="794" width="1.296875" customWidth="1"/>
    <col min="799" max="799" width="2.296875" bestFit="1" customWidth="1"/>
    <col min="801" max="801" width="3.5" bestFit="1" customWidth="1"/>
    <col min="802" max="802" width="0.796875" customWidth="1"/>
    <col min="804" max="804" width="0.796875" customWidth="1"/>
    <col min="1025" max="1025" width="19.296875" bestFit="1" customWidth="1"/>
    <col min="1050" max="1050" width="1.296875" customWidth="1"/>
    <col min="1055" max="1055" width="2.296875" bestFit="1" customWidth="1"/>
    <col min="1057" max="1057" width="3.5" bestFit="1" customWidth="1"/>
    <col min="1058" max="1058" width="0.796875" customWidth="1"/>
    <col min="1060" max="1060" width="0.796875" customWidth="1"/>
    <col min="1281" max="1281" width="19.296875" bestFit="1" customWidth="1"/>
    <col min="1306" max="1306" width="1.296875" customWidth="1"/>
    <col min="1311" max="1311" width="2.296875" bestFit="1" customWidth="1"/>
    <col min="1313" max="1313" width="3.5" bestFit="1" customWidth="1"/>
    <col min="1314" max="1314" width="0.796875" customWidth="1"/>
    <col min="1316" max="1316" width="0.796875" customWidth="1"/>
    <col min="1537" max="1537" width="19.296875" bestFit="1" customWidth="1"/>
    <col min="1562" max="1562" width="1.296875" customWidth="1"/>
    <col min="1567" max="1567" width="2.296875" bestFit="1" customWidth="1"/>
    <col min="1569" max="1569" width="3.5" bestFit="1" customWidth="1"/>
    <col min="1570" max="1570" width="0.796875" customWidth="1"/>
    <col min="1572" max="1572" width="0.796875" customWidth="1"/>
    <col min="1793" max="1793" width="19.296875" bestFit="1" customWidth="1"/>
    <col min="1818" max="1818" width="1.296875" customWidth="1"/>
    <col min="1823" max="1823" width="2.296875" bestFit="1" customWidth="1"/>
    <col min="1825" max="1825" width="3.5" bestFit="1" customWidth="1"/>
    <col min="1826" max="1826" width="0.796875" customWidth="1"/>
    <col min="1828" max="1828" width="0.796875" customWidth="1"/>
    <col min="2049" max="2049" width="19.296875" bestFit="1" customWidth="1"/>
    <col min="2074" max="2074" width="1.296875" customWidth="1"/>
    <col min="2079" max="2079" width="2.296875" bestFit="1" customWidth="1"/>
    <col min="2081" max="2081" width="3.5" bestFit="1" customWidth="1"/>
    <col min="2082" max="2082" width="0.796875" customWidth="1"/>
    <col min="2084" max="2084" width="0.796875" customWidth="1"/>
    <col min="2305" max="2305" width="19.296875" bestFit="1" customWidth="1"/>
    <col min="2330" max="2330" width="1.296875" customWidth="1"/>
    <col min="2335" max="2335" width="2.296875" bestFit="1" customWidth="1"/>
    <col min="2337" max="2337" width="3.5" bestFit="1" customWidth="1"/>
    <col min="2338" max="2338" width="0.796875" customWidth="1"/>
    <col min="2340" max="2340" width="0.796875" customWidth="1"/>
    <col min="2561" max="2561" width="19.296875" bestFit="1" customWidth="1"/>
    <col min="2586" max="2586" width="1.296875" customWidth="1"/>
    <col min="2591" max="2591" width="2.296875" bestFit="1" customWidth="1"/>
    <col min="2593" max="2593" width="3.5" bestFit="1" customWidth="1"/>
    <col min="2594" max="2594" width="0.796875" customWidth="1"/>
    <col min="2596" max="2596" width="0.796875" customWidth="1"/>
    <col min="2817" max="2817" width="19.296875" bestFit="1" customWidth="1"/>
    <col min="2842" max="2842" width="1.296875" customWidth="1"/>
    <col min="2847" max="2847" width="2.296875" bestFit="1" customWidth="1"/>
    <col min="2849" max="2849" width="3.5" bestFit="1" customWidth="1"/>
    <col min="2850" max="2850" width="0.796875" customWidth="1"/>
    <col min="2852" max="2852" width="0.796875" customWidth="1"/>
    <col min="3073" max="3073" width="19.296875" bestFit="1" customWidth="1"/>
    <col min="3098" max="3098" width="1.296875" customWidth="1"/>
    <col min="3103" max="3103" width="2.296875" bestFit="1" customWidth="1"/>
    <col min="3105" max="3105" width="3.5" bestFit="1" customWidth="1"/>
    <col min="3106" max="3106" width="0.796875" customWidth="1"/>
    <col min="3108" max="3108" width="0.796875" customWidth="1"/>
    <col min="3329" max="3329" width="19.296875" bestFit="1" customWidth="1"/>
    <col min="3354" max="3354" width="1.296875" customWidth="1"/>
    <col min="3359" max="3359" width="2.296875" bestFit="1" customWidth="1"/>
    <col min="3361" max="3361" width="3.5" bestFit="1" customWidth="1"/>
    <col min="3362" max="3362" width="0.796875" customWidth="1"/>
    <col min="3364" max="3364" width="0.796875" customWidth="1"/>
    <col min="3585" max="3585" width="19.296875" bestFit="1" customWidth="1"/>
    <col min="3610" max="3610" width="1.296875" customWidth="1"/>
    <col min="3615" max="3615" width="2.296875" bestFit="1" customWidth="1"/>
    <col min="3617" max="3617" width="3.5" bestFit="1" customWidth="1"/>
    <col min="3618" max="3618" width="0.796875" customWidth="1"/>
    <col min="3620" max="3620" width="0.796875" customWidth="1"/>
    <col min="3841" max="3841" width="19.296875" bestFit="1" customWidth="1"/>
    <col min="3866" max="3866" width="1.296875" customWidth="1"/>
    <col min="3871" max="3871" width="2.296875" bestFit="1" customWidth="1"/>
    <col min="3873" max="3873" width="3.5" bestFit="1" customWidth="1"/>
    <col min="3874" max="3874" width="0.796875" customWidth="1"/>
    <col min="3876" max="3876" width="0.796875" customWidth="1"/>
    <col min="4097" max="4097" width="19.296875" bestFit="1" customWidth="1"/>
    <col min="4122" max="4122" width="1.296875" customWidth="1"/>
    <col min="4127" max="4127" width="2.296875" bestFit="1" customWidth="1"/>
    <col min="4129" max="4129" width="3.5" bestFit="1" customWidth="1"/>
    <col min="4130" max="4130" width="0.796875" customWidth="1"/>
    <col min="4132" max="4132" width="0.796875" customWidth="1"/>
    <col min="4353" max="4353" width="19.296875" bestFit="1" customWidth="1"/>
    <col min="4378" max="4378" width="1.296875" customWidth="1"/>
    <col min="4383" max="4383" width="2.296875" bestFit="1" customWidth="1"/>
    <col min="4385" max="4385" width="3.5" bestFit="1" customWidth="1"/>
    <col min="4386" max="4386" width="0.796875" customWidth="1"/>
    <col min="4388" max="4388" width="0.796875" customWidth="1"/>
    <col min="4609" max="4609" width="19.296875" bestFit="1" customWidth="1"/>
    <col min="4634" max="4634" width="1.296875" customWidth="1"/>
    <col min="4639" max="4639" width="2.296875" bestFit="1" customWidth="1"/>
    <col min="4641" max="4641" width="3.5" bestFit="1" customWidth="1"/>
    <col min="4642" max="4642" width="0.796875" customWidth="1"/>
    <col min="4644" max="4644" width="0.796875" customWidth="1"/>
    <col min="4865" max="4865" width="19.296875" bestFit="1" customWidth="1"/>
    <col min="4890" max="4890" width="1.296875" customWidth="1"/>
    <col min="4895" max="4895" width="2.296875" bestFit="1" customWidth="1"/>
    <col min="4897" max="4897" width="3.5" bestFit="1" customWidth="1"/>
    <col min="4898" max="4898" width="0.796875" customWidth="1"/>
    <col min="4900" max="4900" width="0.796875" customWidth="1"/>
    <col min="5121" max="5121" width="19.296875" bestFit="1" customWidth="1"/>
    <col min="5146" max="5146" width="1.296875" customWidth="1"/>
    <col min="5151" max="5151" width="2.296875" bestFit="1" customWidth="1"/>
    <col min="5153" max="5153" width="3.5" bestFit="1" customWidth="1"/>
    <col min="5154" max="5154" width="0.796875" customWidth="1"/>
    <col min="5156" max="5156" width="0.796875" customWidth="1"/>
    <col min="5377" max="5377" width="19.296875" bestFit="1" customWidth="1"/>
    <col min="5402" max="5402" width="1.296875" customWidth="1"/>
    <col min="5407" max="5407" width="2.296875" bestFit="1" customWidth="1"/>
    <col min="5409" max="5409" width="3.5" bestFit="1" customWidth="1"/>
    <col min="5410" max="5410" width="0.796875" customWidth="1"/>
    <col min="5412" max="5412" width="0.796875" customWidth="1"/>
    <col min="5633" max="5633" width="19.296875" bestFit="1" customWidth="1"/>
    <col min="5658" max="5658" width="1.296875" customWidth="1"/>
    <col min="5663" max="5663" width="2.296875" bestFit="1" customWidth="1"/>
    <col min="5665" max="5665" width="3.5" bestFit="1" customWidth="1"/>
    <col min="5666" max="5666" width="0.796875" customWidth="1"/>
    <col min="5668" max="5668" width="0.796875" customWidth="1"/>
    <col min="5889" max="5889" width="19.296875" bestFit="1" customWidth="1"/>
    <col min="5914" max="5914" width="1.296875" customWidth="1"/>
    <col min="5919" max="5919" width="2.296875" bestFit="1" customWidth="1"/>
    <col min="5921" max="5921" width="3.5" bestFit="1" customWidth="1"/>
    <col min="5922" max="5922" width="0.796875" customWidth="1"/>
    <col min="5924" max="5924" width="0.796875" customWidth="1"/>
    <col min="6145" max="6145" width="19.296875" bestFit="1" customWidth="1"/>
    <col min="6170" max="6170" width="1.296875" customWidth="1"/>
    <col min="6175" max="6175" width="2.296875" bestFit="1" customWidth="1"/>
    <col min="6177" max="6177" width="3.5" bestFit="1" customWidth="1"/>
    <col min="6178" max="6178" width="0.796875" customWidth="1"/>
    <col min="6180" max="6180" width="0.796875" customWidth="1"/>
    <col min="6401" max="6401" width="19.296875" bestFit="1" customWidth="1"/>
    <col min="6426" max="6426" width="1.296875" customWidth="1"/>
    <col min="6431" max="6431" width="2.296875" bestFit="1" customWidth="1"/>
    <col min="6433" max="6433" width="3.5" bestFit="1" customWidth="1"/>
    <col min="6434" max="6434" width="0.796875" customWidth="1"/>
    <col min="6436" max="6436" width="0.796875" customWidth="1"/>
    <col min="6657" max="6657" width="19.296875" bestFit="1" customWidth="1"/>
    <col min="6682" max="6682" width="1.296875" customWidth="1"/>
    <col min="6687" max="6687" width="2.296875" bestFit="1" customWidth="1"/>
    <col min="6689" max="6689" width="3.5" bestFit="1" customWidth="1"/>
    <col min="6690" max="6690" width="0.796875" customWidth="1"/>
    <col min="6692" max="6692" width="0.796875" customWidth="1"/>
    <col min="6913" max="6913" width="19.296875" bestFit="1" customWidth="1"/>
    <col min="6938" max="6938" width="1.296875" customWidth="1"/>
    <col min="6943" max="6943" width="2.296875" bestFit="1" customWidth="1"/>
    <col min="6945" max="6945" width="3.5" bestFit="1" customWidth="1"/>
    <col min="6946" max="6946" width="0.796875" customWidth="1"/>
    <col min="6948" max="6948" width="0.796875" customWidth="1"/>
    <col min="7169" max="7169" width="19.296875" bestFit="1" customWidth="1"/>
    <col min="7194" max="7194" width="1.296875" customWidth="1"/>
    <col min="7199" max="7199" width="2.296875" bestFit="1" customWidth="1"/>
    <col min="7201" max="7201" width="3.5" bestFit="1" customWidth="1"/>
    <col min="7202" max="7202" width="0.796875" customWidth="1"/>
    <col min="7204" max="7204" width="0.796875" customWidth="1"/>
    <col min="7425" max="7425" width="19.296875" bestFit="1" customWidth="1"/>
    <col min="7450" max="7450" width="1.296875" customWidth="1"/>
    <col min="7455" max="7455" width="2.296875" bestFit="1" customWidth="1"/>
    <col min="7457" max="7457" width="3.5" bestFit="1" customWidth="1"/>
    <col min="7458" max="7458" width="0.796875" customWidth="1"/>
    <col min="7460" max="7460" width="0.796875" customWidth="1"/>
    <col min="7681" max="7681" width="19.296875" bestFit="1" customWidth="1"/>
    <col min="7706" max="7706" width="1.296875" customWidth="1"/>
    <col min="7711" max="7711" width="2.296875" bestFit="1" customWidth="1"/>
    <col min="7713" max="7713" width="3.5" bestFit="1" customWidth="1"/>
    <col min="7714" max="7714" width="0.796875" customWidth="1"/>
    <col min="7716" max="7716" width="0.796875" customWidth="1"/>
    <col min="7937" max="7937" width="19.296875" bestFit="1" customWidth="1"/>
    <col min="7962" max="7962" width="1.296875" customWidth="1"/>
    <col min="7967" max="7967" width="2.296875" bestFit="1" customWidth="1"/>
    <col min="7969" max="7969" width="3.5" bestFit="1" customWidth="1"/>
    <col min="7970" max="7970" width="0.796875" customWidth="1"/>
    <col min="7972" max="7972" width="0.796875" customWidth="1"/>
    <col min="8193" max="8193" width="19.296875" bestFit="1" customWidth="1"/>
    <col min="8218" max="8218" width="1.296875" customWidth="1"/>
    <col min="8223" max="8223" width="2.296875" bestFit="1" customWidth="1"/>
    <col min="8225" max="8225" width="3.5" bestFit="1" customWidth="1"/>
    <col min="8226" max="8226" width="0.796875" customWidth="1"/>
    <col min="8228" max="8228" width="0.796875" customWidth="1"/>
    <col min="8449" max="8449" width="19.296875" bestFit="1" customWidth="1"/>
    <col min="8474" max="8474" width="1.296875" customWidth="1"/>
    <col min="8479" max="8479" width="2.296875" bestFit="1" customWidth="1"/>
    <col min="8481" max="8481" width="3.5" bestFit="1" customWidth="1"/>
    <col min="8482" max="8482" width="0.796875" customWidth="1"/>
    <col min="8484" max="8484" width="0.796875" customWidth="1"/>
    <col min="8705" max="8705" width="19.296875" bestFit="1" customWidth="1"/>
    <col min="8730" max="8730" width="1.296875" customWidth="1"/>
    <col min="8735" max="8735" width="2.296875" bestFit="1" customWidth="1"/>
    <col min="8737" max="8737" width="3.5" bestFit="1" customWidth="1"/>
    <col min="8738" max="8738" width="0.796875" customWidth="1"/>
    <col min="8740" max="8740" width="0.796875" customWidth="1"/>
    <col min="8961" max="8961" width="19.296875" bestFit="1" customWidth="1"/>
    <col min="8986" max="8986" width="1.296875" customWidth="1"/>
    <col min="8991" max="8991" width="2.296875" bestFit="1" customWidth="1"/>
    <col min="8993" max="8993" width="3.5" bestFit="1" customWidth="1"/>
    <col min="8994" max="8994" width="0.796875" customWidth="1"/>
    <col min="8996" max="8996" width="0.796875" customWidth="1"/>
    <col min="9217" max="9217" width="19.296875" bestFit="1" customWidth="1"/>
    <col min="9242" max="9242" width="1.296875" customWidth="1"/>
    <col min="9247" max="9247" width="2.296875" bestFit="1" customWidth="1"/>
    <col min="9249" max="9249" width="3.5" bestFit="1" customWidth="1"/>
    <col min="9250" max="9250" width="0.796875" customWidth="1"/>
    <col min="9252" max="9252" width="0.796875" customWidth="1"/>
    <col min="9473" max="9473" width="19.296875" bestFit="1" customWidth="1"/>
    <col min="9498" max="9498" width="1.296875" customWidth="1"/>
    <col min="9503" max="9503" width="2.296875" bestFit="1" customWidth="1"/>
    <col min="9505" max="9505" width="3.5" bestFit="1" customWidth="1"/>
    <col min="9506" max="9506" width="0.796875" customWidth="1"/>
    <col min="9508" max="9508" width="0.796875" customWidth="1"/>
    <col min="9729" max="9729" width="19.296875" bestFit="1" customWidth="1"/>
    <col min="9754" max="9754" width="1.296875" customWidth="1"/>
    <col min="9759" max="9759" width="2.296875" bestFit="1" customWidth="1"/>
    <col min="9761" max="9761" width="3.5" bestFit="1" customWidth="1"/>
    <col min="9762" max="9762" width="0.796875" customWidth="1"/>
    <col min="9764" max="9764" width="0.796875" customWidth="1"/>
    <col min="9985" max="9985" width="19.296875" bestFit="1" customWidth="1"/>
    <col min="10010" max="10010" width="1.296875" customWidth="1"/>
    <col min="10015" max="10015" width="2.296875" bestFit="1" customWidth="1"/>
    <col min="10017" max="10017" width="3.5" bestFit="1" customWidth="1"/>
    <col min="10018" max="10018" width="0.796875" customWidth="1"/>
    <col min="10020" max="10020" width="0.796875" customWidth="1"/>
    <col min="10241" max="10241" width="19.296875" bestFit="1" customWidth="1"/>
    <col min="10266" max="10266" width="1.296875" customWidth="1"/>
    <col min="10271" max="10271" width="2.296875" bestFit="1" customWidth="1"/>
    <col min="10273" max="10273" width="3.5" bestFit="1" customWidth="1"/>
    <col min="10274" max="10274" width="0.796875" customWidth="1"/>
    <col min="10276" max="10276" width="0.796875" customWidth="1"/>
    <col min="10497" max="10497" width="19.296875" bestFit="1" customWidth="1"/>
    <col min="10522" max="10522" width="1.296875" customWidth="1"/>
    <col min="10527" max="10527" width="2.296875" bestFit="1" customWidth="1"/>
    <col min="10529" max="10529" width="3.5" bestFit="1" customWidth="1"/>
    <col min="10530" max="10530" width="0.796875" customWidth="1"/>
    <col min="10532" max="10532" width="0.796875" customWidth="1"/>
    <col min="10753" max="10753" width="19.296875" bestFit="1" customWidth="1"/>
    <col min="10778" max="10778" width="1.296875" customWidth="1"/>
    <col min="10783" max="10783" width="2.296875" bestFit="1" customWidth="1"/>
    <col min="10785" max="10785" width="3.5" bestFit="1" customWidth="1"/>
    <col min="10786" max="10786" width="0.796875" customWidth="1"/>
    <col min="10788" max="10788" width="0.796875" customWidth="1"/>
    <col min="11009" max="11009" width="19.296875" bestFit="1" customWidth="1"/>
    <col min="11034" max="11034" width="1.296875" customWidth="1"/>
    <col min="11039" max="11039" width="2.296875" bestFit="1" customWidth="1"/>
    <col min="11041" max="11041" width="3.5" bestFit="1" customWidth="1"/>
    <col min="11042" max="11042" width="0.796875" customWidth="1"/>
    <col min="11044" max="11044" width="0.796875" customWidth="1"/>
    <col min="11265" max="11265" width="19.296875" bestFit="1" customWidth="1"/>
    <col min="11290" max="11290" width="1.296875" customWidth="1"/>
    <col min="11295" max="11295" width="2.296875" bestFit="1" customWidth="1"/>
    <col min="11297" max="11297" width="3.5" bestFit="1" customWidth="1"/>
    <col min="11298" max="11298" width="0.796875" customWidth="1"/>
    <col min="11300" max="11300" width="0.796875" customWidth="1"/>
    <col min="11521" max="11521" width="19.296875" bestFit="1" customWidth="1"/>
    <col min="11546" max="11546" width="1.296875" customWidth="1"/>
    <col min="11551" max="11551" width="2.296875" bestFit="1" customWidth="1"/>
    <col min="11553" max="11553" width="3.5" bestFit="1" customWidth="1"/>
    <col min="11554" max="11554" width="0.796875" customWidth="1"/>
    <col min="11556" max="11556" width="0.796875" customWidth="1"/>
    <col min="11777" max="11777" width="19.296875" bestFit="1" customWidth="1"/>
    <col min="11802" max="11802" width="1.296875" customWidth="1"/>
    <col min="11807" max="11807" width="2.296875" bestFit="1" customWidth="1"/>
    <col min="11809" max="11809" width="3.5" bestFit="1" customWidth="1"/>
    <col min="11810" max="11810" width="0.796875" customWidth="1"/>
    <col min="11812" max="11812" width="0.796875" customWidth="1"/>
    <col min="12033" max="12033" width="19.296875" bestFit="1" customWidth="1"/>
    <col min="12058" max="12058" width="1.296875" customWidth="1"/>
    <col min="12063" max="12063" width="2.296875" bestFit="1" customWidth="1"/>
    <col min="12065" max="12065" width="3.5" bestFit="1" customWidth="1"/>
    <col min="12066" max="12066" width="0.796875" customWidth="1"/>
    <col min="12068" max="12068" width="0.796875" customWidth="1"/>
    <col min="12289" max="12289" width="19.296875" bestFit="1" customWidth="1"/>
    <col min="12314" max="12314" width="1.296875" customWidth="1"/>
    <col min="12319" max="12319" width="2.296875" bestFit="1" customWidth="1"/>
    <col min="12321" max="12321" width="3.5" bestFit="1" customWidth="1"/>
    <col min="12322" max="12322" width="0.796875" customWidth="1"/>
    <col min="12324" max="12324" width="0.796875" customWidth="1"/>
    <col min="12545" max="12545" width="19.296875" bestFit="1" customWidth="1"/>
    <col min="12570" max="12570" width="1.296875" customWidth="1"/>
    <col min="12575" max="12575" width="2.296875" bestFit="1" customWidth="1"/>
    <col min="12577" max="12577" width="3.5" bestFit="1" customWidth="1"/>
    <col min="12578" max="12578" width="0.796875" customWidth="1"/>
    <col min="12580" max="12580" width="0.796875" customWidth="1"/>
    <col min="12801" max="12801" width="19.296875" bestFit="1" customWidth="1"/>
    <col min="12826" max="12826" width="1.296875" customWidth="1"/>
    <col min="12831" max="12831" width="2.296875" bestFit="1" customWidth="1"/>
    <col min="12833" max="12833" width="3.5" bestFit="1" customWidth="1"/>
    <col min="12834" max="12834" width="0.796875" customWidth="1"/>
    <col min="12836" max="12836" width="0.796875" customWidth="1"/>
    <col min="13057" max="13057" width="19.296875" bestFit="1" customWidth="1"/>
    <col min="13082" max="13082" width="1.296875" customWidth="1"/>
    <col min="13087" max="13087" width="2.296875" bestFit="1" customWidth="1"/>
    <col min="13089" max="13089" width="3.5" bestFit="1" customWidth="1"/>
    <col min="13090" max="13090" width="0.796875" customWidth="1"/>
    <col min="13092" max="13092" width="0.796875" customWidth="1"/>
    <col min="13313" max="13313" width="19.296875" bestFit="1" customWidth="1"/>
    <col min="13338" max="13338" width="1.296875" customWidth="1"/>
    <col min="13343" max="13343" width="2.296875" bestFit="1" customWidth="1"/>
    <col min="13345" max="13345" width="3.5" bestFit="1" customWidth="1"/>
    <col min="13346" max="13346" width="0.796875" customWidth="1"/>
    <col min="13348" max="13348" width="0.796875" customWidth="1"/>
    <col min="13569" max="13569" width="19.296875" bestFit="1" customWidth="1"/>
    <col min="13594" max="13594" width="1.296875" customWidth="1"/>
    <col min="13599" max="13599" width="2.296875" bestFit="1" customWidth="1"/>
    <col min="13601" max="13601" width="3.5" bestFit="1" customWidth="1"/>
    <col min="13602" max="13602" width="0.796875" customWidth="1"/>
    <col min="13604" max="13604" width="0.796875" customWidth="1"/>
    <col min="13825" max="13825" width="19.296875" bestFit="1" customWidth="1"/>
    <col min="13850" max="13850" width="1.296875" customWidth="1"/>
    <col min="13855" max="13855" width="2.296875" bestFit="1" customWidth="1"/>
    <col min="13857" max="13857" width="3.5" bestFit="1" customWidth="1"/>
    <col min="13858" max="13858" width="0.796875" customWidth="1"/>
    <col min="13860" max="13860" width="0.796875" customWidth="1"/>
    <col min="14081" max="14081" width="19.296875" bestFit="1" customWidth="1"/>
    <col min="14106" max="14106" width="1.296875" customWidth="1"/>
    <col min="14111" max="14111" width="2.296875" bestFit="1" customWidth="1"/>
    <col min="14113" max="14113" width="3.5" bestFit="1" customWidth="1"/>
    <col min="14114" max="14114" width="0.796875" customWidth="1"/>
    <col min="14116" max="14116" width="0.796875" customWidth="1"/>
    <col min="14337" max="14337" width="19.296875" bestFit="1" customWidth="1"/>
    <col min="14362" max="14362" width="1.296875" customWidth="1"/>
    <col min="14367" max="14367" width="2.296875" bestFit="1" customWidth="1"/>
    <col min="14369" max="14369" width="3.5" bestFit="1" customWidth="1"/>
    <col min="14370" max="14370" width="0.796875" customWidth="1"/>
    <col min="14372" max="14372" width="0.796875" customWidth="1"/>
    <col min="14593" max="14593" width="19.296875" bestFit="1" customWidth="1"/>
    <col min="14618" max="14618" width="1.296875" customWidth="1"/>
    <col min="14623" max="14623" width="2.296875" bestFit="1" customWidth="1"/>
    <col min="14625" max="14625" width="3.5" bestFit="1" customWidth="1"/>
    <col min="14626" max="14626" width="0.796875" customWidth="1"/>
    <col min="14628" max="14628" width="0.796875" customWidth="1"/>
    <col min="14849" max="14849" width="19.296875" bestFit="1" customWidth="1"/>
    <col min="14874" max="14874" width="1.296875" customWidth="1"/>
    <col min="14879" max="14879" width="2.296875" bestFit="1" customWidth="1"/>
    <col min="14881" max="14881" width="3.5" bestFit="1" customWidth="1"/>
    <col min="14882" max="14882" width="0.796875" customWidth="1"/>
    <col min="14884" max="14884" width="0.796875" customWidth="1"/>
    <col min="15105" max="15105" width="19.296875" bestFit="1" customWidth="1"/>
    <col min="15130" max="15130" width="1.296875" customWidth="1"/>
    <col min="15135" max="15135" width="2.296875" bestFit="1" customWidth="1"/>
    <col min="15137" max="15137" width="3.5" bestFit="1" customWidth="1"/>
    <col min="15138" max="15138" width="0.796875" customWidth="1"/>
    <col min="15140" max="15140" width="0.796875" customWidth="1"/>
    <col min="15361" max="15361" width="19.296875" bestFit="1" customWidth="1"/>
    <col min="15386" max="15386" width="1.296875" customWidth="1"/>
    <col min="15391" max="15391" width="2.296875" bestFit="1" customWidth="1"/>
    <col min="15393" max="15393" width="3.5" bestFit="1" customWidth="1"/>
    <col min="15394" max="15394" width="0.796875" customWidth="1"/>
    <col min="15396" max="15396" width="0.796875" customWidth="1"/>
    <col min="15617" max="15617" width="19.296875" bestFit="1" customWidth="1"/>
    <col min="15642" max="15642" width="1.296875" customWidth="1"/>
    <col min="15647" max="15647" width="2.296875" bestFit="1" customWidth="1"/>
    <col min="15649" max="15649" width="3.5" bestFit="1" customWidth="1"/>
    <col min="15650" max="15650" width="0.796875" customWidth="1"/>
    <col min="15652" max="15652" width="0.796875" customWidth="1"/>
    <col min="15873" max="15873" width="19.296875" bestFit="1" customWidth="1"/>
    <col min="15898" max="15898" width="1.296875" customWidth="1"/>
    <col min="15903" max="15903" width="2.296875" bestFit="1" customWidth="1"/>
    <col min="15905" max="15905" width="3.5" bestFit="1" customWidth="1"/>
    <col min="15906" max="15906" width="0.796875" customWidth="1"/>
    <col min="15908" max="15908" width="0.796875" customWidth="1"/>
    <col min="16129" max="16129" width="19.296875" bestFit="1" customWidth="1"/>
    <col min="16154" max="16154" width="1.296875" customWidth="1"/>
    <col min="16159" max="16159" width="2.296875" bestFit="1" customWidth="1"/>
    <col min="16161" max="16161" width="3.5" bestFit="1" customWidth="1"/>
    <col min="16162" max="16162" width="0.796875" customWidth="1"/>
    <col min="16164" max="16164" width="0.796875" customWidth="1"/>
  </cols>
  <sheetData>
    <row r="1" spans="1:37" ht="16.2" thickBot="1" x14ac:dyDescent="0.35">
      <c r="A1" s="100" t="s">
        <v>218</v>
      </c>
      <c r="AA1" s="2">
        <v>36892</v>
      </c>
      <c r="AB1" s="3"/>
      <c r="AC1" s="3"/>
      <c r="AD1" s="3"/>
      <c r="AE1" s="3"/>
      <c r="AF1" s="3"/>
      <c r="AG1" s="3"/>
      <c r="AI1" s="4"/>
      <c r="AJ1" s="5"/>
    </row>
    <row r="2" spans="1:37" ht="16.8" thickTop="1" thickBot="1" x14ac:dyDescent="0.35">
      <c r="A2" s="108" t="s">
        <v>74</v>
      </c>
      <c r="B2" s="6" t="str">
        <f>(A3)</f>
        <v>Komáromi</v>
      </c>
      <c r="C2" s="7"/>
      <c r="D2" s="6"/>
      <c r="E2" s="6"/>
      <c r="F2" s="8" t="str">
        <f>(A4)</f>
        <v>PTS</v>
      </c>
      <c r="G2" s="6"/>
      <c r="H2" s="6"/>
      <c r="I2" s="6"/>
      <c r="J2" s="8" t="str">
        <f>(A5)</f>
        <v>Lukács L</v>
      </c>
      <c r="K2" s="6"/>
      <c r="L2" s="6"/>
      <c r="M2" s="6"/>
      <c r="N2" s="8" t="str">
        <f>(A6)</f>
        <v>Tóth B</v>
      </c>
      <c r="O2" s="6"/>
      <c r="P2" s="6"/>
      <c r="Q2" s="6"/>
      <c r="R2" s="8" t="str">
        <f>(A7)</f>
        <v>Böcskei B</v>
      </c>
      <c r="S2" s="6"/>
      <c r="T2" s="6"/>
      <c r="U2" s="6"/>
      <c r="V2" s="8" t="str">
        <f>(A8)</f>
        <v>Körmendi</v>
      </c>
      <c r="W2" s="6"/>
      <c r="X2" s="6"/>
      <c r="Y2" s="6"/>
      <c r="Z2" s="9"/>
      <c r="AA2" s="10" t="s">
        <v>75</v>
      </c>
      <c r="AB2" s="11" t="s">
        <v>76</v>
      </c>
      <c r="AC2" s="11" t="s">
        <v>77</v>
      </c>
      <c r="AD2" s="11" t="s">
        <v>78</v>
      </c>
      <c r="AE2" s="178" t="s">
        <v>79</v>
      </c>
      <c r="AF2" s="178" t="s">
        <v>80</v>
      </c>
      <c r="AG2" s="13" t="s">
        <v>81</v>
      </c>
      <c r="AH2" s="1"/>
      <c r="AI2" s="14" t="s">
        <v>82</v>
      </c>
      <c r="AJ2" s="15"/>
      <c r="AK2" s="16" t="s">
        <v>83</v>
      </c>
    </row>
    <row r="3" spans="1:37" ht="16.2" thickTop="1" x14ac:dyDescent="0.3">
      <c r="A3" s="102" t="s">
        <v>159</v>
      </c>
      <c r="B3" s="17"/>
      <c r="C3" s="18"/>
      <c r="D3" s="18"/>
      <c r="E3" s="18"/>
      <c r="F3" s="19">
        <v>5</v>
      </c>
      <c r="G3" s="22">
        <f>(N26)</f>
        <v>4</v>
      </c>
      <c r="H3" s="22">
        <f>(P26)</f>
        <v>0</v>
      </c>
      <c r="I3" s="21" t="str">
        <f>IF(G3=".","-",IF(G3&gt;H3,"g",IF(G3=H3,"d","v")))</f>
        <v>g</v>
      </c>
      <c r="J3" s="19">
        <v>4</v>
      </c>
      <c r="K3" s="22">
        <f>(N24)</f>
        <v>2</v>
      </c>
      <c r="L3" s="22">
        <f>(P24)</f>
        <v>0</v>
      </c>
      <c r="M3" s="21" t="str">
        <f>IF(K3=".","-",IF(K3&gt;L3,"g",IF(K3=L3,"d","v")))</f>
        <v>g</v>
      </c>
      <c r="N3" s="19">
        <v>3</v>
      </c>
      <c r="O3" s="22">
        <f>(N19)</f>
        <v>0</v>
      </c>
      <c r="P3" s="22">
        <f>(P19)</f>
        <v>1</v>
      </c>
      <c r="Q3" s="21" t="str">
        <f>IF(O3=".","-",IF(O3&gt;P3,"g",IF(O3=P3,"d","v")))</f>
        <v>v</v>
      </c>
      <c r="R3" s="19">
        <v>2</v>
      </c>
      <c r="S3" s="22">
        <f>(N16)</f>
        <v>4</v>
      </c>
      <c r="T3" s="22">
        <f>(P16)</f>
        <v>2</v>
      </c>
      <c r="U3" s="21" t="str">
        <f>IF(S3=".","-",IF(S3&gt;T3,"g",IF(S3=T3,"d","v")))</f>
        <v>g</v>
      </c>
      <c r="V3" s="19">
        <v>1</v>
      </c>
      <c r="W3" s="22">
        <f>(N10)</f>
        <v>2</v>
      </c>
      <c r="X3" s="22">
        <f>(P10)</f>
        <v>0</v>
      </c>
      <c r="Y3" s="21" t="str">
        <f>IF(W3=".","-",IF(W3&gt;X3,"g",IF(W3=X3,"d","v")))</f>
        <v>g</v>
      </c>
      <c r="Z3" s="23"/>
      <c r="AA3" s="24">
        <f t="shared" ref="AA3:AA8" si="0">SUM(AB3:AD3)</f>
        <v>5</v>
      </c>
      <c r="AB3" s="25">
        <f t="shared" ref="AB3:AB8" si="1">COUNTIF(B3:Y3,"g")</f>
        <v>4</v>
      </c>
      <c r="AC3" s="25">
        <f t="shared" ref="AC3:AC8" si="2">COUNTIF(B3:Y3,"d")</f>
        <v>0</v>
      </c>
      <c r="AD3" s="25">
        <f t="shared" ref="AD3:AD8" si="3">COUNTIF(B3:Y3,"v")</f>
        <v>1</v>
      </c>
      <c r="AE3" s="26">
        <f>SUM(IF(G3&lt;&gt;".",G3)+IF(K3&lt;&gt;".",K3)+IF(O3&lt;&gt;".",O3)+IF(S3&lt;&gt;".",S3)+IF(W3&lt;&gt;".",W3))</f>
        <v>12</v>
      </c>
      <c r="AF3" s="26">
        <f>SUM(IF(H3&lt;&gt;".",H3)+IF(L3&lt;&gt;".",L3)+IF(P3&lt;&gt;".",P3)+IF(T3&lt;&gt;".",T3)+IF(X3&lt;&gt;".",X3))</f>
        <v>3</v>
      </c>
      <c r="AG3" s="27">
        <f t="shared" ref="AG3:AG8" si="4">SUM(AB3*3+AC3*1)</f>
        <v>12</v>
      </c>
      <c r="AH3" s="28"/>
      <c r="AI3" s="29">
        <f t="shared" ref="AI3:AI8" si="5">RANK(AG3,$AG$3:$AG$8,0)</f>
        <v>1</v>
      </c>
      <c r="AJ3" s="30"/>
      <c r="AK3" s="31">
        <f t="shared" ref="AK3:AK8" si="6">SUM(AE3-AF3)</f>
        <v>9</v>
      </c>
    </row>
    <row r="4" spans="1:37" x14ac:dyDescent="0.3">
      <c r="A4" s="103" t="s">
        <v>115</v>
      </c>
      <c r="B4" s="32">
        <v>5</v>
      </c>
      <c r="C4" s="20">
        <f>(P26)</f>
        <v>0</v>
      </c>
      <c r="D4" s="20">
        <f>(N26)</f>
        <v>4</v>
      </c>
      <c r="E4" s="33" t="str">
        <f>IF(C4=".","-",IF(C4&gt;D4,"g",IF(C4=D4,"d","v")))</f>
        <v>v</v>
      </c>
      <c r="F4" s="34"/>
      <c r="G4" s="35"/>
      <c r="H4" s="35"/>
      <c r="I4" s="35"/>
      <c r="J4" s="32">
        <v>3</v>
      </c>
      <c r="K4" s="20">
        <f>(N18)</f>
        <v>2</v>
      </c>
      <c r="L4" s="20">
        <f>(P18)</f>
        <v>1</v>
      </c>
      <c r="M4" s="33" t="str">
        <f>IF(K4=".","-",IF(K4&gt;L4,"g",IF(K4=L4,"d","v")))</f>
        <v>g</v>
      </c>
      <c r="N4" s="32">
        <v>2</v>
      </c>
      <c r="O4" s="20">
        <f>(N15)</f>
        <v>3</v>
      </c>
      <c r="P4" s="20">
        <f>(P15)</f>
        <v>1</v>
      </c>
      <c r="Q4" s="33" t="str">
        <f>IF(O4=".","-",IF(O4&gt;P4,"g",IF(O4=P4,"d","v")))</f>
        <v>g</v>
      </c>
      <c r="R4" s="32">
        <v>1</v>
      </c>
      <c r="S4" s="20">
        <f>(N12)</f>
        <v>1</v>
      </c>
      <c r="T4" s="20">
        <f>(P12)</f>
        <v>0</v>
      </c>
      <c r="U4" s="33" t="str">
        <f>IF(S4=".","-",IF(S4&gt;T4,"g",IF(S4=T4,"d","v")))</f>
        <v>g</v>
      </c>
      <c r="V4" s="32">
        <v>4</v>
      </c>
      <c r="W4" s="20">
        <f>(N23)</f>
        <v>3</v>
      </c>
      <c r="X4" s="20">
        <f>(P23)</f>
        <v>0</v>
      </c>
      <c r="Y4" s="33" t="str">
        <f>IF(W4=".","-",IF(W4&gt;X4,"g",IF(W4=X4,"d","v")))</f>
        <v>g</v>
      </c>
      <c r="Z4" s="36"/>
      <c r="AA4" s="37">
        <f t="shared" si="0"/>
        <v>5</v>
      </c>
      <c r="AB4" s="38">
        <f t="shared" si="1"/>
        <v>4</v>
      </c>
      <c r="AC4" s="38">
        <f t="shared" si="2"/>
        <v>0</v>
      </c>
      <c r="AD4" s="38">
        <f t="shared" si="3"/>
        <v>1</v>
      </c>
      <c r="AE4" s="179">
        <f>SUM(IF(C4&lt;&gt;".",C4)+IF(K4&lt;&gt;".",K4)+IF(O4&lt;&gt;".",O4)+IF(S4&lt;&gt;".",S4)+IF(W4&lt;&gt;".",W4))</f>
        <v>9</v>
      </c>
      <c r="AF4" s="179">
        <f>SUM(IF(D4&lt;&gt;".",D4)+IF(L4&lt;&gt;".",L4)+IF(P4&lt;&gt;".",P4)+IF(T4&lt;&gt;".",T4)+IF(X4&lt;&gt;".",X4))</f>
        <v>6</v>
      </c>
      <c r="AG4" s="39">
        <f t="shared" si="4"/>
        <v>12</v>
      </c>
      <c r="AH4" s="28"/>
      <c r="AI4" s="29">
        <f t="shared" si="5"/>
        <v>1</v>
      </c>
      <c r="AJ4" s="30"/>
      <c r="AK4" s="31">
        <f t="shared" si="6"/>
        <v>3</v>
      </c>
    </row>
    <row r="5" spans="1:37" x14ac:dyDescent="0.3">
      <c r="A5" s="103" t="s">
        <v>111</v>
      </c>
      <c r="B5" s="32">
        <v>4</v>
      </c>
      <c r="C5" s="20">
        <f>(P24)</f>
        <v>0</v>
      </c>
      <c r="D5" s="20">
        <f>(N24)</f>
        <v>2</v>
      </c>
      <c r="E5" s="33" t="str">
        <f>IF(C5=".","-",IF(C5&gt;D5,"g",IF(C5=D5,"d","v")))</f>
        <v>v</v>
      </c>
      <c r="F5" s="32">
        <v>3</v>
      </c>
      <c r="G5" s="20">
        <f>(P18)</f>
        <v>1</v>
      </c>
      <c r="H5" s="20">
        <f>(N18)</f>
        <v>2</v>
      </c>
      <c r="I5" s="33" t="str">
        <f>IF(G5=".","-",IF(G5&gt;H5,"g",IF(G5=H5,"d","v")))</f>
        <v>v</v>
      </c>
      <c r="J5" s="180"/>
      <c r="K5" s="35"/>
      <c r="L5" s="35"/>
      <c r="M5" s="35"/>
      <c r="N5" s="32">
        <v>1</v>
      </c>
      <c r="O5" s="20">
        <f>(N11)</f>
        <v>1</v>
      </c>
      <c r="P5" s="20">
        <f>(P11)</f>
        <v>0</v>
      </c>
      <c r="Q5" s="33" t="str">
        <f>IF(O5=".","-",IF(O5&gt;P5,"g",IF(O5=P5,"d","v")))</f>
        <v>g</v>
      </c>
      <c r="R5" s="32">
        <v>5</v>
      </c>
      <c r="S5" s="20">
        <f>(N27)</f>
        <v>1</v>
      </c>
      <c r="T5" s="20">
        <f>(P27)</f>
        <v>1</v>
      </c>
      <c r="U5" s="33" t="str">
        <f>IF(S5=".","-",IF(S5&gt;T5,"g",IF(S5=T5,"d","v")))</f>
        <v>d</v>
      </c>
      <c r="V5" s="32">
        <v>2</v>
      </c>
      <c r="W5" s="20">
        <f>(N14)</f>
        <v>0</v>
      </c>
      <c r="X5" s="20">
        <f>(P14)</f>
        <v>0</v>
      </c>
      <c r="Y5" s="33" t="str">
        <f>IF(W5=".","-",IF(W5&gt;X5,"g",IF(W5=X5,"d","v")))</f>
        <v>d</v>
      </c>
      <c r="Z5" s="36"/>
      <c r="AA5" s="37">
        <f t="shared" si="0"/>
        <v>5</v>
      </c>
      <c r="AB5" s="38">
        <f t="shared" si="1"/>
        <v>1</v>
      </c>
      <c r="AC5" s="38">
        <f t="shared" si="2"/>
        <v>2</v>
      </c>
      <c r="AD5" s="38">
        <f t="shared" si="3"/>
        <v>2</v>
      </c>
      <c r="AE5" s="179">
        <f>SUM(IF(C5&lt;&gt;".",C5)+IF(G5&lt;&gt;".",G5)+IF(O5&lt;&gt;".",O5)+IF(S5&lt;&gt;".",S5)+IF(W5&lt;&gt;".",W5))</f>
        <v>3</v>
      </c>
      <c r="AF5" s="179">
        <f>SUM(IF(H5&lt;&gt;".",H5)+IF(D5&lt;&gt;".",D5)+IF(P5&lt;&gt;".",P5)+IF(T5&lt;&gt;".",T5)+IF(X5&lt;&gt;".",X5))</f>
        <v>5</v>
      </c>
      <c r="AG5" s="39">
        <f t="shared" si="4"/>
        <v>5</v>
      </c>
      <c r="AH5" s="28"/>
      <c r="AI5" s="29">
        <f t="shared" si="5"/>
        <v>3</v>
      </c>
      <c r="AJ5" s="30"/>
      <c r="AK5" s="31">
        <f t="shared" si="6"/>
        <v>-2</v>
      </c>
    </row>
    <row r="6" spans="1:37" x14ac:dyDescent="0.3">
      <c r="A6" s="103" t="s">
        <v>112</v>
      </c>
      <c r="B6" s="32">
        <v>3</v>
      </c>
      <c r="C6" s="20">
        <f>(P19)</f>
        <v>1</v>
      </c>
      <c r="D6" s="20">
        <f>(N19)</f>
        <v>0</v>
      </c>
      <c r="E6" s="33" t="str">
        <f>IF(C6=".","-",IF(C6&gt;D6,"g",IF(C6=D6,"d","v")))</f>
        <v>g</v>
      </c>
      <c r="F6" s="32">
        <v>2</v>
      </c>
      <c r="G6" s="20">
        <f>(P15)</f>
        <v>1</v>
      </c>
      <c r="H6" s="20">
        <f>(N15)</f>
        <v>3</v>
      </c>
      <c r="I6" s="33" t="str">
        <f>IF(G6=".","-",IF(G6&gt;H6,"g",IF(G6=H6,"d","v")))</f>
        <v>v</v>
      </c>
      <c r="J6" s="32">
        <v>1</v>
      </c>
      <c r="K6" s="20">
        <f>(P11)</f>
        <v>0</v>
      </c>
      <c r="L6" s="20">
        <f>(N11)</f>
        <v>1</v>
      </c>
      <c r="M6" s="33" t="str">
        <f>IF(K6=".","-",IF(K6&gt;L6,"g",IF(K6=L6,"d","v")))</f>
        <v>v</v>
      </c>
      <c r="N6" s="34"/>
      <c r="O6" s="35"/>
      <c r="P6" s="35"/>
      <c r="Q6" s="35"/>
      <c r="R6" s="32">
        <v>4</v>
      </c>
      <c r="S6" s="20">
        <f>(N22)</f>
        <v>1</v>
      </c>
      <c r="T6" s="20">
        <f>(P22)</f>
        <v>1</v>
      </c>
      <c r="U6" s="33" t="str">
        <f>IF(S6=".","-",IF(S6&gt;T6,"g",IF(S6=T6,"d","v")))</f>
        <v>d</v>
      </c>
      <c r="V6" s="32">
        <v>5</v>
      </c>
      <c r="W6" s="20">
        <f>(N28)</f>
        <v>0</v>
      </c>
      <c r="X6" s="20">
        <f>(P28)</f>
        <v>1</v>
      </c>
      <c r="Y6" s="33" t="str">
        <f>IF(W6=".","-",IF(W6&gt;X6,"g",IF(W6=X6,"d","v")))</f>
        <v>v</v>
      </c>
      <c r="Z6" s="36"/>
      <c r="AA6" s="37">
        <f t="shared" si="0"/>
        <v>5</v>
      </c>
      <c r="AB6" s="38">
        <f t="shared" si="1"/>
        <v>1</v>
      </c>
      <c r="AC6" s="38">
        <f t="shared" si="2"/>
        <v>1</v>
      </c>
      <c r="AD6" s="38">
        <f t="shared" si="3"/>
        <v>3</v>
      </c>
      <c r="AE6" s="179">
        <f>SUM(IF(G6&lt;&gt;".",G6)+IF(K6&lt;&gt;".",K6)+IF(C6&lt;&gt;".",C6)+IF(S6&lt;&gt;".",S6)+IF(W6&lt;&gt;".",W6))</f>
        <v>3</v>
      </c>
      <c r="AF6" s="179">
        <f>SUM(IF(H6&lt;&gt;".",H6)+IF(L6&lt;&gt;".",L6)+IF(D6&lt;&gt;".",D6)+IF(T6&lt;&gt;".",T6)+IF(X6&lt;&gt;".",X6))</f>
        <v>6</v>
      </c>
      <c r="AG6" s="39">
        <f t="shared" si="4"/>
        <v>4</v>
      </c>
      <c r="AH6" s="28"/>
      <c r="AI6" s="29">
        <f t="shared" si="5"/>
        <v>5</v>
      </c>
      <c r="AJ6" s="30"/>
      <c r="AK6" s="31">
        <f t="shared" si="6"/>
        <v>-3</v>
      </c>
    </row>
    <row r="7" spans="1:37" x14ac:dyDescent="0.3">
      <c r="A7" s="103" t="s">
        <v>177</v>
      </c>
      <c r="B7" s="32">
        <v>2</v>
      </c>
      <c r="C7" s="20">
        <f>(P16)</f>
        <v>2</v>
      </c>
      <c r="D7" s="20">
        <f>(N16)</f>
        <v>4</v>
      </c>
      <c r="E7" s="33" t="str">
        <f>IF(C7=".","-",IF(C7&gt;D7,"g",IF(C7=D7,"d","v")))</f>
        <v>v</v>
      </c>
      <c r="F7" s="32">
        <v>1</v>
      </c>
      <c r="G7" s="20">
        <f>(P12)</f>
        <v>0</v>
      </c>
      <c r="H7" s="20">
        <f>(N12)</f>
        <v>1</v>
      </c>
      <c r="I7" s="33" t="str">
        <f>IF(G7=".","-",IF(G7&gt;H7,"g",IF(G7=H7,"d","v")))</f>
        <v>v</v>
      </c>
      <c r="J7" s="32">
        <v>5</v>
      </c>
      <c r="K7" s="20">
        <f>(P27)</f>
        <v>1</v>
      </c>
      <c r="L7" s="20">
        <f>(N27)</f>
        <v>1</v>
      </c>
      <c r="M7" s="33" t="str">
        <f>IF(K7=".","-",IF(K7&gt;L7,"g",IF(K7=L7,"d","v")))</f>
        <v>d</v>
      </c>
      <c r="N7" s="181">
        <v>4</v>
      </c>
      <c r="O7" s="20">
        <f>(P22)</f>
        <v>1</v>
      </c>
      <c r="P7" s="20">
        <f>(N22)</f>
        <v>1</v>
      </c>
      <c r="Q7" s="33" t="str">
        <f>IF(O7=".","-",IF(O7&gt;P7,"g",IF(O7=P7,"d","v")))</f>
        <v>d</v>
      </c>
      <c r="R7" s="34"/>
      <c r="S7" s="35"/>
      <c r="T7" s="35"/>
      <c r="U7" s="35"/>
      <c r="V7" s="32">
        <v>3</v>
      </c>
      <c r="W7" s="20">
        <f>(N20)</f>
        <v>0</v>
      </c>
      <c r="X7" s="20">
        <f>(P20)</f>
        <v>0</v>
      </c>
      <c r="Y7" s="33" t="str">
        <f>IF(W7=".","-",IF(W7&gt;X7,"g",IF(W7=X7,"d","v")))</f>
        <v>d</v>
      </c>
      <c r="Z7" s="36"/>
      <c r="AA7" s="37">
        <f t="shared" si="0"/>
        <v>5</v>
      </c>
      <c r="AB7" s="38">
        <f t="shared" si="1"/>
        <v>0</v>
      </c>
      <c r="AC7" s="38">
        <f t="shared" si="2"/>
        <v>3</v>
      </c>
      <c r="AD7" s="38">
        <f t="shared" si="3"/>
        <v>2</v>
      </c>
      <c r="AE7" s="179">
        <f>SUM(IF(G7&lt;&gt;".",G7)+IF(K7&lt;&gt;".",K7)+IF(O7&lt;&gt;".",O7)+IF(C7&lt;&gt;".",C7)+IF(W7&lt;&gt;".",W7))</f>
        <v>4</v>
      </c>
      <c r="AF7" s="179">
        <f>SUM(IF(H7&lt;&gt;".",H7)+IF(L7&lt;&gt;".",L7)+IF(P7&lt;&gt;".",P7)+IF(D7&lt;&gt;".",D7)+IF(X7&lt;&gt;".",X7))</f>
        <v>7</v>
      </c>
      <c r="AG7" s="39">
        <f t="shared" si="4"/>
        <v>3</v>
      </c>
      <c r="AH7" s="40"/>
      <c r="AI7" s="29">
        <f t="shared" si="5"/>
        <v>6</v>
      </c>
      <c r="AJ7" s="30"/>
      <c r="AK7" s="31">
        <f t="shared" si="6"/>
        <v>-3</v>
      </c>
    </row>
    <row r="8" spans="1:37" s="50" customFormat="1" ht="16.2" thickBot="1" x14ac:dyDescent="0.35">
      <c r="A8" s="109" t="s">
        <v>107</v>
      </c>
      <c r="B8" s="41">
        <v>1</v>
      </c>
      <c r="C8" s="99">
        <f>(P10)</f>
        <v>0</v>
      </c>
      <c r="D8" s="99">
        <f>(N10)</f>
        <v>2</v>
      </c>
      <c r="E8" s="42" t="str">
        <f>IF(C8=".","-",IF(C8&gt;D8,"g",IF(C8=D8,"d","v")))</f>
        <v>v</v>
      </c>
      <c r="F8" s="41">
        <v>4</v>
      </c>
      <c r="G8" s="99">
        <f>(P23)</f>
        <v>0</v>
      </c>
      <c r="H8" s="99">
        <f>(N23)</f>
        <v>3</v>
      </c>
      <c r="I8" s="42" t="str">
        <f>IF(G8=".","-",IF(G8&gt;H8,"g",IF(G8=H8,"d","v")))</f>
        <v>v</v>
      </c>
      <c r="J8" s="41">
        <v>2</v>
      </c>
      <c r="K8" s="99">
        <f>(P14)</f>
        <v>0</v>
      </c>
      <c r="L8" s="99">
        <f>(N14)</f>
        <v>0</v>
      </c>
      <c r="M8" s="42" t="str">
        <f>IF(K8=".","-",IF(K8&gt;L8,"g",IF(K8=L8,"d","v")))</f>
        <v>d</v>
      </c>
      <c r="N8" s="182">
        <v>5</v>
      </c>
      <c r="O8" s="99">
        <f>(X6)</f>
        <v>1</v>
      </c>
      <c r="P8" s="99">
        <f>(W6)</f>
        <v>0</v>
      </c>
      <c r="Q8" s="42" t="str">
        <f>IF(O8=".","-",IF(O8&gt;P8,"g",IF(O8=P8,"d","v")))</f>
        <v>g</v>
      </c>
      <c r="R8" s="41">
        <v>3</v>
      </c>
      <c r="S8" s="99">
        <f>(P20)</f>
        <v>0</v>
      </c>
      <c r="T8" s="99">
        <f>(N20)</f>
        <v>0</v>
      </c>
      <c r="U8" s="42" t="str">
        <f>IF(S8=".","-",IF(S8&gt;T8,"g",IF(S8=T8,"d","v")))</f>
        <v>d</v>
      </c>
      <c r="V8" s="43"/>
      <c r="W8" s="44"/>
      <c r="X8" s="44"/>
      <c r="Y8" s="44"/>
      <c r="Z8" s="9"/>
      <c r="AA8" s="45">
        <f t="shared" si="0"/>
        <v>5</v>
      </c>
      <c r="AB8" s="46">
        <f t="shared" si="1"/>
        <v>1</v>
      </c>
      <c r="AC8" s="46">
        <f t="shared" si="2"/>
        <v>2</v>
      </c>
      <c r="AD8" s="46">
        <f t="shared" si="3"/>
        <v>2</v>
      </c>
      <c r="AE8" s="47">
        <f>SUM(IF(G8&lt;&gt;".",G8)+IF(K8&lt;&gt;".",K8)+IF(O8&lt;&gt;".",O8)+IF(S8&lt;&gt;".",S8)+IF(C8&lt;&gt;".",C8))</f>
        <v>1</v>
      </c>
      <c r="AF8" s="47">
        <f>SUM(IF(H8&lt;&gt;".",H8)+IF(L8&lt;&gt;".",L8)+IF(P8&lt;&gt;".",P8)+IF(T8&lt;&gt;".",T8)+IF(D8&lt;&gt;".",D8))</f>
        <v>5</v>
      </c>
      <c r="AG8" s="48">
        <f t="shared" si="4"/>
        <v>5</v>
      </c>
      <c r="AH8" s="28"/>
      <c r="AI8" s="49">
        <f t="shared" si="5"/>
        <v>3</v>
      </c>
      <c r="AJ8" s="30"/>
      <c r="AK8" s="31">
        <f t="shared" si="6"/>
        <v>-4</v>
      </c>
    </row>
    <row r="9" spans="1:37" s="50" customFormat="1" ht="3.75" customHeight="1" thickTop="1" x14ac:dyDescent="0.3">
      <c r="B9" s="51"/>
      <c r="C9" s="52"/>
      <c r="D9" s="52"/>
      <c r="E9" s="53"/>
      <c r="F9" s="51"/>
      <c r="G9" s="52"/>
      <c r="H9" s="52"/>
      <c r="I9" s="53"/>
      <c r="J9" s="51"/>
      <c r="K9" s="52"/>
      <c r="L9" s="52"/>
      <c r="M9" s="53"/>
      <c r="N9" s="51"/>
      <c r="O9" s="52"/>
      <c r="P9" s="52"/>
      <c r="Q9" s="53"/>
      <c r="R9" s="51"/>
      <c r="S9" s="52"/>
      <c r="T9" s="52"/>
      <c r="U9" s="53"/>
      <c r="AA9" s="54"/>
      <c r="AB9" s="55"/>
      <c r="AC9" s="55"/>
      <c r="AD9" s="55"/>
      <c r="AE9" s="56"/>
      <c r="AF9" s="56"/>
      <c r="AG9" s="57"/>
    </row>
    <row r="10" spans="1:37" s="50" customFormat="1" ht="24.6" x14ac:dyDescent="0.4">
      <c r="A10" s="106">
        <v>1</v>
      </c>
      <c r="B10" s="58"/>
      <c r="C10"/>
      <c r="D10" s="59"/>
      <c r="K10"/>
      <c r="L10" s="133" t="str">
        <f>($A$3)</f>
        <v>Komáromi</v>
      </c>
      <c r="M10"/>
      <c r="N10" s="62">
        <v>2</v>
      </c>
      <c r="O10" s="63" t="s">
        <v>85</v>
      </c>
      <c r="P10" s="62">
        <v>0</v>
      </c>
      <c r="Q10" s="60"/>
      <c r="R10" s="135" t="str">
        <f>($A$8)</f>
        <v>Körmendi</v>
      </c>
      <c r="T10"/>
      <c r="U10"/>
      <c r="V10"/>
    </row>
    <row r="11" spans="1:37" s="50" customFormat="1" ht="20.399999999999999" x14ac:dyDescent="0.35">
      <c r="B11" s="65"/>
      <c r="C11"/>
      <c r="D11"/>
      <c r="K11"/>
      <c r="L11" s="133" t="str">
        <f>($A$5)</f>
        <v>Lukács L</v>
      </c>
      <c r="M11"/>
      <c r="N11" s="62">
        <v>1</v>
      </c>
      <c r="O11" s="63" t="s">
        <v>85</v>
      </c>
      <c r="P11" s="62">
        <v>0</v>
      </c>
      <c r="Q11"/>
      <c r="R11" s="135" t="str">
        <f>($A$6)</f>
        <v>Tóth B</v>
      </c>
      <c r="T11"/>
      <c r="U11"/>
      <c r="V11"/>
    </row>
    <row r="12" spans="1:37" s="50" customFormat="1" ht="20.399999999999999" x14ac:dyDescent="0.35">
      <c r="B12" s="65"/>
      <c r="C12"/>
      <c r="D12" s="59"/>
      <c r="K12"/>
      <c r="L12" s="133" t="str">
        <f>($A$4)</f>
        <v>PTS</v>
      </c>
      <c r="M12"/>
      <c r="N12" s="62">
        <v>1</v>
      </c>
      <c r="O12" s="63" t="s">
        <v>85</v>
      </c>
      <c r="P12" s="62">
        <v>0</v>
      </c>
      <c r="Q12" s="183"/>
      <c r="R12" s="135" t="str">
        <f>($A$7)</f>
        <v>Böcskei B</v>
      </c>
      <c r="T12"/>
      <c r="U12"/>
      <c r="V12"/>
    </row>
    <row r="13" spans="1:37" ht="21" x14ac:dyDescent="0.4">
      <c r="A13" s="107"/>
      <c r="B13" s="65"/>
      <c r="C13" s="66"/>
      <c r="D13" s="67"/>
      <c r="E13" s="65"/>
      <c r="F13" s="65"/>
      <c r="G13" s="65"/>
      <c r="H13" s="65"/>
      <c r="I13" s="65"/>
      <c r="J13" s="65"/>
      <c r="K13" s="68"/>
      <c r="L13" s="68"/>
      <c r="M13" s="68"/>
      <c r="N13" s="65"/>
      <c r="O13" s="69"/>
      <c r="P13" s="70"/>
      <c r="Q13" s="69"/>
      <c r="R13" s="65"/>
      <c r="S13" s="65"/>
      <c r="T13" s="68"/>
      <c r="U13" s="68"/>
      <c r="V13" s="68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</row>
    <row r="14" spans="1:37" s="50" customFormat="1" ht="24.6" x14ac:dyDescent="0.4">
      <c r="A14" s="106">
        <v>2</v>
      </c>
      <c r="B14" s="58"/>
      <c r="D14" s="59"/>
      <c r="K14" s="60"/>
      <c r="L14" s="133" t="str">
        <f>($A$5)</f>
        <v>Lukács L</v>
      </c>
      <c r="M14"/>
      <c r="N14" s="62">
        <v>0</v>
      </c>
      <c r="O14" s="63" t="s">
        <v>85</v>
      </c>
      <c r="P14" s="62">
        <v>0</v>
      </c>
      <c r="Q14" s="60"/>
      <c r="R14" s="135" t="str">
        <f>($A$8)</f>
        <v>Körmendi</v>
      </c>
      <c r="AI14" s="64"/>
    </row>
    <row r="15" spans="1:37" ht="20.399999999999999" x14ac:dyDescent="0.35">
      <c r="A15" s="107"/>
      <c r="B15" s="65"/>
      <c r="E15" s="50"/>
      <c r="F15" s="50"/>
      <c r="G15" s="50"/>
      <c r="H15" s="50"/>
      <c r="I15" s="50"/>
      <c r="J15" s="50"/>
      <c r="L15" s="133" t="str">
        <f>($A$4)</f>
        <v>PTS</v>
      </c>
      <c r="N15" s="62">
        <v>3</v>
      </c>
      <c r="O15" s="63" t="s">
        <v>85</v>
      </c>
      <c r="P15" s="62">
        <v>1</v>
      </c>
      <c r="R15" s="135" t="str">
        <f>($A$6)</f>
        <v>Tóth B</v>
      </c>
      <c r="S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I15" s="64"/>
    </row>
    <row r="16" spans="1:37" ht="20.399999999999999" x14ac:dyDescent="0.35">
      <c r="A16" s="107"/>
      <c r="B16" s="65"/>
      <c r="D16" s="59"/>
      <c r="E16" s="50"/>
      <c r="F16" s="50"/>
      <c r="G16" s="50"/>
      <c r="H16" s="50"/>
      <c r="I16" s="50"/>
      <c r="J16" s="50"/>
      <c r="L16" s="133" t="str">
        <f>($A$3)</f>
        <v>Komáromi</v>
      </c>
      <c r="N16" s="62">
        <v>4</v>
      </c>
      <c r="O16" s="63" t="s">
        <v>85</v>
      </c>
      <c r="P16" s="62">
        <v>2</v>
      </c>
      <c r="Q16" s="183"/>
      <c r="R16" s="135" t="str">
        <f>($A$7)</f>
        <v>Böcskei B</v>
      </c>
      <c r="S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I16" s="64"/>
      <c r="AJ16" s="50"/>
    </row>
    <row r="17" spans="1:35" ht="21" x14ac:dyDescent="0.4">
      <c r="A17" s="107"/>
      <c r="B17" s="65"/>
      <c r="C17" s="66"/>
      <c r="D17" s="67"/>
      <c r="E17" s="65"/>
      <c r="F17" s="65"/>
      <c r="G17" s="65"/>
      <c r="H17" s="65"/>
      <c r="I17" s="65"/>
      <c r="J17" s="65"/>
      <c r="K17" s="68"/>
      <c r="L17" s="68"/>
      <c r="M17" s="68"/>
      <c r="N17" s="65"/>
      <c r="O17" s="69"/>
      <c r="P17" s="70"/>
      <c r="Q17" s="69"/>
      <c r="R17" s="65"/>
      <c r="S17" s="65"/>
      <c r="T17" s="68"/>
      <c r="U17" s="68"/>
      <c r="V17" s="68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</row>
    <row r="18" spans="1:35" ht="24.6" x14ac:dyDescent="0.4">
      <c r="A18" s="106">
        <v>3</v>
      </c>
      <c r="B18" s="136"/>
      <c r="D18" s="59"/>
      <c r="E18" s="50"/>
      <c r="F18" s="50"/>
      <c r="G18" s="50"/>
      <c r="H18" s="50"/>
      <c r="I18" s="50"/>
      <c r="J18" s="50"/>
      <c r="L18" s="133" t="str">
        <f>($A$4)</f>
        <v>PTS</v>
      </c>
      <c r="N18" s="62">
        <v>2</v>
      </c>
      <c r="O18" s="63" t="s">
        <v>85</v>
      </c>
      <c r="P18" s="62">
        <v>1</v>
      </c>
      <c r="Q18" s="60"/>
      <c r="R18" s="135" t="str">
        <f>($A$5)</f>
        <v>Lukács L</v>
      </c>
      <c r="S18" s="50"/>
      <c r="W18" s="50"/>
      <c r="X18" s="50"/>
      <c r="Y18" s="50"/>
      <c r="Z18" s="50"/>
      <c r="AA18" s="50"/>
      <c r="AB18" s="50"/>
      <c r="AE18" s="50"/>
      <c r="AF18" s="50"/>
      <c r="AG18" s="50"/>
      <c r="AI18" s="64"/>
    </row>
    <row r="19" spans="1:35" ht="20.399999999999999" x14ac:dyDescent="0.35">
      <c r="A19" s="107"/>
      <c r="B19" s="72"/>
      <c r="E19" s="50"/>
      <c r="F19" s="50"/>
      <c r="G19" s="50"/>
      <c r="H19" s="50"/>
      <c r="I19" s="50"/>
      <c r="L19" s="133" t="str">
        <f>($A$3)</f>
        <v>Komáromi</v>
      </c>
      <c r="N19" s="62">
        <v>0</v>
      </c>
      <c r="O19" s="63" t="s">
        <v>85</v>
      </c>
      <c r="P19" s="62">
        <v>1</v>
      </c>
      <c r="R19" s="135" t="str">
        <f>($A$6)</f>
        <v>Tóth B</v>
      </c>
      <c r="S19" s="50"/>
      <c r="W19" s="50"/>
      <c r="X19" s="50"/>
      <c r="Y19" s="50"/>
      <c r="Z19" s="50"/>
      <c r="AA19" s="50"/>
      <c r="AB19" s="50"/>
      <c r="AE19" s="50"/>
      <c r="AF19" s="50"/>
      <c r="AG19" s="50"/>
      <c r="AI19" s="64"/>
    </row>
    <row r="20" spans="1:35" ht="20.399999999999999" x14ac:dyDescent="0.35">
      <c r="A20" s="107"/>
      <c r="B20" s="72"/>
      <c r="D20" s="59"/>
      <c r="E20" s="50"/>
      <c r="F20" s="50"/>
      <c r="G20" s="50"/>
      <c r="H20" s="50"/>
      <c r="I20" s="50"/>
      <c r="J20" s="50"/>
      <c r="L20" s="133" t="str">
        <f>($A$7)</f>
        <v>Böcskei B</v>
      </c>
      <c r="N20" s="62">
        <v>0</v>
      </c>
      <c r="O20" s="63" t="s">
        <v>85</v>
      </c>
      <c r="P20" s="62">
        <v>0</v>
      </c>
      <c r="Q20" s="183"/>
      <c r="R20" s="135" t="str">
        <f>($A$8)</f>
        <v>Körmendi</v>
      </c>
      <c r="S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I20" s="64"/>
    </row>
    <row r="21" spans="1:35" ht="3.75" customHeight="1" x14ac:dyDescent="0.3">
      <c r="A21" s="107"/>
      <c r="B21" s="72"/>
      <c r="C21" s="137"/>
      <c r="D21" s="137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</row>
    <row r="22" spans="1:35" ht="24.6" x14ac:dyDescent="0.4">
      <c r="A22" s="106">
        <v>4</v>
      </c>
      <c r="B22" s="58"/>
      <c r="D22" s="59"/>
      <c r="E22" s="50"/>
      <c r="F22" s="50"/>
      <c r="G22" s="50"/>
      <c r="H22" s="50"/>
      <c r="I22" s="50"/>
      <c r="J22" s="50"/>
      <c r="L22" s="133" t="str">
        <f>($A$6)</f>
        <v>Tóth B</v>
      </c>
      <c r="N22" s="62">
        <v>1</v>
      </c>
      <c r="O22" s="63" t="s">
        <v>85</v>
      </c>
      <c r="P22" s="62">
        <v>1</v>
      </c>
      <c r="Q22" s="60"/>
      <c r="R22" s="135" t="str">
        <f>($A$7)</f>
        <v>Böcskei B</v>
      </c>
      <c r="S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</row>
    <row r="23" spans="1:35" ht="20.399999999999999" x14ac:dyDescent="0.35">
      <c r="A23" s="107"/>
      <c r="B23" s="65"/>
      <c r="E23" s="50"/>
      <c r="F23" s="50"/>
      <c r="G23" s="50"/>
      <c r="H23" s="50"/>
      <c r="I23" s="50"/>
      <c r="J23" s="50"/>
      <c r="L23" s="133" t="str">
        <f>($A$4)</f>
        <v>PTS</v>
      </c>
      <c r="N23" s="62">
        <v>3</v>
      </c>
      <c r="O23" s="63" t="s">
        <v>85</v>
      </c>
      <c r="P23" s="62">
        <v>0</v>
      </c>
      <c r="R23" s="135" t="str">
        <f>($A$8)</f>
        <v>Körmendi</v>
      </c>
      <c r="S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</row>
    <row r="24" spans="1:35" ht="20.399999999999999" x14ac:dyDescent="0.35">
      <c r="A24" s="107"/>
      <c r="B24" s="65"/>
      <c r="D24" s="59"/>
      <c r="E24" s="50"/>
      <c r="F24" s="50"/>
      <c r="G24" s="50"/>
      <c r="H24" s="50"/>
      <c r="I24" s="50"/>
      <c r="J24" s="50"/>
      <c r="L24" s="133" t="str">
        <f>($A$3)</f>
        <v>Komáromi</v>
      </c>
      <c r="N24" s="62">
        <v>2</v>
      </c>
      <c r="O24" s="63" t="s">
        <v>85</v>
      </c>
      <c r="P24" s="62">
        <v>0</v>
      </c>
      <c r="Q24" s="183"/>
      <c r="R24" s="135" t="str">
        <f>($A$5)</f>
        <v>Lukács L</v>
      </c>
      <c r="S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</row>
    <row r="25" spans="1:35" ht="21" x14ac:dyDescent="0.4">
      <c r="A25" s="107"/>
      <c r="B25" s="65"/>
      <c r="C25" s="66"/>
      <c r="D25" s="67"/>
      <c r="E25" s="65"/>
      <c r="F25" s="65"/>
      <c r="G25" s="65"/>
      <c r="H25" s="65"/>
      <c r="I25" s="65"/>
      <c r="J25" s="65"/>
      <c r="K25" s="68"/>
      <c r="L25" s="68"/>
      <c r="M25" s="68"/>
      <c r="N25" s="65"/>
      <c r="O25" s="69"/>
      <c r="P25" s="70"/>
      <c r="Q25" s="69"/>
      <c r="R25" s="65"/>
      <c r="S25" s="65"/>
      <c r="T25" s="68"/>
      <c r="U25" s="68"/>
      <c r="V25" s="68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</row>
    <row r="26" spans="1:35" ht="24.6" x14ac:dyDescent="0.4">
      <c r="A26" s="106">
        <v>5</v>
      </c>
      <c r="B26" s="136"/>
      <c r="D26" s="59"/>
      <c r="E26" s="50"/>
      <c r="F26" s="50"/>
      <c r="G26" s="50"/>
      <c r="H26" s="50"/>
      <c r="I26" s="50"/>
      <c r="J26" s="50"/>
      <c r="L26" s="133" t="str">
        <f>($A$3)</f>
        <v>Komáromi</v>
      </c>
      <c r="M26" s="60"/>
      <c r="N26" s="62">
        <v>4</v>
      </c>
      <c r="O26" s="63" t="s">
        <v>85</v>
      </c>
      <c r="P26" s="62">
        <v>0</v>
      </c>
      <c r="Q26" s="50"/>
      <c r="R26" s="135" t="str">
        <f>($A$4)</f>
        <v>PTS</v>
      </c>
      <c r="S26" s="50"/>
      <c r="W26" s="50"/>
      <c r="X26" s="50"/>
      <c r="Y26" s="50"/>
      <c r="Z26" s="50"/>
      <c r="AA26" s="50"/>
      <c r="AB26" s="50"/>
      <c r="AE26" s="50"/>
      <c r="AF26" s="50"/>
      <c r="AG26" s="50"/>
    </row>
    <row r="27" spans="1:35" ht="20.399999999999999" x14ac:dyDescent="0.35">
      <c r="A27" s="107"/>
      <c r="B27" s="72"/>
      <c r="E27" s="50"/>
      <c r="F27" s="50"/>
      <c r="G27" s="50"/>
      <c r="H27" s="50"/>
      <c r="I27" s="50"/>
      <c r="J27" s="50"/>
      <c r="L27" s="133" t="str">
        <f>($A$5)</f>
        <v>Lukács L</v>
      </c>
      <c r="N27" s="62">
        <v>1</v>
      </c>
      <c r="O27" s="63" t="s">
        <v>85</v>
      </c>
      <c r="P27" s="62">
        <v>1</v>
      </c>
      <c r="R27" s="135" t="str">
        <f>($A$7)</f>
        <v>Böcskei B</v>
      </c>
      <c r="S27" s="50"/>
      <c r="W27" s="50"/>
      <c r="X27" s="50"/>
      <c r="Y27" s="50"/>
      <c r="Z27" s="50"/>
      <c r="AA27" s="50"/>
      <c r="AB27" s="50"/>
      <c r="AE27" s="50"/>
      <c r="AF27" s="50"/>
      <c r="AG27" s="50"/>
    </row>
    <row r="28" spans="1:35" ht="20.399999999999999" x14ac:dyDescent="0.35">
      <c r="A28" s="107"/>
      <c r="B28" s="72"/>
      <c r="D28" s="59"/>
      <c r="E28" s="50"/>
      <c r="F28" s="50"/>
      <c r="G28" s="50"/>
      <c r="H28" s="50"/>
      <c r="I28" s="50"/>
      <c r="J28" s="50"/>
      <c r="L28" s="133" t="str">
        <f>($A$6)</f>
        <v>Tóth B</v>
      </c>
      <c r="N28" s="62">
        <v>0</v>
      </c>
      <c r="O28" s="63" t="s">
        <v>85</v>
      </c>
      <c r="P28" s="62">
        <v>1</v>
      </c>
      <c r="Q28" s="183"/>
      <c r="R28" s="135" t="str">
        <f>($A$8)</f>
        <v>Körmendi</v>
      </c>
      <c r="S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</row>
    <row r="29" spans="1:35" ht="3.75" customHeight="1" x14ac:dyDescent="0.3">
      <c r="A29" s="107"/>
      <c r="B29" s="72"/>
      <c r="C29" s="137"/>
      <c r="D29" s="137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</row>
    <row r="31" spans="1:35" x14ac:dyDescent="0.3">
      <c r="A31" s="107"/>
    </row>
    <row r="32" spans="1:35" x14ac:dyDescent="0.3">
      <c r="A32" s="107"/>
    </row>
    <row r="33" spans="1:23" ht="3.75" customHeight="1" x14ac:dyDescent="0.3">
      <c r="A33" s="1"/>
    </row>
    <row r="34" spans="1:23" x14ac:dyDescent="0.3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</row>
    <row r="35" spans="1:23" x14ac:dyDescent="0.3"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</row>
    <row r="36" spans="1:23" x14ac:dyDescent="0.3"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</row>
    <row r="37" spans="1:23" x14ac:dyDescent="0.3"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</row>
  </sheetData>
  <conditionalFormatting sqref="E4:E8 I3 I5:I8 M3:M4 M6:M8 Q3:Q5 Q7:Q8 U3:U6 U8 Y3:Y7">
    <cfRule type="cellIs" dxfId="17" priority="1" stopIfTrue="1" operator="equal">
      <formula>"g"</formula>
    </cfRule>
    <cfRule type="cellIs" dxfId="16" priority="2" stopIfTrue="1" operator="equal">
      <formula>"d"</formula>
    </cfRule>
    <cfRule type="cellIs" dxfId="15" priority="3" stopIfTrue="1" operator="equal">
      <formula>"v"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H19"/>
  <sheetViews>
    <sheetView workbookViewId="0">
      <selection activeCell="J15" sqref="J15"/>
    </sheetView>
  </sheetViews>
  <sheetFormatPr defaultColWidth="10.796875" defaultRowHeight="15.6" x14ac:dyDescent="0.3"/>
  <cols>
    <col min="1" max="16384" width="10.796875" style="194"/>
  </cols>
  <sheetData>
    <row r="1" spans="2:8" ht="16.2" thickBot="1" x14ac:dyDescent="0.35"/>
    <row r="2" spans="2:8" ht="16.2" thickBot="1" x14ac:dyDescent="0.35">
      <c r="B2" s="328" t="s">
        <v>105</v>
      </c>
    </row>
    <row r="3" spans="2:8" ht="16.2" thickBot="1" x14ac:dyDescent="0.35">
      <c r="C3" s="194" t="s">
        <v>238</v>
      </c>
      <c r="D3" s="328" t="s">
        <v>105</v>
      </c>
    </row>
    <row r="4" spans="2:8" ht="16.2" thickBot="1" x14ac:dyDescent="0.35">
      <c r="B4" s="328" t="s">
        <v>107</v>
      </c>
    </row>
    <row r="5" spans="2:8" ht="16.2" thickBot="1" x14ac:dyDescent="0.35">
      <c r="E5" s="194" t="s">
        <v>239</v>
      </c>
      <c r="F5" s="328" t="s">
        <v>105</v>
      </c>
    </row>
    <row r="6" spans="2:8" ht="16.2" thickBot="1" x14ac:dyDescent="0.35">
      <c r="B6" s="328" t="s">
        <v>115</v>
      </c>
    </row>
    <row r="7" spans="2:8" ht="16.2" thickBot="1" x14ac:dyDescent="0.35">
      <c r="C7" s="194" t="s">
        <v>239</v>
      </c>
      <c r="D7" s="328" t="s">
        <v>115</v>
      </c>
    </row>
    <row r="8" spans="2:8" ht="16.2" thickBot="1" x14ac:dyDescent="0.35">
      <c r="B8" s="328" t="s">
        <v>237</v>
      </c>
    </row>
    <row r="9" spans="2:8" ht="16.2" thickBot="1" x14ac:dyDescent="0.35">
      <c r="G9" s="194" t="s">
        <v>241</v>
      </c>
      <c r="H9" s="328" t="s">
        <v>105</v>
      </c>
    </row>
    <row r="10" spans="2:8" ht="16.2" thickBot="1" x14ac:dyDescent="0.35">
      <c r="B10" s="328" t="s">
        <v>111</v>
      </c>
    </row>
    <row r="11" spans="2:8" ht="16.2" thickBot="1" x14ac:dyDescent="0.35">
      <c r="C11" s="194" t="s">
        <v>240</v>
      </c>
      <c r="D11" s="328" t="s">
        <v>109</v>
      </c>
      <c r="G11" s="331"/>
    </row>
    <row r="12" spans="2:8" ht="16.2" thickBot="1" x14ac:dyDescent="0.35">
      <c r="B12" s="328" t="s">
        <v>109</v>
      </c>
    </row>
    <row r="13" spans="2:8" ht="16.2" thickBot="1" x14ac:dyDescent="0.35">
      <c r="E13" s="194" t="s">
        <v>241</v>
      </c>
      <c r="F13" s="328" t="s">
        <v>159</v>
      </c>
    </row>
    <row r="14" spans="2:8" ht="16.2" thickBot="1" x14ac:dyDescent="0.35">
      <c r="B14" s="328" t="s">
        <v>110</v>
      </c>
    </row>
    <row r="15" spans="2:8" ht="16.2" thickBot="1" x14ac:dyDescent="0.35">
      <c r="C15" s="194" t="s">
        <v>241</v>
      </c>
      <c r="D15" s="328" t="s">
        <v>159</v>
      </c>
    </row>
    <row r="16" spans="2:8" ht="16.2" thickBot="1" x14ac:dyDescent="0.35">
      <c r="B16" s="328" t="s">
        <v>159</v>
      </c>
    </row>
    <row r="17" spans="6:8" ht="16.2" thickBot="1" x14ac:dyDescent="0.35">
      <c r="F17" s="328" t="s">
        <v>115</v>
      </c>
    </row>
    <row r="18" spans="6:8" ht="16.2" thickBot="1" x14ac:dyDescent="0.35">
      <c r="G18" s="194" t="s">
        <v>256</v>
      </c>
      <c r="H18" s="328" t="s">
        <v>109</v>
      </c>
    </row>
    <row r="19" spans="6:8" ht="16.2" thickBot="1" x14ac:dyDescent="0.35">
      <c r="F19" s="328" t="s">
        <v>109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0.59999389629810485"/>
  </sheetPr>
  <dimension ref="A1:AS46"/>
  <sheetViews>
    <sheetView topLeftCell="A2" zoomScale="110" zoomScaleNormal="110" workbookViewId="0">
      <selection activeCell="AW14" sqref="AW14"/>
    </sheetView>
  </sheetViews>
  <sheetFormatPr defaultColWidth="2.69921875" defaultRowHeight="15.6" x14ac:dyDescent="0.3"/>
  <cols>
    <col min="1" max="1" width="19.296875" bestFit="1" customWidth="1"/>
    <col min="34" max="34" width="1.296875" customWidth="1"/>
    <col min="41" max="41" width="3.5" bestFit="1" customWidth="1"/>
    <col min="42" max="42" width="0.796875" customWidth="1"/>
    <col min="44" max="44" width="0.796875" customWidth="1"/>
    <col min="257" max="257" width="19.296875" bestFit="1" customWidth="1"/>
    <col min="290" max="290" width="1.296875" customWidth="1"/>
    <col min="297" max="297" width="3.5" bestFit="1" customWidth="1"/>
    <col min="298" max="298" width="0.796875" customWidth="1"/>
    <col min="300" max="300" width="0.796875" customWidth="1"/>
    <col min="513" max="513" width="19.296875" bestFit="1" customWidth="1"/>
    <col min="546" max="546" width="1.296875" customWidth="1"/>
    <col min="553" max="553" width="3.5" bestFit="1" customWidth="1"/>
    <col min="554" max="554" width="0.796875" customWidth="1"/>
    <col min="556" max="556" width="0.796875" customWidth="1"/>
    <col min="769" max="769" width="19.296875" bestFit="1" customWidth="1"/>
    <col min="802" max="802" width="1.296875" customWidth="1"/>
    <col min="809" max="809" width="3.5" bestFit="1" customWidth="1"/>
    <col min="810" max="810" width="0.796875" customWidth="1"/>
    <col min="812" max="812" width="0.796875" customWidth="1"/>
    <col min="1025" max="1025" width="19.296875" bestFit="1" customWidth="1"/>
    <col min="1058" max="1058" width="1.296875" customWidth="1"/>
    <col min="1065" max="1065" width="3.5" bestFit="1" customWidth="1"/>
    <col min="1066" max="1066" width="0.796875" customWidth="1"/>
    <col min="1068" max="1068" width="0.796875" customWidth="1"/>
    <col min="1281" max="1281" width="19.296875" bestFit="1" customWidth="1"/>
    <col min="1314" max="1314" width="1.296875" customWidth="1"/>
    <col min="1321" max="1321" width="3.5" bestFit="1" customWidth="1"/>
    <col min="1322" max="1322" width="0.796875" customWidth="1"/>
    <col min="1324" max="1324" width="0.796875" customWidth="1"/>
    <col min="1537" max="1537" width="19.296875" bestFit="1" customWidth="1"/>
    <col min="1570" max="1570" width="1.296875" customWidth="1"/>
    <col min="1577" max="1577" width="3.5" bestFit="1" customWidth="1"/>
    <col min="1578" max="1578" width="0.796875" customWidth="1"/>
    <col min="1580" max="1580" width="0.796875" customWidth="1"/>
    <col min="1793" max="1793" width="19.296875" bestFit="1" customWidth="1"/>
    <col min="1826" max="1826" width="1.296875" customWidth="1"/>
    <col min="1833" max="1833" width="3.5" bestFit="1" customWidth="1"/>
    <col min="1834" max="1834" width="0.796875" customWidth="1"/>
    <col min="1836" max="1836" width="0.796875" customWidth="1"/>
    <col min="2049" max="2049" width="19.296875" bestFit="1" customWidth="1"/>
    <col min="2082" max="2082" width="1.296875" customWidth="1"/>
    <col min="2089" max="2089" width="3.5" bestFit="1" customWidth="1"/>
    <col min="2090" max="2090" width="0.796875" customWidth="1"/>
    <col min="2092" max="2092" width="0.796875" customWidth="1"/>
    <col min="2305" max="2305" width="19.296875" bestFit="1" customWidth="1"/>
    <col min="2338" max="2338" width="1.296875" customWidth="1"/>
    <col min="2345" max="2345" width="3.5" bestFit="1" customWidth="1"/>
    <col min="2346" max="2346" width="0.796875" customWidth="1"/>
    <col min="2348" max="2348" width="0.796875" customWidth="1"/>
    <col min="2561" max="2561" width="19.296875" bestFit="1" customWidth="1"/>
    <col min="2594" max="2594" width="1.296875" customWidth="1"/>
    <col min="2601" max="2601" width="3.5" bestFit="1" customWidth="1"/>
    <col min="2602" max="2602" width="0.796875" customWidth="1"/>
    <col min="2604" max="2604" width="0.796875" customWidth="1"/>
    <col min="2817" max="2817" width="19.296875" bestFit="1" customWidth="1"/>
    <col min="2850" max="2850" width="1.296875" customWidth="1"/>
    <col min="2857" max="2857" width="3.5" bestFit="1" customWidth="1"/>
    <col min="2858" max="2858" width="0.796875" customWidth="1"/>
    <col min="2860" max="2860" width="0.796875" customWidth="1"/>
    <col min="3073" max="3073" width="19.296875" bestFit="1" customWidth="1"/>
    <col min="3106" max="3106" width="1.296875" customWidth="1"/>
    <col min="3113" max="3113" width="3.5" bestFit="1" customWidth="1"/>
    <col min="3114" max="3114" width="0.796875" customWidth="1"/>
    <col min="3116" max="3116" width="0.796875" customWidth="1"/>
    <col min="3329" max="3329" width="19.296875" bestFit="1" customWidth="1"/>
    <col min="3362" max="3362" width="1.296875" customWidth="1"/>
    <col min="3369" max="3369" width="3.5" bestFit="1" customWidth="1"/>
    <col min="3370" max="3370" width="0.796875" customWidth="1"/>
    <col min="3372" max="3372" width="0.796875" customWidth="1"/>
    <col min="3585" max="3585" width="19.296875" bestFit="1" customWidth="1"/>
    <col min="3618" max="3618" width="1.296875" customWidth="1"/>
    <col min="3625" max="3625" width="3.5" bestFit="1" customWidth="1"/>
    <col min="3626" max="3626" width="0.796875" customWidth="1"/>
    <col min="3628" max="3628" width="0.796875" customWidth="1"/>
    <col min="3841" max="3841" width="19.296875" bestFit="1" customWidth="1"/>
    <col min="3874" max="3874" width="1.296875" customWidth="1"/>
    <col min="3881" max="3881" width="3.5" bestFit="1" customWidth="1"/>
    <col min="3882" max="3882" width="0.796875" customWidth="1"/>
    <col min="3884" max="3884" width="0.796875" customWidth="1"/>
    <col min="4097" max="4097" width="19.296875" bestFit="1" customWidth="1"/>
    <col min="4130" max="4130" width="1.296875" customWidth="1"/>
    <col min="4137" max="4137" width="3.5" bestFit="1" customWidth="1"/>
    <col min="4138" max="4138" width="0.796875" customWidth="1"/>
    <col min="4140" max="4140" width="0.796875" customWidth="1"/>
    <col min="4353" max="4353" width="19.296875" bestFit="1" customWidth="1"/>
    <col min="4386" max="4386" width="1.296875" customWidth="1"/>
    <col min="4393" max="4393" width="3.5" bestFit="1" customWidth="1"/>
    <col min="4394" max="4394" width="0.796875" customWidth="1"/>
    <col min="4396" max="4396" width="0.796875" customWidth="1"/>
    <col min="4609" max="4609" width="19.296875" bestFit="1" customWidth="1"/>
    <col min="4642" max="4642" width="1.296875" customWidth="1"/>
    <col min="4649" max="4649" width="3.5" bestFit="1" customWidth="1"/>
    <col min="4650" max="4650" width="0.796875" customWidth="1"/>
    <col min="4652" max="4652" width="0.796875" customWidth="1"/>
    <col min="4865" max="4865" width="19.296875" bestFit="1" customWidth="1"/>
    <col min="4898" max="4898" width="1.296875" customWidth="1"/>
    <col min="4905" max="4905" width="3.5" bestFit="1" customWidth="1"/>
    <col min="4906" max="4906" width="0.796875" customWidth="1"/>
    <col min="4908" max="4908" width="0.796875" customWidth="1"/>
    <col min="5121" max="5121" width="19.296875" bestFit="1" customWidth="1"/>
    <col min="5154" max="5154" width="1.296875" customWidth="1"/>
    <col min="5161" max="5161" width="3.5" bestFit="1" customWidth="1"/>
    <col min="5162" max="5162" width="0.796875" customWidth="1"/>
    <col min="5164" max="5164" width="0.796875" customWidth="1"/>
    <col min="5377" max="5377" width="19.296875" bestFit="1" customWidth="1"/>
    <col min="5410" max="5410" width="1.296875" customWidth="1"/>
    <col min="5417" max="5417" width="3.5" bestFit="1" customWidth="1"/>
    <col min="5418" max="5418" width="0.796875" customWidth="1"/>
    <col min="5420" max="5420" width="0.796875" customWidth="1"/>
    <col min="5633" max="5633" width="19.296875" bestFit="1" customWidth="1"/>
    <col min="5666" max="5666" width="1.296875" customWidth="1"/>
    <col min="5673" max="5673" width="3.5" bestFit="1" customWidth="1"/>
    <col min="5674" max="5674" width="0.796875" customWidth="1"/>
    <col min="5676" max="5676" width="0.796875" customWidth="1"/>
    <col min="5889" max="5889" width="19.296875" bestFit="1" customWidth="1"/>
    <col min="5922" max="5922" width="1.296875" customWidth="1"/>
    <col min="5929" max="5929" width="3.5" bestFit="1" customWidth="1"/>
    <col min="5930" max="5930" width="0.796875" customWidth="1"/>
    <col min="5932" max="5932" width="0.796875" customWidth="1"/>
    <col min="6145" max="6145" width="19.296875" bestFit="1" customWidth="1"/>
    <col min="6178" max="6178" width="1.296875" customWidth="1"/>
    <col min="6185" max="6185" width="3.5" bestFit="1" customWidth="1"/>
    <col min="6186" max="6186" width="0.796875" customWidth="1"/>
    <col min="6188" max="6188" width="0.796875" customWidth="1"/>
    <col min="6401" max="6401" width="19.296875" bestFit="1" customWidth="1"/>
    <col min="6434" max="6434" width="1.296875" customWidth="1"/>
    <col min="6441" max="6441" width="3.5" bestFit="1" customWidth="1"/>
    <col min="6442" max="6442" width="0.796875" customWidth="1"/>
    <col min="6444" max="6444" width="0.796875" customWidth="1"/>
    <col min="6657" max="6657" width="19.296875" bestFit="1" customWidth="1"/>
    <col min="6690" max="6690" width="1.296875" customWidth="1"/>
    <col min="6697" max="6697" width="3.5" bestFit="1" customWidth="1"/>
    <col min="6698" max="6698" width="0.796875" customWidth="1"/>
    <col min="6700" max="6700" width="0.796875" customWidth="1"/>
    <col min="6913" max="6913" width="19.296875" bestFit="1" customWidth="1"/>
    <col min="6946" max="6946" width="1.296875" customWidth="1"/>
    <col min="6953" max="6953" width="3.5" bestFit="1" customWidth="1"/>
    <col min="6954" max="6954" width="0.796875" customWidth="1"/>
    <col min="6956" max="6956" width="0.796875" customWidth="1"/>
    <col min="7169" max="7169" width="19.296875" bestFit="1" customWidth="1"/>
    <col min="7202" max="7202" width="1.296875" customWidth="1"/>
    <col min="7209" max="7209" width="3.5" bestFit="1" customWidth="1"/>
    <col min="7210" max="7210" width="0.796875" customWidth="1"/>
    <col min="7212" max="7212" width="0.796875" customWidth="1"/>
    <col min="7425" max="7425" width="19.296875" bestFit="1" customWidth="1"/>
    <col min="7458" max="7458" width="1.296875" customWidth="1"/>
    <col min="7465" max="7465" width="3.5" bestFit="1" customWidth="1"/>
    <col min="7466" max="7466" width="0.796875" customWidth="1"/>
    <col min="7468" max="7468" width="0.796875" customWidth="1"/>
    <col min="7681" max="7681" width="19.296875" bestFit="1" customWidth="1"/>
    <col min="7714" max="7714" width="1.296875" customWidth="1"/>
    <col min="7721" max="7721" width="3.5" bestFit="1" customWidth="1"/>
    <col min="7722" max="7722" width="0.796875" customWidth="1"/>
    <col min="7724" max="7724" width="0.796875" customWidth="1"/>
    <col min="7937" max="7937" width="19.296875" bestFit="1" customWidth="1"/>
    <col min="7970" max="7970" width="1.296875" customWidth="1"/>
    <col min="7977" max="7977" width="3.5" bestFit="1" customWidth="1"/>
    <col min="7978" max="7978" width="0.796875" customWidth="1"/>
    <col min="7980" max="7980" width="0.796875" customWidth="1"/>
    <col min="8193" max="8193" width="19.296875" bestFit="1" customWidth="1"/>
    <col min="8226" max="8226" width="1.296875" customWidth="1"/>
    <col min="8233" max="8233" width="3.5" bestFit="1" customWidth="1"/>
    <col min="8234" max="8234" width="0.796875" customWidth="1"/>
    <col min="8236" max="8236" width="0.796875" customWidth="1"/>
    <col min="8449" max="8449" width="19.296875" bestFit="1" customWidth="1"/>
    <col min="8482" max="8482" width="1.296875" customWidth="1"/>
    <col min="8489" max="8489" width="3.5" bestFit="1" customWidth="1"/>
    <col min="8490" max="8490" width="0.796875" customWidth="1"/>
    <col min="8492" max="8492" width="0.796875" customWidth="1"/>
    <col min="8705" max="8705" width="19.296875" bestFit="1" customWidth="1"/>
    <col min="8738" max="8738" width="1.296875" customWidth="1"/>
    <col min="8745" max="8745" width="3.5" bestFit="1" customWidth="1"/>
    <col min="8746" max="8746" width="0.796875" customWidth="1"/>
    <col min="8748" max="8748" width="0.796875" customWidth="1"/>
    <col min="8961" max="8961" width="19.296875" bestFit="1" customWidth="1"/>
    <col min="8994" max="8994" width="1.296875" customWidth="1"/>
    <col min="9001" max="9001" width="3.5" bestFit="1" customWidth="1"/>
    <col min="9002" max="9002" width="0.796875" customWidth="1"/>
    <col min="9004" max="9004" width="0.796875" customWidth="1"/>
    <col min="9217" max="9217" width="19.296875" bestFit="1" customWidth="1"/>
    <col min="9250" max="9250" width="1.296875" customWidth="1"/>
    <col min="9257" max="9257" width="3.5" bestFit="1" customWidth="1"/>
    <col min="9258" max="9258" width="0.796875" customWidth="1"/>
    <col min="9260" max="9260" width="0.796875" customWidth="1"/>
    <col min="9473" max="9473" width="19.296875" bestFit="1" customWidth="1"/>
    <col min="9506" max="9506" width="1.296875" customWidth="1"/>
    <col min="9513" max="9513" width="3.5" bestFit="1" customWidth="1"/>
    <col min="9514" max="9514" width="0.796875" customWidth="1"/>
    <col min="9516" max="9516" width="0.796875" customWidth="1"/>
    <col min="9729" max="9729" width="19.296875" bestFit="1" customWidth="1"/>
    <col min="9762" max="9762" width="1.296875" customWidth="1"/>
    <col min="9769" max="9769" width="3.5" bestFit="1" customWidth="1"/>
    <col min="9770" max="9770" width="0.796875" customWidth="1"/>
    <col min="9772" max="9772" width="0.796875" customWidth="1"/>
    <col min="9985" max="9985" width="19.296875" bestFit="1" customWidth="1"/>
    <col min="10018" max="10018" width="1.296875" customWidth="1"/>
    <col min="10025" max="10025" width="3.5" bestFit="1" customWidth="1"/>
    <col min="10026" max="10026" width="0.796875" customWidth="1"/>
    <col min="10028" max="10028" width="0.796875" customWidth="1"/>
    <col min="10241" max="10241" width="19.296875" bestFit="1" customWidth="1"/>
    <col min="10274" max="10274" width="1.296875" customWidth="1"/>
    <col min="10281" max="10281" width="3.5" bestFit="1" customWidth="1"/>
    <col min="10282" max="10282" width="0.796875" customWidth="1"/>
    <col min="10284" max="10284" width="0.796875" customWidth="1"/>
    <col min="10497" max="10497" width="19.296875" bestFit="1" customWidth="1"/>
    <col min="10530" max="10530" width="1.296875" customWidth="1"/>
    <col min="10537" max="10537" width="3.5" bestFit="1" customWidth="1"/>
    <col min="10538" max="10538" width="0.796875" customWidth="1"/>
    <col min="10540" max="10540" width="0.796875" customWidth="1"/>
    <col min="10753" max="10753" width="19.296875" bestFit="1" customWidth="1"/>
    <col min="10786" max="10786" width="1.296875" customWidth="1"/>
    <col min="10793" max="10793" width="3.5" bestFit="1" customWidth="1"/>
    <col min="10794" max="10794" width="0.796875" customWidth="1"/>
    <col min="10796" max="10796" width="0.796875" customWidth="1"/>
    <col min="11009" max="11009" width="19.296875" bestFit="1" customWidth="1"/>
    <col min="11042" max="11042" width="1.296875" customWidth="1"/>
    <col min="11049" max="11049" width="3.5" bestFit="1" customWidth="1"/>
    <col min="11050" max="11050" width="0.796875" customWidth="1"/>
    <col min="11052" max="11052" width="0.796875" customWidth="1"/>
    <col min="11265" max="11265" width="19.296875" bestFit="1" customWidth="1"/>
    <col min="11298" max="11298" width="1.296875" customWidth="1"/>
    <col min="11305" max="11305" width="3.5" bestFit="1" customWidth="1"/>
    <col min="11306" max="11306" width="0.796875" customWidth="1"/>
    <col min="11308" max="11308" width="0.796875" customWidth="1"/>
    <col min="11521" max="11521" width="19.296875" bestFit="1" customWidth="1"/>
    <col min="11554" max="11554" width="1.296875" customWidth="1"/>
    <col min="11561" max="11561" width="3.5" bestFit="1" customWidth="1"/>
    <col min="11562" max="11562" width="0.796875" customWidth="1"/>
    <col min="11564" max="11564" width="0.796875" customWidth="1"/>
    <col min="11777" max="11777" width="19.296875" bestFit="1" customWidth="1"/>
    <col min="11810" max="11810" width="1.296875" customWidth="1"/>
    <col min="11817" max="11817" width="3.5" bestFit="1" customWidth="1"/>
    <col min="11818" max="11818" width="0.796875" customWidth="1"/>
    <col min="11820" max="11820" width="0.796875" customWidth="1"/>
    <col min="12033" max="12033" width="19.296875" bestFit="1" customWidth="1"/>
    <col min="12066" max="12066" width="1.296875" customWidth="1"/>
    <col min="12073" max="12073" width="3.5" bestFit="1" customWidth="1"/>
    <col min="12074" max="12074" width="0.796875" customWidth="1"/>
    <col min="12076" max="12076" width="0.796875" customWidth="1"/>
    <col min="12289" max="12289" width="19.296875" bestFit="1" customWidth="1"/>
    <col min="12322" max="12322" width="1.296875" customWidth="1"/>
    <col min="12329" max="12329" width="3.5" bestFit="1" customWidth="1"/>
    <col min="12330" max="12330" width="0.796875" customWidth="1"/>
    <col min="12332" max="12332" width="0.796875" customWidth="1"/>
    <col min="12545" max="12545" width="19.296875" bestFit="1" customWidth="1"/>
    <col min="12578" max="12578" width="1.296875" customWidth="1"/>
    <col min="12585" max="12585" width="3.5" bestFit="1" customWidth="1"/>
    <col min="12586" max="12586" width="0.796875" customWidth="1"/>
    <col min="12588" max="12588" width="0.796875" customWidth="1"/>
    <col min="12801" max="12801" width="19.296875" bestFit="1" customWidth="1"/>
    <col min="12834" max="12834" width="1.296875" customWidth="1"/>
    <col min="12841" max="12841" width="3.5" bestFit="1" customWidth="1"/>
    <col min="12842" max="12842" width="0.796875" customWidth="1"/>
    <col min="12844" max="12844" width="0.796875" customWidth="1"/>
    <col min="13057" max="13057" width="19.296875" bestFit="1" customWidth="1"/>
    <col min="13090" max="13090" width="1.296875" customWidth="1"/>
    <col min="13097" max="13097" width="3.5" bestFit="1" customWidth="1"/>
    <col min="13098" max="13098" width="0.796875" customWidth="1"/>
    <col min="13100" max="13100" width="0.796875" customWidth="1"/>
    <col min="13313" max="13313" width="19.296875" bestFit="1" customWidth="1"/>
    <col min="13346" max="13346" width="1.296875" customWidth="1"/>
    <col min="13353" max="13353" width="3.5" bestFit="1" customWidth="1"/>
    <col min="13354" max="13354" width="0.796875" customWidth="1"/>
    <col min="13356" max="13356" width="0.796875" customWidth="1"/>
    <col min="13569" max="13569" width="19.296875" bestFit="1" customWidth="1"/>
    <col min="13602" max="13602" width="1.296875" customWidth="1"/>
    <col min="13609" max="13609" width="3.5" bestFit="1" customWidth="1"/>
    <col min="13610" max="13610" width="0.796875" customWidth="1"/>
    <col min="13612" max="13612" width="0.796875" customWidth="1"/>
    <col min="13825" max="13825" width="19.296875" bestFit="1" customWidth="1"/>
    <col min="13858" max="13858" width="1.296875" customWidth="1"/>
    <col min="13865" max="13865" width="3.5" bestFit="1" customWidth="1"/>
    <col min="13866" max="13866" width="0.796875" customWidth="1"/>
    <col min="13868" max="13868" width="0.796875" customWidth="1"/>
    <col min="14081" max="14081" width="19.296875" bestFit="1" customWidth="1"/>
    <col min="14114" max="14114" width="1.296875" customWidth="1"/>
    <col min="14121" max="14121" width="3.5" bestFit="1" customWidth="1"/>
    <col min="14122" max="14122" width="0.796875" customWidth="1"/>
    <col min="14124" max="14124" width="0.796875" customWidth="1"/>
    <col min="14337" max="14337" width="19.296875" bestFit="1" customWidth="1"/>
    <col min="14370" max="14370" width="1.296875" customWidth="1"/>
    <col min="14377" max="14377" width="3.5" bestFit="1" customWidth="1"/>
    <col min="14378" max="14378" width="0.796875" customWidth="1"/>
    <col min="14380" max="14380" width="0.796875" customWidth="1"/>
    <col min="14593" max="14593" width="19.296875" bestFit="1" customWidth="1"/>
    <col min="14626" max="14626" width="1.296875" customWidth="1"/>
    <col min="14633" max="14633" width="3.5" bestFit="1" customWidth="1"/>
    <col min="14634" max="14634" width="0.796875" customWidth="1"/>
    <col min="14636" max="14636" width="0.796875" customWidth="1"/>
    <col min="14849" max="14849" width="19.296875" bestFit="1" customWidth="1"/>
    <col min="14882" max="14882" width="1.296875" customWidth="1"/>
    <col min="14889" max="14889" width="3.5" bestFit="1" customWidth="1"/>
    <col min="14890" max="14890" width="0.796875" customWidth="1"/>
    <col min="14892" max="14892" width="0.796875" customWidth="1"/>
    <col min="15105" max="15105" width="19.296875" bestFit="1" customWidth="1"/>
    <col min="15138" max="15138" width="1.296875" customWidth="1"/>
    <col min="15145" max="15145" width="3.5" bestFit="1" customWidth="1"/>
    <col min="15146" max="15146" width="0.796875" customWidth="1"/>
    <col min="15148" max="15148" width="0.796875" customWidth="1"/>
    <col min="15361" max="15361" width="19.296875" bestFit="1" customWidth="1"/>
    <col min="15394" max="15394" width="1.296875" customWidth="1"/>
    <col min="15401" max="15401" width="3.5" bestFit="1" customWidth="1"/>
    <col min="15402" max="15402" width="0.796875" customWidth="1"/>
    <col min="15404" max="15404" width="0.796875" customWidth="1"/>
    <col min="15617" max="15617" width="19.296875" bestFit="1" customWidth="1"/>
    <col min="15650" max="15650" width="1.296875" customWidth="1"/>
    <col min="15657" max="15657" width="3.5" bestFit="1" customWidth="1"/>
    <col min="15658" max="15658" width="0.796875" customWidth="1"/>
    <col min="15660" max="15660" width="0.796875" customWidth="1"/>
    <col min="15873" max="15873" width="19.296875" bestFit="1" customWidth="1"/>
    <col min="15906" max="15906" width="1.296875" customWidth="1"/>
    <col min="15913" max="15913" width="3.5" bestFit="1" customWidth="1"/>
    <col min="15914" max="15914" width="0.796875" customWidth="1"/>
    <col min="15916" max="15916" width="0.796875" customWidth="1"/>
    <col min="16129" max="16129" width="19.296875" bestFit="1" customWidth="1"/>
    <col min="16162" max="16162" width="1.296875" customWidth="1"/>
    <col min="16169" max="16169" width="3.5" bestFit="1" customWidth="1"/>
    <col min="16170" max="16170" width="0.796875" customWidth="1"/>
    <col min="16172" max="16172" width="0.796875" customWidth="1"/>
  </cols>
  <sheetData>
    <row r="1" spans="1:45" ht="16.2" thickBot="1" x14ac:dyDescent="0.35">
      <c r="A1" s="100" t="s">
        <v>218</v>
      </c>
      <c r="AI1" s="2">
        <v>36892</v>
      </c>
      <c r="AJ1" s="3"/>
      <c r="AK1" s="3"/>
      <c r="AL1" s="3"/>
      <c r="AM1" s="3"/>
      <c r="AN1" s="3"/>
      <c r="AO1" s="3"/>
      <c r="AQ1" s="4"/>
      <c r="AR1" s="5"/>
    </row>
    <row r="2" spans="1:45" ht="16.8" thickTop="1" thickBot="1" x14ac:dyDescent="0.35">
      <c r="A2" s="108" t="s">
        <v>74</v>
      </c>
      <c r="B2" s="6" t="str">
        <f>(A3)</f>
        <v>Kondor G.</v>
      </c>
      <c r="C2" s="7"/>
      <c r="D2" s="6"/>
      <c r="E2" s="6"/>
      <c r="F2" s="8" t="str">
        <f>(A4)</f>
        <v>Németh K</v>
      </c>
      <c r="G2" s="6"/>
      <c r="H2" s="6"/>
      <c r="I2" s="6"/>
      <c r="J2" s="8" t="str">
        <f>(A5)</f>
        <v>Böcskei I</v>
      </c>
      <c r="K2" s="6"/>
      <c r="L2" s="6"/>
      <c r="M2" s="6"/>
      <c r="N2" s="8" t="str">
        <f>(A6)</f>
        <v>Serák</v>
      </c>
      <c r="O2" s="6"/>
      <c r="P2" s="6"/>
      <c r="Q2" s="6"/>
      <c r="R2" s="8" t="str">
        <f>(A7)</f>
        <v>Menyhárt</v>
      </c>
      <c r="S2" s="6"/>
      <c r="T2" s="6"/>
      <c r="U2" s="6"/>
      <c r="V2" s="8" t="str">
        <f>(A8)</f>
        <v>Rácz F</v>
      </c>
      <c r="W2" s="6"/>
      <c r="X2" s="6"/>
      <c r="Y2" s="6"/>
      <c r="Z2" s="8" t="str">
        <f>(A9)</f>
        <v>Mihály Z</v>
      </c>
      <c r="AA2" s="6"/>
      <c r="AB2" s="6"/>
      <c r="AC2" s="6"/>
      <c r="AD2" s="8" t="str">
        <f>(A10)</f>
        <v>pihen</v>
      </c>
      <c r="AE2" s="6"/>
      <c r="AF2" s="6"/>
      <c r="AG2" s="6"/>
      <c r="AH2" s="9"/>
      <c r="AI2" s="10" t="s">
        <v>75</v>
      </c>
      <c r="AJ2" s="11" t="s">
        <v>76</v>
      </c>
      <c r="AK2" s="11" t="s">
        <v>77</v>
      </c>
      <c r="AL2" s="11" t="s">
        <v>78</v>
      </c>
      <c r="AM2" s="12" t="s">
        <v>79</v>
      </c>
      <c r="AN2" s="12" t="s">
        <v>80</v>
      </c>
      <c r="AO2" s="13" t="s">
        <v>81</v>
      </c>
      <c r="AP2" s="1"/>
      <c r="AQ2" s="14" t="s">
        <v>82</v>
      </c>
      <c r="AR2" s="15"/>
      <c r="AS2" s="16" t="s">
        <v>83</v>
      </c>
    </row>
    <row r="3" spans="1:45" ht="16.2" thickTop="1" x14ac:dyDescent="0.3">
      <c r="A3" s="102" t="s">
        <v>158</v>
      </c>
      <c r="B3" s="17"/>
      <c r="C3" s="18"/>
      <c r="D3" s="18"/>
      <c r="E3" s="18"/>
      <c r="F3" s="19">
        <v>7</v>
      </c>
      <c r="G3" s="20">
        <f>(N42)</f>
        <v>1</v>
      </c>
      <c r="H3" s="20">
        <f>(P42)</f>
        <v>0</v>
      </c>
      <c r="I3" s="21" t="str">
        <f>IF(G3=".","-",IF(G3&gt;H3,"g",IF(G3=H3,"d","v")))</f>
        <v>g</v>
      </c>
      <c r="J3" s="19">
        <v>6</v>
      </c>
      <c r="K3" s="22">
        <f>(N37)</f>
        <v>1</v>
      </c>
      <c r="L3" s="22">
        <f>(P37)</f>
        <v>0</v>
      </c>
      <c r="M3" s="21" t="str">
        <f>IF(K3=".","-",IF(K3&gt;L3,"g",IF(K3=L3,"d","v")))</f>
        <v>g</v>
      </c>
      <c r="N3" s="19">
        <v>5</v>
      </c>
      <c r="O3" s="22">
        <f>(N32)</f>
        <v>1</v>
      </c>
      <c r="P3" s="22">
        <f>(P32)</f>
        <v>1</v>
      </c>
      <c r="Q3" s="21" t="str">
        <f>IF(O3=".","-",IF(O3&gt;P3,"g",IF(O3=P3,"d","v")))</f>
        <v>d</v>
      </c>
      <c r="R3" s="19">
        <v>4</v>
      </c>
      <c r="S3" s="22">
        <f>(N27)</f>
        <v>0</v>
      </c>
      <c r="T3" s="22">
        <f>(P27)</f>
        <v>1</v>
      </c>
      <c r="U3" s="21" t="str">
        <f>IF(S3=".","-",IF(S3&gt;T3,"g",IF(S3=T3,"d","v")))</f>
        <v>v</v>
      </c>
      <c r="V3" s="19">
        <v>3</v>
      </c>
      <c r="W3" s="22">
        <f>(N22)</f>
        <v>0</v>
      </c>
      <c r="X3" s="22">
        <f>(P22)</f>
        <v>0</v>
      </c>
      <c r="Y3" s="21" t="str">
        <f>IF(W3=".","-",IF(W3&gt;X3,"g",IF(W3=X3,"d","v")))</f>
        <v>d</v>
      </c>
      <c r="Z3" s="19">
        <v>2</v>
      </c>
      <c r="AA3" s="22">
        <f>(N17)</f>
        <v>2</v>
      </c>
      <c r="AB3" s="22">
        <f>(P17)</f>
        <v>0</v>
      </c>
      <c r="AC3" s="21" t="str">
        <f t="shared" ref="AC3:AC8" si="0">IF(AA3=".","-",IF(AA3&gt;AB3,"g",IF(AA3=AB3,"d","v")))</f>
        <v>g</v>
      </c>
      <c r="AD3" s="19">
        <v>1</v>
      </c>
      <c r="AE3" s="22" t="str">
        <f>(N12)</f>
        <v>.</v>
      </c>
      <c r="AF3" s="22" t="str">
        <f>(P12)</f>
        <v>.</v>
      </c>
      <c r="AG3" s="21" t="str">
        <f t="shared" ref="AG3:AG9" si="1">IF(AE3=".","-",IF(AE3&gt;AF3,"g",IF(AE3=AF3,"d","v")))</f>
        <v>-</v>
      </c>
      <c r="AH3" s="23"/>
      <c r="AI3" s="24">
        <f t="shared" ref="AI3:AI10" si="2">SUM(AJ3:AL3)</f>
        <v>6</v>
      </c>
      <c r="AJ3" s="25">
        <f t="shared" ref="AJ3:AJ10" si="3">COUNTIF(B3:AG3,"g")</f>
        <v>3</v>
      </c>
      <c r="AK3" s="25">
        <f t="shared" ref="AK3:AK10" si="4">COUNTIF(B3:AG3,"d")</f>
        <v>2</v>
      </c>
      <c r="AL3" s="25">
        <f t="shared" ref="AL3:AL10" si="5">COUNTIF(B3:AG3,"v")</f>
        <v>1</v>
      </c>
      <c r="AM3" s="26">
        <f>SUM(IF(G3&lt;&gt;".",G3)+IF(K3&lt;&gt;".",K3)+IF(O3&lt;&gt;".",O3)+IF(S3&lt;&gt;".",S3)+IF(W3&lt;&gt;".",W3)+IF(AA3&lt;&gt;".",AA3)+IF(AE3&lt;&gt;".",AE3))</f>
        <v>5</v>
      </c>
      <c r="AN3" s="26">
        <f>SUM(IF(H3&lt;&gt;".",H3)+IF(L3&lt;&gt;".",L3)+IF(P3&lt;&gt;".",P3)+IF(T3&lt;&gt;".",T3)+IF(X3&lt;&gt;".",X3)+IF(AB3&lt;&gt;".",AB3)+IF(AF3&lt;&gt;".",AF3))</f>
        <v>2</v>
      </c>
      <c r="AO3" s="27">
        <f t="shared" ref="AO3:AO10" si="6">SUM(AJ3*3+AK3*1)</f>
        <v>11</v>
      </c>
      <c r="AP3" s="28"/>
      <c r="AQ3" s="29">
        <f t="shared" ref="AQ3:AQ10" si="7">RANK(AO3,$AO$3:$AO$10,0)</f>
        <v>2</v>
      </c>
      <c r="AR3" s="30"/>
      <c r="AS3" s="31">
        <f t="shared" ref="AS3:AS10" si="8">SUM(AM3-AN3)</f>
        <v>3</v>
      </c>
    </row>
    <row r="4" spans="1:45" x14ac:dyDescent="0.3">
      <c r="A4" s="103" t="s">
        <v>118</v>
      </c>
      <c r="B4" s="32">
        <v>7</v>
      </c>
      <c r="C4" s="20">
        <f>(P42)</f>
        <v>0</v>
      </c>
      <c r="D4" s="20">
        <f>(N42)</f>
        <v>1</v>
      </c>
      <c r="E4" s="33" t="str">
        <f t="shared" ref="E4:E10" si="9">IF(C4=".","-",IF(C4&gt;D4,"g",IF(C4=D4,"d","v")))</f>
        <v>v</v>
      </c>
      <c r="F4" s="34"/>
      <c r="G4" s="35"/>
      <c r="H4" s="35"/>
      <c r="I4" s="35"/>
      <c r="J4" s="32">
        <v>5</v>
      </c>
      <c r="K4" s="20">
        <f>(N33)</f>
        <v>3</v>
      </c>
      <c r="L4" s="20">
        <f>(P33)</f>
        <v>0</v>
      </c>
      <c r="M4" s="33" t="str">
        <f>IF(K4=".","-",IF(K4&gt;L4,"g",IF(K4=L4,"d","v")))</f>
        <v>g</v>
      </c>
      <c r="N4" s="32">
        <v>4</v>
      </c>
      <c r="O4" s="20">
        <f>(N28)</f>
        <v>1</v>
      </c>
      <c r="P4" s="20">
        <f>(P28)</f>
        <v>2</v>
      </c>
      <c r="Q4" s="33" t="str">
        <f>IF(O4=".","-",IF(O4&gt;P4,"g",IF(O4=P4,"d","v")))</f>
        <v>v</v>
      </c>
      <c r="R4" s="32">
        <v>3</v>
      </c>
      <c r="S4" s="20">
        <f>(N23)</f>
        <v>2</v>
      </c>
      <c r="T4" s="20">
        <f>(P23)</f>
        <v>0</v>
      </c>
      <c r="U4" s="33" t="str">
        <f>IF(S4=".","-",IF(S4&gt;T4,"g",IF(S4=T4,"d","v")))</f>
        <v>g</v>
      </c>
      <c r="V4" s="32">
        <v>2</v>
      </c>
      <c r="W4" s="20">
        <f>(N18)</f>
        <v>2</v>
      </c>
      <c r="X4" s="20">
        <f>(P18)</f>
        <v>0</v>
      </c>
      <c r="Y4" s="33" t="str">
        <f>IF(W4=".","-",IF(W4&gt;X4,"g",IF(W4=X4,"d","v")))</f>
        <v>g</v>
      </c>
      <c r="Z4" s="32">
        <v>1</v>
      </c>
      <c r="AA4" s="20">
        <f>(N13)</f>
        <v>5</v>
      </c>
      <c r="AB4" s="20">
        <f>(P13)</f>
        <v>0</v>
      </c>
      <c r="AC4" s="33" t="str">
        <f t="shared" si="0"/>
        <v>g</v>
      </c>
      <c r="AD4" s="32">
        <v>6</v>
      </c>
      <c r="AE4" s="20" t="str">
        <f>(N38)</f>
        <v>.</v>
      </c>
      <c r="AF4" s="20" t="str">
        <f>(P38)</f>
        <v>.</v>
      </c>
      <c r="AG4" s="33" t="str">
        <f t="shared" si="1"/>
        <v>-</v>
      </c>
      <c r="AH4" s="36"/>
      <c r="AI4" s="37">
        <f t="shared" si="2"/>
        <v>6</v>
      </c>
      <c r="AJ4" s="38">
        <f t="shared" si="3"/>
        <v>4</v>
      </c>
      <c r="AK4" s="38">
        <f t="shared" si="4"/>
        <v>0</v>
      </c>
      <c r="AL4" s="38">
        <f t="shared" si="5"/>
        <v>2</v>
      </c>
      <c r="AM4" s="26">
        <f>SUM(IF(C4&lt;&gt;".",C4)+IF(K4&lt;&gt;".",K4)+IF(O4&lt;&gt;".",O4)+IF(S4&lt;&gt;".",S4)+IF(W4&lt;&gt;".",W4)+IF(AA4&lt;&gt;".",AA4)+IF(AE4&lt;&gt;".",AE4))</f>
        <v>13</v>
      </c>
      <c r="AN4" s="26">
        <f>SUM(IF(D4&lt;&gt;".",D4)+IF(L4&lt;&gt;".",L4)+IF(P4&lt;&gt;".",P4)+IF(T4&lt;&gt;".",T4)+IF(X4&lt;&gt;".",X4)+IF(AB4&lt;&gt;".",AB4)+IF(AF4&lt;&gt;".",AF4))</f>
        <v>3</v>
      </c>
      <c r="AO4" s="39">
        <f t="shared" si="6"/>
        <v>12</v>
      </c>
      <c r="AP4" s="28"/>
      <c r="AQ4" s="29">
        <f t="shared" si="7"/>
        <v>1</v>
      </c>
      <c r="AR4" s="30"/>
      <c r="AS4" s="31">
        <f t="shared" si="8"/>
        <v>10</v>
      </c>
    </row>
    <row r="5" spans="1:45" x14ac:dyDescent="0.3">
      <c r="A5" s="103" t="s">
        <v>202</v>
      </c>
      <c r="B5" s="32">
        <v>6</v>
      </c>
      <c r="C5" s="20">
        <f>(P37)</f>
        <v>0</v>
      </c>
      <c r="D5" s="20">
        <f>(N37)</f>
        <v>1</v>
      </c>
      <c r="E5" s="33" t="str">
        <f t="shared" si="9"/>
        <v>v</v>
      </c>
      <c r="F5" s="32">
        <v>5</v>
      </c>
      <c r="G5" s="20">
        <f>(P33)</f>
        <v>0</v>
      </c>
      <c r="H5" s="20">
        <f>(N33)</f>
        <v>3</v>
      </c>
      <c r="I5" s="33" t="str">
        <f t="shared" ref="I5:I10" si="10">IF(G5=".","-",IF(G5&gt;H5,"g",IF(G5=H5,"d","v")))</f>
        <v>v</v>
      </c>
      <c r="J5" s="34"/>
      <c r="K5" s="35"/>
      <c r="L5" s="35"/>
      <c r="M5" s="35"/>
      <c r="N5" s="32">
        <v>3</v>
      </c>
      <c r="O5" s="20">
        <f>(N24)</f>
        <v>6</v>
      </c>
      <c r="P5" s="20">
        <f>(P24)</f>
        <v>2</v>
      </c>
      <c r="Q5" s="33" t="str">
        <f>IF(O5=".","-",IF(O5&gt;P5,"g",IF(O5=P5,"d","v")))</f>
        <v>g</v>
      </c>
      <c r="R5" s="32">
        <v>2</v>
      </c>
      <c r="S5" s="20">
        <f>(N19)</f>
        <v>0</v>
      </c>
      <c r="T5" s="20">
        <f>(P19)</f>
        <v>1</v>
      </c>
      <c r="U5" s="33" t="str">
        <f>IF(S5=".","-",IF(S5&gt;T5,"g",IF(S5=T5,"d","v")))</f>
        <v>v</v>
      </c>
      <c r="V5" s="32">
        <v>1</v>
      </c>
      <c r="W5" s="20">
        <f>(N14)</f>
        <v>1</v>
      </c>
      <c r="X5" s="20">
        <f>(P14)</f>
        <v>0</v>
      </c>
      <c r="Y5" s="33" t="str">
        <f>IF(W5=".","-",IF(W5&gt;X5,"g",IF(W5=X5,"d","v")))</f>
        <v>g</v>
      </c>
      <c r="Z5" s="32">
        <v>7</v>
      </c>
      <c r="AA5" s="20">
        <f>(N43)</f>
        <v>0</v>
      </c>
      <c r="AB5" s="20">
        <f>(P43)</f>
        <v>1</v>
      </c>
      <c r="AC5" s="33" t="str">
        <f t="shared" si="0"/>
        <v>v</v>
      </c>
      <c r="AD5" s="32">
        <v>4</v>
      </c>
      <c r="AE5" s="20" t="str">
        <f>(N29)</f>
        <v>.</v>
      </c>
      <c r="AF5" s="20" t="str">
        <f>(P29)</f>
        <v>.</v>
      </c>
      <c r="AG5" s="33" t="str">
        <f t="shared" si="1"/>
        <v>-</v>
      </c>
      <c r="AH5" s="36"/>
      <c r="AI5" s="37">
        <f t="shared" si="2"/>
        <v>6</v>
      </c>
      <c r="AJ5" s="38">
        <f t="shared" si="3"/>
        <v>2</v>
      </c>
      <c r="AK5" s="38">
        <f t="shared" si="4"/>
        <v>0</v>
      </c>
      <c r="AL5" s="38">
        <f t="shared" si="5"/>
        <v>4</v>
      </c>
      <c r="AM5" s="26">
        <f>SUM(IF(C5&lt;&gt;".",C5)+IF(G5&lt;&gt;".",G5)+IF(O5&lt;&gt;".",O5)+IF(S5&lt;&gt;".",S5)+IF(W5&lt;&gt;".",W5)+IF(AA5&lt;&gt;".",AA5)+IF(AE5&lt;&gt;".",AE5))</f>
        <v>7</v>
      </c>
      <c r="AN5" s="26">
        <f>SUM(IF(D5&lt;&gt;".",D5)+IF(H5&lt;&gt;".",H5)+IF(P5&lt;&gt;".",P5)+IF(T5&lt;&gt;".",T5)+IF(X5&lt;&gt;".",X5)+IF(AB5&lt;&gt;".",AB5)+IF(AF5&lt;&gt;".",AF5))</f>
        <v>8</v>
      </c>
      <c r="AO5" s="39">
        <f t="shared" si="6"/>
        <v>6</v>
      </c>
      <c r="AP5" s="28"/>
      <c r="AQ5" s="29">
        <f t="shared" si="7"/>
        <v>6</v>
      </c>
      <c r="AR5" s="30"/>
      <c r="AS5" s="31">
        <f t="shared" si="8"/>
        <v>-1</v>
      </c>
    </row>
    <row r="6" spans="1:45" x14ac:dyDescent="0.3">
      <c r="A6" s="103" t="s">
        <v>123</v>
      </c>
      <c r="B6" s="32">
        <v>5</v>
      </c>
      <c r="C6" s="20">
        <f>(P32)</f>
        <v>1</v>
      </c>
      <c r="D6" s="20">
        <f>(N32)</f>
        <v>1</v>
      </c>
      <c r="E6" s="33" t="str">
        <f t="shared" si="9"/>
        <v>d</v>
      </c>
      <c r="F6" s="32">
        <v>4</v>
      </c>
      <c r="G6" s="20">
        <f>(P28)</f>
        <v>2</v>
      </c>
      <c r="H6" s="20">
        <f>(N28)</f>
        <v>1</v>
      </c>
      <c r="I6" s="33" t="str">
        <f t="shared" si="10"/>
        <v>g</v>
      </c>
      <c r="J6" s="32">
        <v>3</v>
      </c>
      <c r="K6" s="20">
        <f>(P24)</f>
        <v>2</v>
      </c>
      <c r="L6" s="20">
        <f>(N24)</f>
        <v>6</v>
      </c>
      <c r="M6" s="33" t="str">
        <f>IF(K6=".","-",IF(K6&gt;L6,"g",IF(K6=L6,"d","v")))</f>
        <v>v</v>
      </c>
      <c r="N6" s="34"/>
      <c r="O6" s="35"/>
      <c r="P6" s="35"/>
      <c r="Q6" s="35"/>
      <c r="R6" s="32">
        <v>1</v>
      </c>
      <c r="S6" s="20">
        <f>(N15)</f>
        <v>4</v>
      </c>
      <c r="T6" s="20">
        <f>(P15)</f>
        <v>1</v>
      </c>
      <c r="U6" s="33" t="str">
        <f>IF(S6=".","-",IF(S6&gt;T6,"g",IF(S6=T6,"d","v")))</f>
        <v>g</v>
      </c>
      <c r="V6" s="32">
        <v>7</v>
      </c>
      <c r="W6" s="20">
        <f>(N44)</f>
        <v>5</v>
      </c>
      <c r="X6" s="20">
        <f>(P44)</f>
        <v>1</v>
      </c>
      <c r="Y6" s="33" t="str">
        <f>IF(W6=".","-",IF(W6&gt;X6,"g",IF(W6=X6,"d","v")))</f>
        <v>g</v>
      </c>
      <c r="Z6" s="32">
        <v>6</v>
      </c>
      <c r="AA6" s="20">
        <f>(N39)</f>
        <v>0</v>
      </c>
      <c r="AB6" s="20">
        <f>(P39)</f>
        <v>0</v>
      </c>
      <c r="AC6" s="33" t="str">
        <f t="shared" si="0"/>
        <v>d</v>
      </c>
      <c r="AD6" s="32">
        <v>2</v>
      </c>
      <c r="AE6" s="20" t="str">
        <f>(N20)</f>
        <v>.</v>
      </c>
      <c r="AF6" s="20" t="str">
        <f>(P20)</f>
        <v>.</v>
      </c>
      <c r="AG6" s="33" t="str">
        <f t="shared" si="1"/>
        <v>-</v>
      </c>
      <c r="AH6" s="36"/>
      <c r="AI6" s="37">
        <f t="shared" si="2"/>
        <v>6</v>
      </c>
      <c r="AJ6" s="38">
        <f t="shared" si="3"/>
        <v>3</v>
      </c>
      <c r="AK6" s="38">
        <f t="shared" si="4"/>
        <v>2</v>
      </c>
      <c r="AL6" s="38">
        <f t="shared" si="5"/>
        <v>1</v>
      </c>
      <c r="AM6" s="26">
        <f>SUM(IF(C6&lt;&gt;".",C6)+IF(G6&lt;&gt;".",G6)+IF(K6&lt;&gt;".",K6)+IF(S6&lt;&gt;".",S6)+IF(W6&lt;&gt;".",W6)+IF(AA6&lt;&gt;".",AA6)+IF(AE6&lt;&gt;".",AE6))</f>
        <v>14</v>
      </c>
      <c r="AN6" s="26">
        <f>SUM(IF(D6&lt;&gt;".",D6)+IF(H6&lt;&gt;".",H6)+IF(L6&lt;&gt;".",L6)+IF(T6&lt;&gt;".",T6)+IF(X6&lt;&gt;".",X6)+IF(AB6&lt;&gt;".",AB6)+IF(AF6&lt;&gt;".",AF6))</f>
        <v>10</v>
      </c>
      <c r="AO6" s="39">
        <f t="shared" si="6"/>
        <v>11</v>
      </c>
      <c r="AP6" s="28"/>
      <c r="AQ6" s="29">
        <f t="shared" si="7"/>
        <v>2</v>
      </c>
      <c r="AR6" s="30"/>
      <c r="AS6" s="31">
        <f t="shared" si="8"/>
        <v>4</v>
      </c>
    </row>
    <row r="7" spans="1:45" x14ac:dyDescent="0.3">
      <c r="A7" s="103" t="s">
        <v>203</v>
      </c>
      <c r="B7" s="32">
        <v>4</v>
      </c>
      <c r="C7" s="20">
        <f>(P27)</f>
        <v>1</v>
      </c>
      <c r="D7" s="20">
        <f>(N27)</f>
        <v>0</v>
      </c>
      <c r="E7" s="33" t="str">
        <f t="shared" si="9"/>
        <v>g</v>
      </c>
      <c r="F7" s="32">
        <v>3</v>
      </c>
      <c r="G7" s="20">
        <f>(P23)</f>
        <v>0</v>
      </c>
      <c r="H7" s="20">
        <f>(N23)</f>
        <v>2</v>
      </c>
      <c r="I7" s="33" t="str">
        <f t="shared" si="10"/>
        <v>v</v>
      </c>
      <c r="J7" s="32">
        <v>2</v>
      </c>
      <c r="K7" s="20">
        <f>(P19)</f>
        <v>1</v>
      </c>
      <c r="L7" s="20">
        <f>(N19)</f>
        <v>0</v>
      </c>
      <c r="M7" s="33" t="str">
        <f>IF(K7=".","-",IF(K7&gt;L7,"g",IF(K7=L7,"d","v")))</f>
        <v>g</v>
      </c>
      <c r="N7" s="32">
        <v>1</v>
      </c>
      <c r="O7" s="20">
        <f>(P15)</f>
        <v>1</v>
      </c>
      <c r="P7" s="20">
        <f>(N15)</f>
        <v>4</v>
      </c>
      <c r="Q7" s="33" t="str">
        <f>IF(O7=".","-",IF(O7&gt;P7,"g",IF(O7=P7,"d","v")))</f>
        <v>v</v>
      </c>
      <c r="R7" s="34"/>
      <c r="S7" s="35"/>
      <c r="T7" s="35"/>
      <c r="U7" s="35"/>
      <c r="V7" s="32">
        <v>6</v>
      </c>
      <c r="W7" s="20">
        <f>(N40)</f>
        <v>0</v>
      </c>
      <c r="X7" s="20">
        <f>(P40)</f>
        <v>1</v>
      </c>
      <c r="Y7" s="33" t="str">
        <f>IF(W7=".","-",IF(W7&gt;X7,"g",IF(W7=X7,"d","v")))</f>
        <v>v</v>
      </c>
      <c r="Z7" s="32">
        <v>5</v>
      </c>
      <c r="AA7" s="20">
        <f>(N34)</f>
        <v>0</v>
      </c>
      <c r="AB7" s="20">
        <f>(P34)</f>
        <v>0</v>
      </c>
      <c r="AC7" s="33" t="str">
        <f t="shared" si="0"/>
        <v>d</v>
      </c>
      <c r="AD7" s="32">
        <v>7</v>
      </c>
      <c r="AE7" s="20" t="str">
        <f>(N45)</f>
        <v>.</v>
      </c>
      <c r="AF7" s="20" t="str">
        <f>(P45)</f>
        <v>.</v>
      </c>
      <c r="AG7" s="33" t="str">
        <f t="shared" si="1"/>
        <v>-</v>
      </c>
      <c r="AH7" s="36"/>
      <c r="AI7" s="37">
        <f t="shared" si="2"/>
        <v>6</v>
      </c>
      <c r="AJ7" s="38">
        <f t="shared" si="3"/>
        <v>2</v>
      </c>
      <c r="AK7" s="38">
        <f t="shared" si="4"/>
        <v>1</v>
      </c>
      <c r="AL7" s="38">
        <f t="shared" si="5"/>
        <v>3</v>
      </c>
      <c r="AM7" s="26">
        <f>SUM(IF(C7&lt;&gt;".",C7)+IF(G7&lt;&gt;".",G7)+IF(K7&lt;&gt;".",K7)+IF(O7&lt;&gt;".",O7)+IF(W7&lt;&gt;".",W7)+IF(AA7&lt;&gt;".",AA7)+IF(AE7&lt;&gt;".",AE7))</f>
        <v>3</v>
      </c>
      <c r="AN7" s="26">
        <f>SUM(IF(D7&lt;&gt;".",D7)+IF(H7&lt;&gt;".",H7)+IF(L7&lt;&gt;".",L7)+IF(P7&lt;&gt;".",P7)+IF(X7&lt;&gt;".",X7)+IF(AB7&lt;&gt;".",AB7)+IF(AF7&lt;&gt;".",AF7))</f>
        <v>7</v>
      </c>
      <c r="AO7" s="39">
        <f t="shared" si="6"/>
        <v>7</v>
      </c>
      <c r="AP7" s="28"/>
      <c r="AQ7" s="29">
        <f t="shared" si="7"/>
        <v>5</v>
      </c>
      <c r="AR7" s="30"/>
      <c r="AS7" s="31">
        <f t="shared" si="8"/>
        <v>-4</v>
      </c>
    </row>
    <row r="8" spans="1:45" x14ac:dyDescent="0.3">
      <c r="A8" s="103" t="s">
        <v>206</v>
      </c>
      <c r="B8" s="32">
        <v>3</v>
      </c>
      <c r="C8" s="20">
        <f>(P22)</f>
        <v>0</v>
      </c>
      <c r="D8" s="20">
        <f>(N22)</f>
        <v>0</v>
      </c>
      <c r="E8" s="33" t="str">
        <f t="shared" si="9"/>
        <v>d</v>
      </c>
      <c r="F8" s="32">
        <v>2</v>
      </c>
      <c r="G8" s="20">
        <f>(P18)</f>
        <v>0</v>
      </c>
      <c r="H8" s="20">
        <f>(N18)</f>
        <v>2</v>
      </c>
      <c r="I8" s="33" t="str">
        <f t="shared" si="10"/>
        <v>v</v>
      </c>
      <c r="J8" s="32">
        <v>1</v>
      </c>
      <c r="K8" s="20">
        <f>(P14)</f>
        <v>0</v>
      </c>
      <c r="L8" s="20">
        <f>(N14)</f>
        <v>1</v>
      </c>
      <c r="M8" s="33" t="str">
        <f>IF(K8=".","-",IF(K8&gt;L8,"g",IF(K8=L8,"d","v")))</f>
        <v>v</v>
      </c>
      <c r="N8" s="32">
        <v>7</v>
      </c>
      <c r="O8" s="20">
        <f>(P44)</f>
        <v>1</v>
      </c>
      <c r="P8" s="20">
        <f>(N44)</f>
        <v>5</v>
      </c>
      <c r="Q8" s="33" t="str">
        <f>IF(O8=".","-",IF(O8&gt;P8,"g",IF(O8=P8,"d","v")))</f>
        <v>v</v>
      </c>
      <c r="R8" s="32">
        <v>6</v>
      </c>
      <c r="S8" s="20">
        <f>(P40)</f>
        <v>1</v>
      </c>
      <c r="T8" s="20">
        <f>(N40)</f>
        <v>0</v>
      </c>
      <c r="U8" s="33" t="str">
        <f>IF(S8=".","-",IF(S8&gt;T8,"g",IF(S8=T8,"d","v")))</f>
        <v>g</v>
      </c>
      <c r="V8" s="34"/>
      <c r="W8" s="35"/>
      <c r="X8" s="35"/>
      <c r="Y8" s="35"/>
      <c r="Z8" s="32">
        <v>4</v>
      </c>
      <c r="AA8" s="20">
        <f>(N30)</f>
        <v>0</v>
      </c>
      <c r="AB8" s="20">
        <f>(P30)</f>
        <v>2</v>
      </c>
      <c r="AC8" s="33" t="str">
        <f t="shared" si="0"/>
        <v>v</v>
      </c>
      <c r="AD8" s="32">
        <v>5</v>
      </c>
      <c r="AE8" s="20" t="str">
        <f>(N35)</f>
        <v>.</v>
      </c>
      <c r="AF8" s="20" t="str">
        <f>(P35)</f>
        <v>.</v>
      </c>
      <c r="AG8" s="33" t="str">
        <f t="shared" si="1"/>
        <v>-</v>
      </c>
      <c r="AH8" s="36"/>
      <c r="AI8" s="37">
        <f t="shared" si="2"/>
        <v>6</v>
      </c>
      <c r="AJ8" s="38">
        <f t="shared" si="3"/>
        <v>1</v>
      </c>
      <c r="AK8" s="38">
        <f t="shared" si="4"/>
        <v>1</v>
      </c>
      <c r="AL8" s="38">
        <f t="shared" si="5"/>
        <v>4</v>
      </c>
      <c r="AM8" s="26">
        <f>SUM(IF(C8&lt;&gt;".",C8)+IF(G8&lt;&gt;".",G8)+IF(K8&lt;&gt;".",K8)+IF(S8&lt;&gt;".",S8)+IF(O8&lt;&gt;".",O8)+IF(AA8&lt;&gt;".",AA8)+IF(AE8&lt;&gt;".",AE8))</f>
        <v>2</v>
      </c>
      <c r="AN8" s="26">
        <f>SUM(IF(D8&lt;&gt;".",D8)+IF(H8&lt;&gt;".",H8)+IF(L8&lt;&gt;".",L8)+IF(T8&lt;&gt;".",T8)+IF(P8&lt;&gt;".",P8)+IF(AB8&lt;&gt;".",AB8)+IF(AF8&lt;&gt;".",AF8))</f>
        <v>10</v>
      </c>
      <c r="AO8" s="39">
        <f t="shared" si="6"/>
        <v>4</v>
      </c>
      <c r="AP8" s="28"/>
      <c r="AQ8" s="29">
        <f t="shared" si="7"/>
        <v>7</v>
      </c>
      <c r="AR8" s="30"/>
      <c r="AS8" s="31">
        <f t="shared" si="8"/>
        <v>-8</v>
      </c>
    </row>
    <row r="9" spans="1:45" x14ac:dyDescent="0.3">
      <c r="A9" s="103" t="s">
        <v>126</v>
      </c>
      <c r="B9" s="32">
        <v>2</v>
      </c>
      <c r="C9" s="20">
        <f>(P17)</f>
        <v>0</v>
      </c>
      <c r="D9" s="20">
        <f>(N17)</f>
        <v>2</v>
      </c>
      <c r="E9" s="33" t="str">
        <f t="shared" si="9"/>
        <v>v</v>
      </c>
      <c r="F9" s="32">
        <v>1</v>
      </c>
      <c r="G9" s="20">
        <f>(P13)</f>
        <v>0</v>
      </c>
      <c r="H9" s="20">
        <f>(N13)</f>
        <v>5</v>
      </c>
      <c r="I9" s="33" t="str">
        <f t="shared" si="10"/>
        <v>v</v>
      </c>
      <c r="J9" s="32">
        <v>7</v>
      </c>
      <c r="K9" s="20">
        <f>(P43)</f>
        <v>1</v>
      </c>
      <c r="L9" s="20">
        <f>(N43)</f>
        <v>0</v>
      </c>
      <c r="M9" s="33" t="str">
        <f>IF(K9=".","-",IF(K9&gt;L9,"g",IF(K9=L9,"d","v")))</f>
        <v>g</v>
      </c>
      <c r="N9" s="32">
        <v>6</v>
      </c>
      <c r="O9" s="20">
        <f>(P39)</f>
        <v>0</v>
      </c>
      <c r="P9" s="20">
        <f>(N39)</f>
        <v>0</v>
      </c>
      <c r="Q9" s="33" t="str">
        <f>IF(O9=".","-",IF(O9&gt;P9,"g",IF(O9=P9,"d","v")))</f>
        <v>d</v>
      </c>
      <c r="R9" s="32">
        <v>5</v>
      </c>
      <c r="S9" s="20">
        <f>(P34)</f>
        <v>0</v>
      </c>
      <c r="T9" s="20">
        <f>(N34)</f>
        <v>0</v>
      </c>
      <c r="U9" s="33" t="str">
        <f>IF(S9=".","-",IF(S9&gt;T9,"g",IF(S9=T9,"d","v")))</f>
        <v>d</v>
      </c>
      <c r="V9" s="32">
        <v>4</v>
      </c>
      <c r="W9" s="20">
        <f>(P30)</f>
        <v>2</v>
      </c>
      <c r="X9" s="20">
        <f>(N30)</f>
        <v>0</v>
      </c>
      <c r="Y9" s="33" t="str">
        <f>IF(W9=".","-",IF(W9&gt;X9,"g",IF(W9=X9,"d","v")))</f>
        <v>g</v>
      </c>
      <c r="Z9" s="34"/>
      <c r="AA9" s="35"/>
      <c r="AB9" s="35"/>
      <c r="AC9" s="35"/>
      <c r="AD9" s="32">
        <v>3</v>
      </c>
      <c r="AE9" s="20" t="str">
        <f>(N25)</f>
        <v>.</v>
      </c>
      <c r="AF9" s="20" t="str">
        <f>(P25)</f>
        <v>.</v>
      </c>
      <c r="AG9" s="33" t="str">
        <f t="shared" si="1"/>
        <v>-</v>
      </c>
      <c r="AH9" s="36"/>
      <c r="AI9" s="37">
        <f t="shared" si="2"/>
        <v>6</v>
      </c>
      <c r="AJ9" s="38">
        <f t="shared" si="3"/>
        <v>2</v>
      </c>
      <c r="AK9" s="38">
        <f t="shared" si="4"/>
        <v>2</v>
      </c>
      <c r="AL9" s="38">
        <f t="shared" si="5"/>
        <v>2</v>
      </c>
      <c r="AM9" s="26">
        <f>SUM(IF(C9&lt;&gt;".",C9)+IF(G9&lt;&gt;".",G9)+IF(K9&lt;&gt;".",K9)+IF(S9&lt;&gt;".",S9)+IF(W9&lt;&gt;".",W9)+IF(O9&lt;&gt;".",O9)+IF(AE9&lt;&gt;".",AE9))</f>
        <v>3</v>
      </c>
      <c r="AN9" s="26">
        <f>SUM(IF(D9&lt;&gt;".",D9)+IF(H9&lt;&gt;".",H9)+IF(L9&lt;&gt;".",L9)+IF(T9&lt;&gt;".",T9)+IF(X9&lt;&gt;".",X9)+IF(P9&lt;&gt;".",P9)+IF(AF9&lt;&gt;".",AF9))</f>
        <v>7</v>
      </c>
      <c r="AO9" s="39">
        <f t="shared" si="6"/>
        <v>8</v>
      </c>
      <c r="AP9" s="40"/>
      <c r="AQ9" s="29">
        <f t="shared" si="7"/>
        <v>4</v>
      </c>
      <c r="AR9" s="30"/>
      <c r="AS9" s="31">
        <f t="shared" si="8"/>
        <v>-4</v>
      </c>
    </row>
    <row r="10" spans="1:45" s="50" customFormat="1" ht="16.2" thickBot="1" x14ac:dyDescent="0.35">
      <c r="A10" s="109" t="s">
        <v>219</v>
      </c>
      <c r="B10" s="41">
        <v>1</v>
      </c>
      <c r="C10" s="99" t="str">
        <f>(P12)</f>
        <v>.</v>
      </c>
      <c r="D10" s="99" t="str">
        <f>(N12)</f>
        <v>.</v>
      </c>
      <c r="E10" s="42" t="str">
        <f t="shared" si="9"/>
        <v>-</v>
      </c>
      <c r="F10" s="41">
        <v>6</v>
      </c>
      <c r="G10" s="99" t="str">
        <f>(P38)</f>
        <v>.</v>
      </c>
      <c r="H10" s="99" t="str">
        <f>(N38)</f>
        <v>.</v>
      </c>
      <c r="I10" s="42" t="str">
        <f t="shared" si="10"/>
        <v>-</v>
      </c>
      <c r="J10" s="41">
        <v>4</v>
      </c>
      <c r="K10" s="99" t="str">
        <f>(P29)</f>
        <v>.</v>
      </c>
      <c r="L10" s="99" t="str">
        <f>(N29)</f>
        <v>.</v>
      </c>
      <c r="M10" s="42" t="str">
        <f>IF(K10=".","-",IF(K10&gt;L10,"g",IF(K10=L10,"d","v")))</f>
        <v>-</v>
      </c>
      <c r="N10" s="41">
        <v>2</v>
      </c>
      <c r="O10" s="99" t="str">
        <f>(P20)</f>
        <v>.</v>
      </c>
      <c r="P10" s="99" t="str">
        <f>(N20)</f>
        <v>.</v>
      </c>
      <c r="Q10" s="42" t="str">
        <f>IF(O10=".","-",IF(O10&gt;P10,"g",IF(O10=P10,"d","v")))</f>
        <v>-</v>
      </c>
      <c r="R10" s="41">
        <v>7</v>
      </c>
      <c r="S10" s="99" t="str">
        <f>(P45)</f>
        <v>.</v>
      </c>
      <c r="T10" s="99" t="str">
        <f>(N45)</f>
        <v>.</v>
      </c>
      <c r="U10" s="42" t="str">
        <f>IF(S10=".","-",IF(S10&gt;T10,"g",IF(S10=T10,"d","v")))</f>
        <v>-</v>
      </c>
      <c r="V10" s="41">
        <v>5</v>
      </c>
      <c r="W10" s="99" t="str">
        <f>(P35)</f>
        <v>.</v>
      </c>
      <c r="X10" s="99" t="str">
        <f>(N35)</f>
        <v>.</v>
      </c>
      <c r="Y10" s="42" t="str">
        <f>IF(W10=".","-",IF(W10&gt;X10,"g",IF(W10=X10,"d","v")))</f>
        <v>-</v>
      </c>
      <c r="Z10" s="41">
        <v>3</v>
      </c>
      <c r="AA10" s="99" t="str">
        <f>(P25)</f>
        <v>.</v>
      </c>
      <c r="AB10" s="99" t="str">
        <f>(N25)</f>
        <v>.</v>
      </c>
      <c r="AC10" s="42" t="str">
        <f>IF(AA10=".","-",IF(AA10&gt;AB10,"g",IF(AA10=AB10,"d","v")))</f>
        <v>-</v>
      </c>
      <c r="AD10" s="43"/>
      <c r="AE10" s="44"/>
      <c r="AF10" s="44"/>
      <c r="AG10" s="44"/>
      <c r="AH10" s="9"/>
      <c r="AI10" s="45">
        <f t="shared" si="2"/>
        <v>0</v>
      </c>
      <c r="AJ10" s="46">
        <f t="shared" si="3"/>
        <v>0</v>
      </c>
      <c r="AK10" s="46">
        <f t="shared" si="4"/>
        <v>0</v>
      </c>
      <c r="AL10" s="46">
        <f t="shared" si="5"/>
        <v>0</v>
      </c>
      <c r="AM10" s="47">
        <f>SUM(IF(C10&lt;&gt;".",C10)+IF(G10&lt;&gt;".",G10)+IF(K10&lt;&gt;".",K10)+IF(S10&lt;&gt;".",S10)+IF(W10&lt;&gt;".",W10)+IF(AA10&lt;&gt;".",AA10)+IF(O10&lt;&gt;".",O10))</f>
        <v>0</v>
      </c>
      <c r="AN10" s="47">
        <f>SUM(IF(D10&lt;&gt;".",D10)+IF(H10&lt;&gt;".",H10)+IF(L10&lt;&gt;".",L10)+IF(T10&lt;&gt;".",T10)+IF(X10&lt;&gt;".",X10)+IF(AB10&lt;&gt;".",AB10)+IF(P10&lt;&gt;".",P10))</f>
        <v>0</v>
      </c>
      <c r="AO10" s="48">
        <f t="shared" si="6"/>
        <v>0</v>
      </c>
      <c r="AP10" s="28"/>
      <c r="AQ10" s="49">
        <f t="shared" si="7"/>
        <v>8</v>
      </c>
      <c r="AR10" s="30"/>
      <c r="AS10" s="31">
        <f t="shared" si="8"/>
        <v>0</v>
      </c>
    </row>
    <row r="11" spans="1:45" s="50" customFormat="1" ht="3.75" customHeight="1" thickTop="1" x14ac:dyDescent="0.3">
      <c r="B11" s="51"/>
      <c r="C11" s="52"/>
      <c r="D11" s="52"/>
      <c r="E11" s="53"/>
      <c r="F11" s="51"/>
      <c r="G11" s="52"/>
      <c r="H11" s="52"/>
      <c r="I11" s="53"/>
      <c r="J11" s="51"/>
      <c r="K11" s="52"/>
      <c r="L11" s="52"/>
      <c r="M11" s="53"/>
      <c r="N11" s="51"/>
      <c r="O11" s="52"/>
      <c r="P11" s="52"/>
      <c r="Q11" s="53"/>
      <c r="R11" s="51"/>
      <c r="S11" s="52"/>
      <c r="T11" s="52"/>
      <c r="U11" s="53"/>
      <c r="V11" s="51"/>
      <c r="W11" s="52"/>
      <c r="X11" s="52"/>
      <c r="Y11" s="53"/>
      <c r="Z11" s="51"/>
      <c r="AA11" s="52"/>
      <c r="AB11" s="52"/>
      <c r="AC11" s="53"/>
      <c r="AI11" s="54"/>
      <c r="AJ11" s="55"/>
      <c r="AK11" s="55"/>
      <c r="AL11" s="55"/>
      <c r="AM11" s="56"/>
      <c r="AN11" s="56"/>
      <c r="AO11" s="57"/>
    </row>
    <row r="12" spans="1:45" s="50" customFormat="1" ht="24.6" x14ac:dyDescent="0.4">
      <c r="A12" s="106">
        <v>1</v>
      </c>
      <c r="B12" s="58"/>
      <c r="D12" s="59"/>
      <c r="K12" s="60"/>
      <c r="L12" s="61" t="str">
        <f>($A$3)</f>
        <v>Kondor G.</v>
      </c>
      <c r="M12" s="60"/>
      <c r="N12" s="62" t="s">
        <v>84</v>
      </c>
      <c r="O12" s="63" t="s">
        <v>85</v>
      </c>
      <c r="P12" s="62" t="s">
        <v>84</v>
      </c>
      <c r="R12" s="50" t="str">
        <f>($A$10)</f>
        <v>pihen</v>
      </c>
      <c r="W12" s="60"/>
      <c r="AQ12" s="64"/>
    </row>
    <row r="13" spans="1:45" ht="20.399999999999999" x14ac:dyDescent="0.35">
      <c r="A13" s="107"/>
      <c r="B13" s="65"/>
      <c r="E13" s="50"/>
      <c r="F13" s="50"/>
      <c r="G13" s="50"/>
      <c r="H13" s="50"/>
      <c r="I13" s="50"/>
      <c r="J13" s="50"/>
      <c r="L13" s="61" t="str">
        <f>($A$4)</f>
        <v>Németh K</v>
      </c>
      <c r="N13" s="62">
        <v>5</v>
      </c>
      <c r="O13" s="63" t="s">
        <v>85</v>
      </c>
      <c r="P13" s="62">
        <v>0</v>
      </c>
      <c r="R13" s="50" t="str">
        <f>($A$9)</f>
        <v>Mihály Z</v>
      </c>
      <c r="S13" s="50"/>
      <c r="V13" s="50"/>
      <c r="AE13" s="50"/>
      <c r="AF13" s="50"/>
      <c r="AG13" s="50"/>
      <c r="AH13" s="50"/>
      <c r="AI13" s="50"/>
      <c r="AJ13" s="50"/>
      <c r="AL13" s="50"/>
      <c r="AM13" s="50"/>
      <c r="AN13" s="50"/>
      <c r="AO13" s="50"/>
      <c r="AQ13" s="64"/>
    </row>
    <row r="14" spans="1:45" ht="20.399999999999999" x14ac:dyDescent="0.35">
      <c r="A14" s="107"/>
      <c r="B14" s="65"/>
      <c r="D14" s="59"/>
      <c r="E14" s="50"/>
      <c r="F14" s="50"/>
      <c r="G14" s="50"/>
      <c r="H14" s="50"/>
      <c r="I14" s="50"/>
      <c r="J14" s="50"/>
      <c r="L14" s="61" t="str">
        <f>($A$5)</f>
        <v>Böcskei I</v>
      </c>
      <c r="N14" s="62">
        <v>1</v>
      </c>
      <c r="O14" s="63" t="s">
        <v>85</v>
      </c>
      <c r="P14" s="62">
        <v>0</v>
      </c>
      <c r="Q14" s="50"/>
      <c r="R14" s="50" t="str">
        <f>($A$8)</f>
        <v>Rácz F</v>
      </c>
      <c r="S14" s="50"/>
      <c r="V14" s="50"/>
      <c r="AE14" s="50"/>
      <c r="AF14" s="50"/>
      <c r="AG14" s="50"/>
      <c r="AH14" s="50"/>
      <c r="AI14" s="50"/>
      <c r="AJ14" s="50"/>
      <c r="AL14" s="50"/>
      <c r="AM14" s="50"/>
      <c r="AN14" s="50"/>
      <c r="AO14" s="50"/>
      <c r="AQ14" s="64"/>
      <c r="AR14" s="50"/>
    </row>
    <row r="15" spans="1:45" ht="20.399999999999999" x14ac:dyDescent="0.35">
      <c r="A15" s="107"/>
      <c r="B15" s="65"/>
      <c r="E15" s="50"/>
      <c r="F15" s="50"/>
      <c r="G15" s="50"/>
      <c r="H15" s="50"/>
      <c r="I15" s="50"/>
      <c r="J15" s="50"/>
      <c r="L15" s="61" t="str">
        <f>($A$6)</f>
        <v>Serák</v>
      </c>
      <c r="N15" s="62">
        <v>4</v>
      </c>
      <c r="O15" s="63" t="s">
        <v>85</v>
      </c>
      <c r="P15" s="62">
        <v>1</v>
      </c>
      <c r="R15" s="50" t="str">
        <f>($A$7)</f>
        <v>Menyhárt</v>
      </c>
      <c r="S15" s="50"/>
      <c r="V15" s="50"/>
      <c r="AE15" s="50"/>
      <c r="AF15" s="50"/>
      <c r="AG15" s="50"/>
      <c r="AH15" s="50"/>
      <c r="AI15" s="50"/>
      <c r="AJ15" s="50"/>
      <c r="AL15" s="50"/>
      <c r="AM15" s="50"/>
      <c r="AN15" s="50"/>
      <c r="AO15" s="50"/>
      <c r="AQ15" s="64"/>
    </row>
    <row r="16" spans="1:45" ht="21" x14ac:dyDescent="0.4">
      <c r="A16" s="107"/>
      <c r="B16" s="65"/>
      <c r="C16" s="66"/>
      <c r="D16" s="67"/>
      <c r="E16" s="65"/>
      <c r="F16" s="65"/>
      <c r="G16" s="65"/>
      <c r="H16" s="65"/>
      <c r="I16" s="65"/>
      <c r="J16" s="65"/>
      <c r="K16" s="68"/>
      <c r="L16" s="68"/>
      <c r="M16" s="68"/>
      <c r="N16" s="65"/>
      <c r="O16" s="69"/>
      <c r="P16" s="70"/>
      <c r="Q16" s="69"/>
      <c r="R16" s="65"/>
      <c r="S16" s="65"/>
      <c r="T16" s="68"/>
      <c r="U16" s="68"/>
      <c r="V16" s="65"/>
      <c r="W16" s="68"/>
      <c r="X16" s="68"/>
      <c r="Y16" s="68"/>
      <c r="Z16" s="65"/>
      <c r="AA16" s="69"/>
      <c r="AB16" s="70"/>
      <c r="AC16" s="69"/>
      <c r="AD16" s="68"/>
      <c r="AE16" s="65"/>
      <c r="AF16" s="65"/>
      <c r="AG16" s="65"/>
    </row>
    <row r="17" spans="1:44" s="50" customFormat="1" ht="24.6" x14ac:dyDescent="0.4">
      <c r="A17" s="106">
        <v>2</v>
      </c>
      <c r="B17" s="71"/>
      <c r="D17" s="59"/>
      <c r="K17" s="60"/>
      <c r="L17" s="61" t="str">
        <f>($A$3)</f>
        <v>Kondor G.</v>
      </c>
      <c r="M17" s="60"/>
      <c r="N17" s="62">
        <v>2</v>
      </c>
      <c r="O17" s="63" t="s">
        <v>85</v>
      </c>
      <c r="P17" s="62">
        <v>0</v>
      </c>
      <c r="R17" s="50" t="str">
        <f>($A$9)</f>
        <v>Mihály Z</v>
      </c>
      <c r="W17" s="60"/>
      <c r="AQ17" s="64"/>
    </row>
    <row r="18" spans="1:44" ht="20.399999999999999" x14ac:dyDescent="0.35">
      <c r="A18" s="107"/>
      <c r="B18" s="72"/>
      <c r="E18" s="50"/>
      <c r="F18" s="50"/>
      <c r="G18" s="50"/>
      <c r="H18" s="50"/>
      <c r="I18" s="50"/>
      <c r="J18" s="50"/>
      <c r="L18" s="61" t="str">
        <f>($A$4)</f>
        <v>Németh K</v>
      </c>
      <c r="N18" s="62">
        <v>2</v>
      </c>
      <c r="O18" s="63" t="s">
        <v>85</v>
      </c>
      <c r="P18" s="62">
        <v>0</v>
      </c>
      <c r="R18" s="50" t="str">
        <f>($A$8)</f>
        <v>Rácz F</v>
      </c>
      <c r="S18" s="50"/>
      <c r="V18" s="50"/>
      <c r="AE18" s="50"/>
      <c r="AF18" s="50"/>
      <c r="AG18" s="50"/>
      <c r="AH18" s="50"/>
      <c r="AI18" s="50"/>
      <c r="AJ18" s="50"/>
      <c r="AL18" s="50"/>
      <c r="AM18" s="50"/>
      <c r="AN18" s="50"/>
      <c r="AO18" s="50"/>
      <c r="AQ18" s="64"/>
    </row>
    <row r="19" spans="1:44" ht="20.399999999999999" x14ac:dyDescent="0.35">
      <c r="A19" s="107"/>
      <c r="B19" s="72"/>
      <c r="D19" s="59"/>
      <c r="E19" s="50"/>
      <c r="F19" s="50"/>
      <c r="G19" s="50"/>
      <c r="H19" s="50"/>
      <c r="I19" s="50"/>
      <c r="J19" s="50"/>
      <c r="L19" s="61" t="str">
        <f>($A$5)</f>
        <v>Böcskei I</v>
      </c>
      <c r="N19" s="62">
        <v>0</v>
      </c>
      <c r="O19" s="63" t="s">
        <v>85</v>
      </c>
      <c r="P19" s="62">
        <v>1</v>
      </c>
      <c r="Q19" s="50"/>
      <c r="R19" s="50" t="str">
        <f>($A$7)</f>
        <v>Menyhárt</v>
      </c>
      <c r="S19" s="50"/>
      <c r="V19" s="50"/>
      <c r="AE19" s="50"/>
      <c r="AF19" s="50"/>
      <c r="AG19" s="50"/>
      <c r="AH19" s="50"/>
      <c r="AI19" s="50"/>
      <c r="AJ19" s="50"/>
      <c r="AL19" s="50"/>
      <c r="AM19" s="50"/>
      <c r="AN19" s="50"/>
      <c r="AO19" s="50"/>
      <c r="AQ19" s="64"/>
      <c r="AR19" s="50"/>
    </row>
    <row r="20" spans="1:44" ht="20.399999999999999" x14ac:dyDescent="0.35">
      <c r="A20" s="107"/>
      <c r="B20" s="72"/>
      <c r="E20" s="50"/>
      <c r="F20" s="50"/>
      <c r="G20" s="50"/>
      <c r="H20" s="50"/>
      <c r="I20" s="50"/>
      <c r="J20" s="50"/>
      <c r="L20" s="61" t="str">
        <f>($A$6)</f>
        <v>Serák</v>
      </c>
      <c r="N20" s="62" t="s">
        <v>84</v>
      </c>
      <c r="O20" s="63" t="s">
        <v>85</v>
      </c>
      <c r="P20" s="62" t="s">
        <v>84</v>
      </c>
      <c r="R20" s="50" t="str">
        <f>($A$10)</f>
        <v>pihen</v>
      </c>
      <c r="S20" s="50"/>
      <c r="V20" s="50"/>
      <c r="AE20" s="50"/>
      <c r="AF20" s="50"/>
      <c r="AG20" s="50"/>
      <c r="AH20" s="50"/>
      <c r="AI20" s="50"/>
      <c r="AJ20" s="50"/>
      <c r="AL20" s="50"/>
      <c r="AM20" s="50"/>
      <c r="AN20" s="50"/>
      <c r="AO20" s="50"/>
      <c r="AQ20" s="64"/>
    </row>
    <row r="21" spans="1:44" ht="21" x14ac:dyDescent="0.4">
      <c r="A21" s="107"/>
      <c r="B21" s="72"/>
      <c r="C21" s="73"/>
      <c r="D21" s="74"/>
      <c r="E21" s="72"/>
      <c r="F21" s="72"/>
      <c r="G21" s="72"/>
      <c r="H21" s="72"/>
      <c r="I21" s="72"/>
      <c r="J21" s="72"/>
      <c r="K21" s="75"/>
      <c r="L21" s="75"/>
      <c r="M21" s="75"/>
      <c r="N21" s="72"/>
      <c r="O21" s="76"/>
      <c r="P21" s="77"/>
      <c r="Q21" s="76"/>
      <c r="R21" s="72"/>
      <c r="S21" s="72"/>
      <c r="T21" s="75"/>
      <c r="U21" s="75"/>
      <c r="V21" s="72"/>
      <c r="W21" s="75"/>
      <c r="X21" s="75"/>
      <c r="Y21" s="75"/>
      <c r="Z21" s="72"/>
      <c r="AA21" s="76"/>
      <c r="AB21" s="77"/>
      <c r="AC21" s="76"/>
      <c r="AD21" s="75"/>
      <c r="AE21" s="72"/>
      <c r="AF21" s="72"/>
      <c r="AG21" s="72"/>
    </row>
    <row r="22" spans="1:44" s="50" customFormat="1" ht="24.6" x14ac:dyDescent="0.4">
      <c r="A22" s="106">
        <v>3</v>
      </c>
      <c r="B22" s="58"/>
      <c r="D22" s="59"/>
      <c r="K22" s="60"/>
      <c r="L22" s="61" t="str">
        <f>($A$3)</f>
        <v>Kondor G.</v>
      </c>
      <c r="M22" s="60"/>
      <c r="N22" s="62">
        <v>0</v>
      </c>
      <c r="O22" s="63" t="s">
        <v>85</v>
      </c>
      <c r="P22" s="62">
        <v>0</v>
      </c>
      <c r="R22" s="50" t="str">
        <f>($A$8)</f>
        <v>Rácz F</v>
      </c>
      <c r="W22" s="60"/>
      <c r="AQ22" s="64"/>
    </row>
    <row r="23" spans="1:44" ht="20.399999999999999" x14ac:dyDescent="0.35">
      <c r="A23" s="107"/>
      <c r="B23" s="65"/>
      <c r="E23" s="50"/>
      <c r="F23" s="50"/>
      <c r="G23" s="50"/>
      <c r="H23" s="50"/>
      <c r="I23" s="50"/>
      <c r="J23" s="50"/>
      <c r="L23" s="61" t="str">
        <f>($A$4)</f>
        <v>Németh K</v>
      </c>
      <c r="N23" s="62">
        <v>2</v>
      </c>
      <c r="O23" s="63" t="s">
        <v>85</v>
      </c>
      <c r="P23" s="62">
        <v>0</v>
      </c>
      <c r="R23" s="50" t="str">
        <f>($A$7)</f>
        <v>Menyhárt</v>
      </c>
      <c r="S23" s="50"/>
      <c r="V23" s="50"/>
      <c r="AE23" s="50"/>
      <c r="AF23" s="50"/>
      <c r="AG23" s="50"/>
      <c r="AH23" s="50"/>
      <c r="AI23" s="50"/>
      <c r="AJ23" s="50"/>
      <c r="AL23" s="50"/>
      <c r="AM23" s="50"/>
      <c r="AN23" s="50"/>
      <c r="AO23" s="50"/>
      <c r="AQ23" s="64"/>
    </row>
    <row r="24" spans="1:44" ht="20.399999999999999" x14ac:dyDescent="0.35">
      <c r="A24" s="107"/>
      <c r="B24" s="65"/>
      <c r="D24" s="59"/>
      <c r="E24" s="50"/>
      <c r="F24" s="50"/>
      <c r="G24" s="50"/>
      <c r="H24" s="50"/>
      <c r="I24" s="50"/>
      <c r="J24" s="50"/>
      <c r="L24" s="61" t="str">
        <f>($A$5)</f>
        <v>Böcskei I</v>
      </c>
      <c r="N24" s="62">
        <v>6</v>
      </c>
      <c r="O24" s="63" t="s">
        <v>85</v>
      </c>
      <c r="P24" s="62">
        <v>2</v>
      </c>
      <c r="Q24" s="50"/>
      <c r="R24" s="50" t="str">
        <f>($A$6)</f>
        <v>Serák</v>
      </c>
      <c r="S24" s="50"/>
      <c r="V24" s="50"/>
      <c r="AE24" s="50"/>
      <c r="AF24" s="50"/>
      <c r="AG24" s="50"/>
      <c r="AH24" s="50"/>
      <c r="AI24" s="50"/>
      <c r="AJ24" s="50"/>
      <c r="AL24" s="50"/>
      <c r="AM24" s="50"/>
      <c r="AN24" s="50"/>
      <c r="AO24" s="50"/>
      <c r="AQ24" s="64"/>
      <c r="AR24" s="50"/>
    </row>
    <row r="25" spans="1:44" ht="20.399999999999999" x14ac:dyDescent="0.35">
      <c r="A25" s="107"/>
      <c r="B25" s="65"/>
      <c r="E25" s="50"/>
      <c r="F25" s="50"/>
      <c r="G25" s="50"/>
      <c r="H25" s="50"/>
      <c r="I25" s="50"/>
      <c r="J25" s="50"/>
      <c r="L25" s="61" t="str">
        <f>($A$9)</f>
        <v>Mihály Z</v>
      </c>
      <c r="N25" s="62" t="s">
        <v>84</v>
      </c>
      <c r="O25" s="63" t="s">
        <v>85</v>
      </c>
      <c r="P25" s="62" t="s">
        <v>84</v>
      </c>
      <c r="R25" s="50" t="str">
        <f>($A$10)</f>
        <v>pihen</v>
      </c>
      <c r="S25" s="50"/>
      <c r="V25" s="50"/>
      <c r="AE25" s="50"/>
      <c r="AF25" s="50"/>
      <c r="AG25" s="50"/>
      <c r="AH25" s="50"/>
      <c r="AI25" s="50"/>
      <c r="AJ25" s="50"/>
      <c r="AL25" s="50"/>
      <c r="AM25" s="50"/>
      <c r="AN25" s="50"/>
      <c r="AO25" s="50"/>
      <c r="AQ25" s="64"/>
    </row>
    <row r="26" spans="1:44" ht="21" x14ac:dyDescent="0.4">
      <c r="A26" s="107"/>
      <c r="B26" s="65"/>
      <c r="C26" s="66"/>
      <c r="D26" s="67"/>
      <c r="E26" s="65"/>
      <c r="F26" s="65"/>
      <c r="G26" s="65"/>
      <c r="H26" s="65"/>
      <c r="I26" s="65"/>
      <c r="J26" s="65"/>
      <c r="K26" s="68"/>
      <c r="L26" s="68"/>
      <c r="M26" s="68"/>
      <c r="N26" s="65"/>
      <c r="O26" s="69"/>
      <c r="P26" s="70"/>
      <c r="Q26" s="69"/>
      <c r="R26" s="65"/>
      <c r="S26" s="65"/>
      <c r="T26" s="68"/>
      <c r="U26" s="68"/>
      <c r="V26" s="65"/>
      <c r="W26" s="68"/>
      <c r="X26" s="68"/>
      <c r="Y26" s="68"/>
      <c r="Z26" s="65"/>
      <c r="AA26" s="69"/>
      <c r="AB26" s="70"/>
      <c r="AC26" s="69"/>
      <c r="AD26" s="68"/>
      <c r="AE26" s="65"/>
      <c r="AF26" s="65"/>
      <c r="AG26" s="65"/>
    </row>
    <row r="27" spans="1:44" s="50" customFormat="1" ht="24.6" x14ac:dyDescent="0.4">
      <c r="A27" s="106">
        <v>4</v>
      </c>
      <c r="B27" s="71"/>
      <c r="D27" s="59"/>
      <c r="K27" s="60"/>
      <c r="L27" s="61" t="str">
        <f>($A$3)</f>
        <v>Kondor G.</v>
      </c>
      <c r="M27" s="60"/>
      <c r="N27" s="62">
        <v>0</v>
      </c>
      <c r="O27" s="63" t="s">
        <v>85</v>
      </c>
      <c r="P27" s="62">
        <v>1</v>
      </c>
      <c r="R27" s="50" t="str">
        <f>($A$7)</f>
        <v>Menyhárt</v>
      </c>
      <c r="W27" s="60"/>
      <c r="X27" s="60"/>
      <c r="Y27" s="60"/>
      <c r="AQ27" s="64"/>
    </row>
    <row r="28" spans="1:44" ht="21" x14ac:dyDescent="0.4">
      <c r="A28" s="107"/>
      <c r="B28" s="72"/>
      <c r="E28" s="50"/>
      <c r="F28" s="50"/>
      <c r="G28" s="50"/>
      <c r="H28" s="50"/>
      <c r="I28" s="50"/>
      <c r="J28" s="50"/>
      <c r="L28" s="61" t="str">
        <f>($A$4)</f>
        <v>Németh K</v>
      </c>
      <c r="N28" s="62">
        <v>1</v>
      </c>
      <c r="O28" s="63" t="s">
        <v>85</v>
      </c>
      <c r="P28" s="62">
        <v>2</v>
      </c>
      <c r="R28" s="50" t="str">
        <f>($A$6)</f>
        <v>Serák</v>
      </c>
      <c r="S28" s="50"/>
      <c r="V28" s="50"/>
      <c r="Z28" s="50"/>
      <c r="AA28" s="78"/>
      <c r="AB28" s="63"/>
      <c r="AC28" s="78"/>
      <c r="AE28" s="50"/>
      <c r="AF28" s="50"/>
      <c r="AG28" s="50"/>
      <c r="AH28" s="50"/>
      <c r="AI28" s="50"/>
      <c r="AJ28" s="50"/>
      <c r="AL28" s="50"/>
      <c r="AM28" s="50"/>
      <c r="AN28" s="50"/>
      <c r="AO28" s="50"/>
      <c r="AQ28" s="64"/>
    </row>
    <row r="29" spans="1:44" ht="21" x14ac:dyDescent="0.4">
      <c r="A29" s="107"/>
      <c r="B29" s="72"/>
      <c r="D29" s="59"/>
      <c r="E29" s="50"/>
      <c r="F29" s="50"/>
      <c r="G29" s="50"/>
      <c r="H29" s="50"/>
      <c r="I29" s="50"/>
      <c r="J29" s="50"/>
      <c r="L29" s="61" t="str">
        <f>($A$5)</f>
        <v>Böcskei I</v>
      </c>
      <c r="N29" s="62" t="s">
        <v>84</v>
      </c>
      <c r="O29" s="63" t="s">
        <v>85</v>
      </c>
      <c r="P29" s="62" t="s">
        <v>84</v>
      </c>
      <c r="Q29" s="50"/>
      <c r="R29" s="50" t="str">
        <f>($A$10)</f>
        <v>pihen</v>
      </c>
      <c r="S29" s="50"/>
      <c r="V29" s="50"/>
      <c r="Z29" s="50"/>
      <c r="AA29" s="60"/>
      <c r="AB29" s="60"/>
      <c r="AC29" s="60"/>
      <c r="AE29" s="50"/>
      <c r="AF29" s="50"/>
      <c r="AG29" s="50"/>
      <c r="AH29" s="50"/>
      <c r="AI29" s="50"/>
      <c r="AJ29" s="50"/>
      <c r="AL29" s="50"/>
      <c r="AM29" s="50"/>
      <c r="AN29" s="50"/>
      <c r="AO29" s="50"/>
      <c r="AQ29" s="64"/>
      <c r="AR29" s="50"/>
    </row>
    <row r="30" spans="1:44" ht="21" x14ac:dyDescent="0.4">
      <c r="A30" s="107"/>
      <c r="B30" s="72"/>
      <c r="E30" s="50"/>
      <c r="F30" s="50"/>
      <c r="G30" s="50"/>
      <c r="H30" s="50"/>
      <c r="I30" s="50"/>
      <c r="J30" s="50"/>
      <c r="L30" s="61" t="str">
        <f>($A$8)</f>
        <v>Rácz F</v>
      </c>
      <c r="N30" s="62">
        <v>0</v>
      </c>
      <c r="O30" s="63" t="s">
        <v>85</v>
      </c>
      <c r="P30" s="62">
        <v>2</v>
      </c>
      <c r="R30" s="50" t="str">
        <f>($A$9)</f>
        <v>Mihály Z</v>
      </c>
      <c r="S30" s="50"/>
      <c r="V30" s="50"/>
      <c r="Z30" s="50"/>
      <c r="AA30" s="78"/>
      <c r="AB30" s="63"/>
      <c r="AC30" s="78"/>
      <c r="AE30" s="50"/>
      <c r="AF30" s="50"/>
      <c r="AG30" s="50"/>
      <c r="AH30" s="50"/>
      <c r="AI30" s="50"/>
      <c r="AJ30" s="50"/>
      <c r="AL30" s="50"/>
      <c r="AM30" s="50"/>
      <c r="AN30" s="50"/>
      <c r="AO30" s="50"/>
      <c r="AQ30" s="64"/>
    </row>
    <row r="31" spans="1:44" ht="21" x14ac:dyDescent="0.4">
      <c r="A31" s="107"/>
      <c r="B31" s="72"/>
      <c r="C31" s="73"/>
      <c r="D31" s="74"/>
      <c r="E31" s="72"/>
      <c r="F31" s="72"/>
      <c r="G31" s="72"/>
      <c r="H31" s="72"/>
      <c r="I31" s="72"/>
      <c r="J31" s="72"/>
      <c r="K31" s="75"/>
      <c r="L31" s="75"/>
      <c r="M31" s="75"/>
      <c r="N31" s="72"/>
      <c r="O31" s="76"/>
      <c r="P31" s="77"/>
      <c r="Q31" s="76"/>
      <c r="R31" s="72"/>
      <c r="S31" s="72"/>
      <c r="T31" s="75"/>
      <c r="U31" s="75"/>
      <c r="V31" s="72"/>
      <c r="W31" s="75"/>
      <c r="X31" s="75"/>
      <c r="Y31" s="75"/>
      <c r="Z31" s="72"/>
      <c r="AA31" s="76"/>
      <c r="AB31" s="77"/>
      <c r="AC31" s="76"/>
      <c r="AD31" s="75"/>
      <c r="AE31" s="72"/>
      <c r="AF31" s="72"/>
      <c r="AG31" s="72"/>
    </row>
    <row r="32" spans="1:44" s="50" customFormat="1" ht="24.6" x14ac:dyDescent="0.4">
      <c r="A32" s="106">
        <v>5</v>
      </c>
      <c r="B32" s="58"/>
      <c r="D32" s="59"/>
      <c r="K32" s="60"/>
      <c r="L32" s="61" t="str">
        <f>($A$3)</f>
        <v>Kondor G.</v>
      </c>
      <c r="M32" s="60"/>
      <c r="N32" s="62">
        <v>1</v>
      </c>
      <c r="O32" s="63" t="s">
        <v>85</v>
      </c>
      <c r="P32" s="62">
        <v>1</v>
      </c>
      <c r="R32" s="50" t="str">
        <f>($A$6)</f>
        <v>Serák</v>
      </c>
      <c r="W32" s="60"/>
      <c r="X32" s="60"/>
      <c r="Y32" s="60"/>
      <c r="AQ32" s="64"/>
    </row>
    <row r="33" spans="1:44" ht="21" x14ac:dyDescent="0.4">
      <c r="A33" s="107"/>
      <c r="B33" s="65"/>
      <c r="E33" s="50"/>
      <c r="F33" s="50"/>
      <c r="G33" s="50"/>
      <c r="H33" s="50"/>
      <c r="I33" s="50"/>
      <c r="J33" s="50"/>
      <c r="L33" s="61" t="str">
        <f>($A$4)</f>
        <v>Németh K</v>
      </c>
      <c r="N33" s="62">
        <v>3</v>
      </c>
      <c r="O33" s="63" t="s">
        <v>85</v>
      </c>
      <c r="P33" s="62">
        <v>0</v>
      </c>
      <c r="R33" s="50" t="str">
        <f>($A$5)</f>
        <v>Böcskei I</v>
      </c>
      <c r="S33" s="50"/>
      <c r="V33" s="50"/>
      <c r="Z33" s="50"/>
      <c r="AA33" s="78"/>
      <c r="AB33" s="63"/>
      <c r="AC33" s="78"/>
      <c r="AE33" s="50"/>
      <c r="AF33" s="50"/>
      <c r="AG33" s="50"/>
      <c r="AH33" s="50"/>
      <c r="AI33" s="50"/>
      <c r="AJ33" s="50"/>
      <c r="AL33" s="50"/>
      <c r="AM33" s="50"/>
      <c r="AN33" s="50"/>
      <c r="AO33" s="50"/>
      <c r="AQ33" s="64"/>
    </row>
    <row r="34" spans="1:44" ht="21" x14ac:dyDescent="0.4">
      <c r="A34" s="107"/>
      <c r="B34" s="65"/>
      <c r="D34" s="59"/>
      <c r="E34" s="50"/>
      <c r="F34" s="50"/>
      <c r="G34" s="50"/>
      <c r="H34" s="50"/>
      <c r="I34" s="50"/>
      <c r="J34" s="50"/>
      <c r="L34" s="61" t="str">
        <f>($A$7)</f>
        <v>Menyhárt</v>
      </c>
      <c r="N34" s="62">
        <v>0</v>
      </c>
      <c r="O34" s="63" t="s">
        <v>85</v>
      </c>
      <c r="P34" s="62">
        <v>0</v>
      </c>
      <c r="Q34" s="50"/>
      <c r="R34" s="50" t="str">
        <f>($A$9)</f>
        <v>Mihály Z</v>
      </c>
      <c r="S34" s="50"/>
      <c r="V34" s="50"/>
      <c r="Z34" s="50"/>
      <c r="AA34" s="60"/>
      <c r="AB34" s="60"/>
      <c r="AC34" s="60"/>
      <c r="AE34" s="50"/>
      <c r="AF34" s="50"/>
      <c r="AG34" s="50"/>
      <c r="AH34" s="50"/>
      <c r="AI34" s="50"/>
      <c r="AJ34" s="50"/>
      <c r="AL34" s="50"/>
      <c r="AM34" s="50"/>
      <c r="AN34" s="50"/>
      <c r="AO34" s="50"/>
      <c r="AQ34" s="64"/>
      <c r="AR34" s="50"/>
    </row>
    <row r="35" spans="1:44" ht="21" x14ac:dyDescent="0.4">
      <c r="A35" s="107"/>
      <c r="B35" s="65"/>
      <c r="E35" s="50"/>
      <c r="F35" s="50"/>
      <c r="G35" s="50"/>
      <c r="H35" s="50"/>
      <c r="I35" s="50"/>
      <c r="J35" s="50"/>
      <c r="L35" s="61" t="str">
        <f>($A$8)</f>
        <v>Rácz F</v>
      </c>
      <c r="N35" s="62" t="s">
        <v>84</v>
      </c>
      <c r="O35" s="63" t="s">
        <v>85</v>
      </c>
      <c r="P35" s="62" t="s">
        <v>84</v>
      </c>
      <c r="R35" s="50" t="str">
        <f>($A$10)</f>
        <v>pihen</v>
      </c>
      <c r="S35" s="50"/>
      <c r="V35" s="50"/>
      <c r="Z35" s="50"/>
      <c r="AA35" s="78"/>
      <c r="AB35" s="63"/>
      <c r="AC35" s="78"/>
      <c r="AE35" s="50"/>
      <c r="AF35" s="50"/>
      <c r="AG35" s="50"/>
      <c r="AH35" s="50"/>
      <c r="AI35" s="50"/>
      <c r="AJ35" s="50"/>
      <c r="AL35" s="50"/>
      <c r="AM35" s="50"/>
      <c r="AN35" s="50"/>
      <c r="AO35" s="50"/>
      <c r="AQ35" s="64"/>
    </row>
    <row r="36" spans="1:44" ht="21" x14ac:dyDescent="0.4">
      <c r="A36" s="107"/>
      <c r="B36" s="65"/>
      <c r="C36" s="66"/>
      <c r="D36" s="67"/>
      <c r="E36" s="65"/>
      <c r="F36" s="65"/>
      <c r="G36" s="65"/>
      <c r="H36" s="65"/>
      <c r="I36" s="65"/>
      <c r="J36" s="65"/>
      <c r="K36" s="68"/>
      <c r="L36" s="68"/>
      <c r="M36" s="68"/>
      <c r="N36" s="65"/>
      <c r="O36" s="69"/>
      <c r="P36" s="70"/>
      <c r="Q36" s="69"/>
      <c r="R36" s="65"/>
      <c r="S36" s="65"/>
      <c r="T36" s="68"/>
      <c r="U36" s="68"/>
      <c r="V36" s="65"/>
      <c r="W36" s="68"/>
      <c r="X36" s="68"/>
      <c r="Y36" s="68"/>
      <c r="Z36" s="65"/>
      <c r="AA36" s="69"/>
      <c r="AB36" s="70"/>
      <c r="AC36" s="69"/>
      <c r="AD36" s="68"/>
      <c r="AE36" s="65"/>
      <c r="AF36" s="65"/>
      <c r="AG36" s="65"/>
    </row>
    <row r="37" spans="1:44" s="50" customFormat="1" ht="24.6" x14ac:dyDescent="0.4">
      <c r="A37" s="106">
        <v>6</v>
      </c>
      <c r="B37" s="71"/>
      <c r="D37" s="59"/>
      <c r="K37" s="60"/>
      <c r="L37" s="61" t="str">
        <f>($A$3)</f>
        <v>Kondor G.</v>
      </c>
      <c r="M37" s="60"/>
      <c r="N37" s="62">
        <v>1</v>
      </c>
      <c r="O37" s="63" t="s">
        <v>85</v>
      </c>
      <c r="P37" s="62">
        <v>0</v>
      </c>
      <c r="R37" s="50" t="str">
        <f>($A$5)</f>
        <v>Böcskei I</v>
      </c>
      <c r="W37" s="60"/>
      <c r="X37" s="60"/>
      <c r="Y37" s="60"/>
      <c r="AQ37" s="64"/>
    </row>
    <row r="38" spans="1:44" ht="21" x14ac:dyDescent="0.4">
      <c r="A38" s="107"/>
      <c r="B38" s="72"/>
      <c r="E38" s="50"/>
      <c r="F38" s="50"/>
      <c r="G38" s="50"/>
      <c r="H38" s="50"/>
      <c r="I38" s="50"/>
      <c r="J38" s="50"/>
      <c r="L38" s="61" t="str">
        <f>($A$4)</f>
        <v>Németh K</v>
      </c>
      <c r="N38" s="62" t="s">
        <v>84</v>
      </c>
      <c r="O38" s="63" t="s">
        <v>85</v>
      </c>
      <c r="P38" s="62" t="s">
        <v>84</v>
      </c>
      <c r="R38" s="50" t="str">
        <f>($A$10)</f>
        <v>pihen</v>
      </c>
      <c r="S38" s="50"/>
      <c r="V38" s="50"/>
      <c r="Z38" s="50"/>
      <c r="AA38" s="78"/>
      <c r="AB38" s="63"/>
      <c r="AC38" s="78"/>
      <c r="AE38" s="50"/>
      <c r="AF38" s="50"/>
      <c r="AG38" s="50"/>
      <c r="AH38" s="50"/>
      <c r="AI38" s="50"/>
      <c r="AJ38" s="50"/>
      <c r="AL38" s="50"/>
      <c r="AM38" s="50"/>
      <c r="AN38" s="50"/>
      <c r="AO38" s="50"/>
      <c r="AQ38" s="64"/>
    </row>
    <row r="39" spans="1:44" ht="21" x14ac:dyDescent="0.4">
      <c r="A39" s="107"/>
      <c r="B39" s="72"/>
      <c r="D39" s="59"/>
      <c r="E39" s="50"/>
      <c r="F39" s="50"/>
      <c r="G39" s="50"/>
      <c r="H39" s="50"/>
      <c r="I39" s="50"/>
      <c r="J39" s="50"/>
      <c r="L39" s="61" t="str">
        <f>($A$6)</f>
        <v>Serák</v>
      </c>
      <c r="N39" s="62">
        <v>0</v>
      </c>
      <c r="O39" s="63" t="s">
        <v>85</v>
      </c>
      <c r="P39" s="62">
        <v>0</v>
      </c>
      <c r="Q39" s="50"/>
      <c r="R39" s="50" t="str">
        <f>($A$9)</f>
        <v>Mihály Z</v>
      </c>
      <c r="S39" s="50"/>
      <c r="V39" s="50"/>
      <c r="Z39" s="50"/>
      <c r="AA39" s="60"/>
      <c r="AB39" s="60"/>
      <c r="AC39" s="60"/>
      <c r="AE39" s="50"/>
      <c r="AF39" s="50"/>
      <c r="AG39" s="50"/>
      <c r="AH39" s="50"/>
      <c r="AI39" s="50"/>
      <c r="AJ39" s="50"/>
      <c r="AL39" s="50"/>
      <c r="AM39" s="50"/>
      <c r="AN39" s="50"/>
      <c r="AO39" s="50"/>
      <c r="AQ39" s="64"/>
      <c r="AR39" s="50"/>
    </row>
    <row r="40" spans="1:44" ht="21" x14ac:dyDescent="0.4">
      <c r="A40" s="107"/>
      <c r="B40" s="72"/>
      <c r="E40" s="50"/>
      <c r="F40" s="50"/>
      <c r="G40" s="50"/>
      <c r="H40" s="50"/>
      <c r="I40" s="50"/>
      <c r="J40" s="50"/>
      <c r="L40" s="61" t="str">
        <f>($A$7)</f>
        <v>Menyhárt</v>
      </c>
      <c r="N40" s="62">
        <v>0</v>
      </c>
      <c r="O40" s="63" t="s">
        <v>85</v>
      </c>
      <c r="P40" s="62">
        <v>1</v>
      </c>
      <c r="R40" s="50" t="str">
        <f>($A$8)</f>
        <v>Rácz F</v>
      </c>
      <c r="S40" s="50"/>
      <c r="V40" s="50"/>
      <c r="Z40" s="50"/>
      <c r="AA40" s="78"/>
      <c r="AB40" s="63"/>
      <c r="AC40" s="78"/>
      <c r="AE40" s="50"/>
      <c r="AF40" s="50"/>
      <c r="AG40" s="50"/>
      <c r="AH40" s="50"/>
      <c r="AI40" s="50"/>
      <c r="AJ40" s="50"/>
      <c r="AL40" s="50"/>
      <c r="AM40" s="50"/>
      <c r="AN40" s="50"/>
      <c r="AO40" s="50"/>
      <c r="AQ40" s="64"/>
    </row>
    <row r="41" spans="1:44" ht="21" x14ac:dyDescent="0.4">
      <c r="A41" s="107"/>
      <c r="B41" s="72"/>
      <c r="C41" s="73"/>
      <c r="D41" s="74"/>
      <c r="E41" s="72"/>
      <c r="F41" s="72"/>
      <c r="G41" s="72"/>
      <c r="H41" s="72"/>
      <c r="I41" s="72"/>
      <c r="J41" s="72"/>
      <c r="K41" s="75"/>
      <c r="L41" s="75"/>
      <c r="M41" s="75"/>
      <c r="N41" s="72"/>
      <c r="O41" s="76"/>
      <c r="P41" s="77"/>
      <c r="Q41" s="76"/>
      <c r="R41" s="72"/>
      <c r="S41" s="72"/>
      <c r="T41" s="75"/>
      <c r="U41" s="75"/>
      <c r="V41" s="72"/>
      <c r="W41" s="75"/>
      <c r="X41" s="75"/>
      <c r="Y41" s="75"/>
      <c r="Z41" s="72"/>
      <c r="AA41" s="76"/>
      <c r="AB41" s="77"/>
      <c r="AC41" s="76"/>
      <c r="AD41" s="75"/>
      <c r="AE41" s="72"/>
      <c r="AF41" s="72"/>
      <c r="AG41" s="72"/>
    </row>
    <row r="42" spans="1:44" s="50" customFormat="1" ht="24.6" x14ac:dyDescent="0.4">
      <c r="A42" s="106">
        <v>7</v>
      </c>
      <c r="B42" s="58"/>
      <c r="D42" s="59"/>
      <c r="K42" s="60"/>
      <c r="L42" s="61" t="str">
        <f>($A$3)</f>
        <v>Kondor G.</v>
      </c>
      <c r="M42" s="60"/>
      <c r="N42" s="62">
        <v>1</v>
      </c>
      <c r="O42" s="63" t="s">
        <v>85</v>
      </c>
      <c r="P42" s="62">
        <v>0</v>
      </c>
      <c r="R42" s="50" t="str">
        <f>($A$4)</f>
        <v>Németh K</v>
      </c>
      <c r="W42" s="60"/>
      <c r="X42" s="60"/>
      <c r="Y42" s="60"/>
      <c r="AQ42" s="64"/>
    </row>
    <row r="43" spans="1:44" ht="21" x14ac:dyDescent="0.4">
      <c r="A43" s="107"/>
      <c r="B43" s="65"/>
      <c r="E43" s="50"/>
      <c r="F43" s="50"/>
      <c r="G43" s="50"/>
      <c r="H43" s="50"/>
      <c r="I43" s="50"/>
      <c r="J43" s="50"/>
      <c r="L43" s="61" t="str">
        <f>($A$5)</f>
        <v>Böcskei I</v>
      </c>
      <c r="N43" s="62">
        <v>0</v>
      </c>
      <c r="O43" s="63" t="s">
        <v>85</v>
      </c>
      <c r="P43" s="62">
        <v>1</v>
      </c>
      <c r="R43" s="50" t="str">
        <f>($A$9)</f>
        <v>Mihály Z</v>
      </c>
      <c r="S43" s="50"/>
      <c r="V43" s="50"/>
      <c r="Z43" s="50"/>
      <c r="AA43" s="78"/>
      <c r="AB43" s="63"/>
      <c r="AC43" s="78"/>
      <c r="AE43" s="50"/>
      <c r="AF43" s="50"/>
      <c r="AG43" s="50"/>
      <c r="AH43" s="50"/>
      <c r="AI43" s="50"/>
      <c r="AJ43" s="50"/>
      <c r="AL43" s="50"/>
      <c r="AM43" s="50"/>
      <c r="AN43" s="50"/>
      <c r="AO43" s="50"/>
      <c r="AQ43" s="64"/>
    </row>
    <row r="44" spans="1:44" ht="21" x14ac:dyDescent="0.4">
      <c r="A44" s="107"/>
      <c r="B44" s="65"/>
      <c r="D44" s="59"/>
      <c r="E44" s="50"/>
      <c r="F44" s="50"/>
      <c r="G44" s="50"/>
      <c r="H44" s="50"/>
      <c r="I44" s="50"/>
      <c r="J44" s="50"/>
      <c r="L44" s="61" t="str">
        <f>($A$6)</f>
        <v>Serák</v>
      </c>
      <c r="N44" s="62">
        <v>5</v>
      </c>
      <c r="O44" s="63" t="s">
        <v>85</v>
      </c>
      <c r="P44" s="62">
        <v>1</v>
      </c>
      <c r="Q44" s="50"/>
      <c r="R44" s="50" t="str">
        <f>($A$8)</f>
        <v>Rácz F</v>
      </c>
      <c r="S44" s="50"/>
      <c r="V44" s="50"/>
      <c r="Z44" s="50"/>
      <c r="AA44" s="60"/>
      <c r="AB44" s="60"/>
      <c r="AC44" s="60"/>
      <c r="AE44" s="50"/>
      <c r="AF44" s="50"/>
      <c r="AG44" s="50"/>
      <c r="AH44" s="50"/>
      <c r="AI44" s="50"/>
      <c r="AJ44" s="50"/>
      <c r="AL44" s="50"/>
      <c r="AM44" s="50"/>
      <c r="AN44" s="50"/>
      <c r="AO44" s="50"/>
      <c r="AQ44" s="64"/>
      <c r="AR44" s="50"/>
    </row>
    <row r="45" spans="1:44" ht="21" x14ac:dyDescent="0.4">
      <c r="A45" s="107"/>
      <c r="B45" s="65"/>
      <c r="E45" s="50"/>
      <c r="F45" s="50"/>
      <c r="G45" s="50"/>
      <c r="H45" s="50"/>
      <c r="I45" s="50"/>
      <c r="J45" s="50"/>
      <c r="L45" s="61" t="str">
        <f>($A$7)</f>
        <v>Menyhárt</v>
      </c>
      <c r="N45" s="62" t="s">
        <v>84</v>
      </c>
      <c r="O45" s="63" t="s">
        <v>85</v>
      </c>
      <c r="P45" s="62" t="s">
        <v>84</v>
      </c>
      <c r="R45" s="50" t="str">
        <f>($A$10)</f>
        <v>pihen</v>
      </c>
      <c r="S45" s="50"/>
      <c r="V45" s="50"/>
      <c r="Z45" s="50"/>
      <c r="AA45" s="78"/>
      <c r="AB45" s="63"/>
      <c r="AC45" s="78"/>
      <c r="AE45" s="50"/>
      <c r="AF45" s="50"/>
      <c r="AG45" s="50"/>
      <c r="AH45" s="50"/>
      <c r="AI45" s="50"/>
      <c r="AJ45" s="50"/>
      <c r="AL45" s="50"/>
      <c r="AM45" s="50"/>
      <c r="AN45" s="50"/>
      <c r="AO45" s="50"/>
      <c r="AQ45" s="64"/>
    </row>
    <row r="46" spans="1:44" ht="21" x14ac:dyDescent="0.4">
      <c r="A46" s="107"/>
      <c r="B46" s="65"/>
      <c r="C46" s="66"/>
      <c r="D46" s="67"/>
      <c r="E46" s="65"/>
      <c r="F46" s="65"/>
      <c r="G46" s="65"/>
      <c r="H46" s="65"/>
      <c r="I46" s="65"/>
      <c r="J46" s="65"/>
      <c r="K46" s="68"/>
      <c r="L46" s="68"/>
      <c r="M46" s="68"/>
      <c r="N46" s="65"/>
      <c r="O46" s="69"/>
      <c r="P46" s="70"/>
      <c r="Q46" s="69"/>
      <c r="R46" s="65"/>
      <c r="S46" s="65"/>
      <c r="T46" s="68"/>
      <c r="U46" s="68"/>
      <c r="V46" s="65"/>
      <c r="W46" s="68"/>
      <c r="X46" s="68"/>
      <c r="Y46" s="68"/>
      <c r="Z46" s="65"/>
      <c r="AA46" s="69"/>
      <c r="AB46" s="70"/>
      <c r="AC46" s="69"/>
      <c r="AD46" s="68"/>
      <c r="AE46" s="65"/>
      <c r="AF46" s="65"/>
      <c r="AG46" s="65"/>
    </row>
  </sheetData>
  <conditionalFormatting sqref="E4:E10 I3 I5:I10 M3:M4 M6:M10 Q3:Q5 Q7:Q10 U3:U6 U8:U10 Y3:Y7 Y9:Y10 AC3:AC8 AC10 AG3:AG9">
    <cfRule type="cellIs" dxfId="14" priority="1" stopIfTrue="1" operator="equal">
      <formula>"g"</formula>
    </cfRule>
    <cfRule type="cellIs" dxfId="13" priority="2" stopIfTrue="1" operator="equal">
      <formula>"d"</formula>
    </cfRule>
    <cfRule type="cellIs" dxfId="12" priority="3" stopIfTrue="1" operator="equal">
      <formula>"v"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S46"/>
  <sheetViews>
    <sheetView topLeftCell="A3" zoomScale="120" zoomScaleNormal="120" workbookViewId="0">
      <selection activeCell="AL16" sqref="AL16"/>
    </sheetView>
  </sheetViews>
  <sheetFormatPr defaultColWidth="2.69921875" defaultRowHeight="15.6" x14ac:dyDescent="0.3"/>
  <cols>
    <col min="1" max="1" width="19.296875" bestFit="1" customWidth="1"/>
    <col min="34" max="34" width="1.296875" customWidth="1"/>
    <col min="41" max="41" width="3.5" bestFit="1" customWidth="1"/>
    <col min="42" max="42" width="0.796875" customWidth="1"/>
    <col min="44" max="44" width="0.796875" customWidth="1"/>
    <col min="257" max="257" width="19.296875" bestFit="1" customWidth="1"/>
    <col min="290" max="290" width="1.296875" customWidth="1"/>
    <col min="297" max="297" width="3.5" bestFit="1" customWidth="1"/>
    <col min="298" max="298" width="0.796875" customWidth="1"/>
    <col min="300" max="300" width="0.796875" customWidth="1"/>
    <col min="513" max="513" width="19.296875" bestFit="1" customWidth="1"/>
    <col min="546" max="546" width="1.296875" customWidth="1"/>
    <col min="553" max="553" width="3.5" bestFit="1" customWidth="1"/>
    <col min="554" max="554" width="0.796875" customWidth="1"/>
    <col min="556" max="556" width="0.796875" customWidth="1"/>
    <col min="769" max="769" width="19.296875" bestFit="1" customWidth="1"/>
    <col min="802" max="802" width="1.296875" customWidth="1"/>
    <col min="809" max="809" width="3.5" bestFit="1" customWidth="1"/>
    <col min="810" max="810" width="0.796875" customWidth="1"/>
    <col min="812" max="812" width="0.796875" customWidth="1"/>
    <col min="1025" max="1025" width="19.296875" bestFit="1" customWidth="1"/>
    <col min="1058" max="1058" width="1.296875" customWidth="1"/>
    <col min="1065" max="1065" width="3.5" bestFit="1" customWidth="1"/>
    <col min="1066" max="1066" width="0.796875" customWidth="1"/>
    <col min="1068" max="1068" width="0.796875" customWidth="1"/>
    <col min="1281" max="1281" width="19.296875" bestFit="1" customWidth="1"/>
    <col min="1314" max="1314" width="1.296875" customWidth="1"/>
    <col min="1321" max="1321" width="3.5" bestFit="1" customWidth="1"/>
    <col min="1322" max="1322" width="0.796875" customWidth="1"/>
    <col min="1324" max="1324" width="0.796875" customWidth="1"/>
    <col min="1537" max="1537" width="19.296875" bestFit="1" customWidth="1"/>
    <col min="1570" max="1570" width="1.296875" customWidth="1"/>
    <col min="1577" max="1577" width="3.5" bestFit="1" customWidth="1"/>
    <col min="1578" max="1578" width="0.796875" customWidth="1"/>
    <col min="1580" max="1580" width="0.796875" customWidth="1"/>
    <col min="1793" max="1793" width="19.296875" bestFit="1" customWidth="1"/>
    <col min="1826" max="1826" width="1.296875" customWidth="1"/>
    <col min="1833" max="1833" width="3.5" bestFit="1" customWidth="1"/>
    <col min="1834" max="1834" width="0.796875" customWidth="1"/>
    <col min="1836" max="1836" width="0.796875" customWidth="1"/>
    <col min="2049" max="2049" width="19.296875" bestFit="1" customWidth="1"/>
    <col min="2082" max="2082" width="1.296875" customWidth="1"/>
    <col min="2089" max="2089" width="3.5" bestFit="1" customWidth="1"/>
    <col min="2090" max="2090" width="0.796875" customWidth="1"/>
    <col min="2092" max="2092" width="0.796875" customWidth="1"/>
    <col min="2305" max="2305" width="19.296875" bestFit="1" customWidth="1"/>
    <col min="2338" max="2338" width="1.296875" customWidth="1"/>
    <col min="2345" max="2345" width="3.5" bestFit="1" customWidth="1"/>
    <col min="2346" max="2346" width="0.796875" customWidth="1"/>
    <col min="2348" max="2348" width="0.796875" customWidth="1"/>
    <col min="2561" max="2561" width="19.296875" bestFit="1" customWidth="1"/>
    <col min="2594" max="2594" width="1.296875" customWidth="1"/>
    <col min="2601" max="2601" width="3.5" bestFit="1" customWidth="1"/>
    <col min="2602" max="2602" width="0.796875" customWidth="1"/>
    <col min="2604" max="2604" width="0.796875" customWidth="1"/>
    <col min="2817" max="2817" width="19.296875" bestFit="1" customWidth="1"/>
    <col min="2850" max="2850" width="1.296875" customWidth="1"/>
    <col min="2857" max="2857" width="3.5" bestFit="1" customWidth="1"/>
    <col min="2858" max="2858" width="0.796875" customWidth="1"/>
    <col min="2860" max="2860" width="0.796875" customWidth="1"/>
    <col min="3073" max="3073" width="19.296875" bestFit="1" customWidth="1"/>
    <col min="3106" max="3106" width="1.296875" customWidth="1"/>
    <col min="3113" max="3113" width="3.5" bestFit="1" customWidth="1"/>
    <col min="3114" max="3114" width="0.796875" customWidth="1"/>
    <col min="3116" max="3116" width="0.796875" customWidth="1"/>
    <col min="3329" max="3329" width="19.296875" bestFit="1" customWidth="1"/>
    <col min="3362" max="3362" width="1.296875" customWidth="1"/>
    <col min="3369" max="3369" width="3.5" bestFit="1" customWidth="1"/>
    <col min="3370" max="3370" width="0.796875" customWidth="1"/>
    <col min="3372" max="3372" width="0.796875" customWidth="1"/>
    <col min="3585" max="3585" width="19.296875" bestFit="1" customWidth="1"/>
    <col min="3618" max="3618" width="1.296875" customWidth="1"/>
    <col min="3625" max="3625" width="3.5" bestFit="1" customWidth="1"/>
    <col min="3626" max="3626" width="0.796875" customWidth="1"/>
    <col min="3628" max="3628" width="0.796875" customWidth="1"/>
    <col min="3841" max="3841" width="19.296875" bestFit="1" customWidth="1"/>
    <col min="3874" max="3874" width="1.296875" customWidth="1"/>
    <col min="3881" max="3881" width="3.5" bestFit="1" customWidth="1"/>
    <col min="3882" max="3882" width="0.796875" customWidth="1"/>
    <col min="3884" max="3884" width="0.796875" customWidth="1"/>
    <col min="4097" max="4097" width="19.296875" bestFit="1" customWidth="1"/>
    <col min="4130" max="4130" width="1.296875" customWidth="1"/>
    <col min="4137" max="4137" width="3.5" bestFit="1" customWidth="1"/>
    <col min="4138" max="4138" width="0.796875" customWidth="1"/>
    <col min="4140" max="4140" width="0.796875" customWidth="1"/>
    <col min="4353" max="4353" width="19.296875" bestFit="1" customWidth="1"/>
    <col min="4386" max="4386" width="1.296875" customWidth="1"/>
    <col min="4393" max="4393" width="3.5" bestFit="1" customWidth="1"/>
    <col min="4394" max="4394" width="0.796875" customWidth="1"/>
    <col min="4396" max="4396" width="0.796875" customWidth="1"/>
    <col min="4609" max="4609" width="19.296875" bestFit="1" customWidth="1"/>
    <col min="4642" max="4642" width="1.296875" customWidth="1"/>
    <col min="4649" max="4649" width="3.5" bestFit="1" customWidth="1"/>
    <col min="4650" max="4650" width="0.796875" customWidth="1"/>
    <col min="4652" max="4652" width="0.796875" customWidth="1"/>
    <col min="4865" max="4865" width="19.296875" bestFit="1" customWidth="1"/>
    <col min="4898" max="4898" width="1.296875" customWidth="1"/>
    <col min="4905" max="4905" width="3.5" bestFit="1" customWidth="1"/>
    <col min="4906" max="4906" width="0.796875" customWidth="1"/>
    <col min="4908" max="4908" width="0.796875" customWidth="1"/>
    <col min="5121" max="5121" width="19.296875" bestFit="1" customWidth="1"/>
    <col min="5154" max="5154" width="1.296875" customWidth="1"/>
    <col min="5161" max="5161" width="3.5" bestFit="1" customWidth="1"/>
    <col min="5162" max="5162" width="0.796875" customWidth="1"/>
    <col min="5164" max="5164" width="0.796875" customWidth="1"/>
    <col min="5377" max="5377" width="19.296875" bestFit="1" customWidth="1"/>
    <col min="5410" max="5410" width="1.296875" customWidth="1"/>
    <col min="5417" max="5417" width="3.5" bestFit="1" customWidth="1"/>
    <col min="5418" max="5418" width="0.796875" customWidth="1"/>
    <col min="5420" max="5420" width="0.796875" customWidth="1"/>
    <col min="5633" max="5633" width="19.296875" bestFit="1" customWidth="1"/>
    <col min="5666" max="5666" width="1.296875" customWidth="1"/>
    <col min="5673" max="5673" width="3.5" bestFit="1" customWidth="1"/>
    <col min="5674" max="5674" width="0.796875" customWidth="1"/>
    <col min="5676" max="5676" width="0.796875" customWidth="1"/>
    <col min="5889" max="5889" width="19.296875" bestFit="1" customWidth="1"/>
    <col min="5922" max="5922" width="1.296875" customWidth="1"/>
    <col min="5929" max="5929" width="3.5" bestFit="1" customWidth="1"/>
    <col min="5930" max="5930" width="0.796875" customWidth="1"/>
    <col min="5932" max="5932" width="0.796875" customWidth="1"/>
    <col min="6145" max="6145" width="19.296875" bestFit="1" customWidth="1"/>
    <col min="6178" max="6178" width="1.296875" customWidth="1"/>
    <col min="6185" max="6185" width="3.5" bestFit="1" customWidth="1"/>
    <col min="6186" max="6186" width="0.796875" customWidth="1"/>
    <col min="6188" max="6188" width="0.796875" customWidth="1"/>
    <col min="6401" max="6401" width="19.296875" bestFit="1" customWidth="1"/>
    <col min="6434" max="6434" width="1.296875" customWidth="1"/>
    <col min="6441" max="6441" width="3.5" bestFit="1" customWidth="1"/>
    <col min="6442" max="6442" width="0.796875" customWidth="1"/>
    <col min="6444" max="6444" width="0.796875" customWidth="1"/>
    <col min="6657" max="6657" width="19.296875" bestFit="1" customWidth="1"/>
    <col min="6690" max="6690" width="1.296875" customWidth="1"/>
    <col min="6697" max="6697" width="3.5" bestFit="1" customWidth="1"/>
    <col min="6698" max="6698" width="0.796875" customWidth="1"/>
    <col min="6700" max="6700" width="0.796875" customWidth="1"/>
    <col min="6913" max="6913" width="19.296875" bestFit="1" customWidth="1"/>
    <col min="6946" max="6946" width="1.296875" customWidth="1"/>
    <col min="6953" max="6953" width="3.5" bestFit="1" customWidth="1"/>
    <col min="6954" max="6954" width="0.796875" customWidth="1"/>
    <col min="6956" max="6956" width="0.796875" customWidth="1"/>
    <col min="7169" max="7169" width="19.296875" bestFit="1" customWidth="1"/>
    <col min="7202" max="7202" width="1.296875" customWidth="1"/>
    <col min="7209" max="7209" width="3.5" bestFit="1" customWidth="1"/>
    <col min="7210" max="7210" width="0.796875" customWidth="1"/>
    <col min="7212" max="7212" width="0.796875" customWidth="1"/>
    <col min="7425" max="7425" width="19.296875" bestFit="1" customWidth="1"/>
    <col min="7458" max="7458" width="1.296875" customWidth="1"/>
    <col min="7465" max="7465" width="3.5" bestFit="1" customWidth="1"/>
    <col min="7466" max="7466" width="0.796875" customWidth="1"/>
    <col min="7468" max="7468" width="0.796875" customWidth="1"/>
    <col min="7681" max="7681" width="19.296875" bestFit="1" customWidth="1"/>
    <col min="7714" max="7714" width="1.296875" customWidth="1"/>
    <col min="7721" max="7721" width="3.5" bestFit="1" customWidth="1"/>
    <col min="7722" max="7722" width="0.796875" customWidth="1"/>
    <col min="7724" max="7724" width="0.796875" customWidth="1"/>
    <col min="7937" max="7937" width="19.296875" bestFit="1" customWidth="1"/>
    <col min="7970" max="7970" width="1.296875" customWidth="1"/>
    <col min="7977" max="7977" width="3.5" bestFit="1" customWidth="1"/>
    <col min="7978" max="7978" width="0.796875" customWidth="1"/>
    <col min="7980" max="7980" width="0.796875" customWidth="1"/>
    <col min="8193" max="8193" width="19.296875" bestFit="1" customWidth="1"/>
    <col min="8226" max="8226" width="1.296875" customWidth="1"/>
    <col min="8233" max="8233" width="3.5" bestFit="1" customWidth="1"/>
    <col min="8234" max="8234" width="0.796875" customWidth="1"/>
    <col min="8236" max="8236" width="0.796875" customWidth="1"/>
    <col min="8449" max="8449" width="19.296875" bestFit="1" customWidth="1"/>
    <col min="8482" max="8482" width="1.296875" customWidth="1"/>
    <col min="8489" max="8489" width="3.5" bestFit="1" customWidth="1"/>
    <col min="8490" max="8490" width="0.796875" customWidth="1"/>
    <col min="8492" max="8492" width="0.796875" customWidth="1"/>
    <col min="8705" max="8705" width="19.296875" bestFit="1" customWidth="1"/>
    <col min="8738" max="8738" width="1.296875" customWidth="1"/>
    <col min="8745" max="8745" width="3.5" bestFit="1" customWidth="1"/>
    <col min="8746" max="8746" width="0.796875" customWidth="1"/>
    <col min="8748" max="8748" width="0.796875" customWidth="1"/>
    <col min="8961" max="8961" width="19.296875" bestFit="1" customWidth="1"/>
    <col min="8994" max="8994" width="1.296875" customWidth="1"/>
    <col min="9001" max="9001" width="3.5" bestFit="1" customWidth="1"/>
    <col min="9002" max="9002" width="0.796875" customWidth="1"/>
    <col min="9004" max="9004" width="0.796875" customWidth="1"/>
    <col min="9217" max="9217" width="19.296875" bestFit="1" customWidth="1"/>
    <col min="9250" max="9250" width="1.296875" customWidth="1"/>
    <col min="9257" max="9257" width="3.5" bestFit="1" customWidth="1"/>
    <col min="9258" max="9258" width="0.796875" customWidth="1"/>
    <col min="9260" max="9260" width="0.796875" customWidth="1"/>
    <col min="9473" max="9473" width="19.296875" bestFit="1" customWidth="1"/>
    <col min="9506" max="9506" width="1.296875" customWidth="1"/>
    <col min="9513" max="9513" width="3.5" bestFit="1" customWidth="1"/>
    <col min="9514" max="9514" width="0.796875" customWidth="1"/>
    <col min="9516" max="9516" width="0.796875" customWidth="1"/>
    <col min="9729" max="9729" width="19.296875" bestFit="1" customWidth="1"/>
    <col min="9762" max="9762" width="1.296875" customWidth="1"/>
    <col min="9769" max="9769" width="3.5" bestFit="1" customWidth="1"/>
    <col min="9770" max="9770" width="0.796875" customWidth="1"/>
    <col min="9772" max="9772" width="0.796875" customWidth="1"/>
    <col min="9985" max="9985" width="19.296875" bestFit="1" customWidth="1"/>
    <col min="10018" max="10018" width="1.296875" customWidth="1"/>
    <col min="10025" max="10025" width="3.5" bestFit="1" customWidth="1"/>
    <col min="10026" max="10026" width="0.796875" customWidth="1"/>
    <col min="10028" max="10028" width="0.796875" customWidth="1"/>
    <col min="10241" max="10241" width="19.296875" bestFit="1" customWidth="1"/>
    <col min="10274" max="10274" width="1.296875" customWidth="1"/>
    <col min="10281" max="10281" width="3.5" bestFit="1" customWidth="1"/>
    <col min="10282" max="10282" width="0.796875" customWidth="1"/>
    <col min="10284" max="10284" width="0.796875" customWidth="1"/>
    <col min="10497" max="10497" width="19.296875" bestFit="1" customWidth="1"/>
    <col min="10530" max="10530" width="1.296875" customWidth="1"/>
    <col min="10537" max="10537" width="3.5" bestFit="1" customWidth="1"/>
    <col min="10538" max="10538" width="0.796875" customWidth="1"/>
    <col min="10540" max="10540" width="0.796875" customWidth="1"/>
    <col min="10753" max="10753" width="19.296875" bestFit="1" customWidth="1"/>
    <col min="10786" max="10786" width="1.296875" customWidth="1"/>
    <col min="10793" max="10793" width="3.5" bestFit="1" customWidth="1"/>
    <col min="10794" max="10794" width="0.796875" customWidth="1"/>
    <col min="10796" max="10796" width="0.796875" customWidth="1"/>
    <col min="11009" max="11009" width="19.296875" bestFit="1" customWidth="1"/>
    <col min="11042" max="11042" width="1.296875" customWidth="1"/>
    <col min="11049" max="11049" width="3.5" bestFit="1" customWidth="1"/>
    <col min="11050" max="11050" width="0.796875" customWidth="1"/>
    <col min="11052" max="11052" width="0.796875" customWidth="1"/>
    <col min="11265" max="11265" width="19.296875" bestFit="1" customWidth="1"/>
    <col min="11298" max="11298" width="1.296875" customWidth="1"/>
    <col min="11305" max="11305" width="3.5" bestFit="1" customWidth="1"/>
    <col min="11306" max="11306" width="0.796875" customWidth="1"/>
    <col min="11308" max="11308" width="0.796875" customWidth="1"/>
    <col min="11521" max="11521" width="19.296875" bestFit="1" customWidth="1"/>
    <col min="11554" max="11554" width="1.296875" customWidth="1"/>
    <col min="11561" max="11561" width="3.5" bestFit="1" customWidth="1"/>
    <col min="11562" max="11562" width="0.796875" customWidth="1"/>
    <col min="11564" max="11564" width="0.796875" customWidth="1"/>
    <col min="11777" max="11777" width="19.296875" bestFit="1" customWidth="1"/>
    <col min="11810" max="11810" width="1.296875" customWidth="1"/>
    <col min="11817" max="11817" width="3.5" bestFit="1" customWidth="1"/>
    <col min="11818" max="11818" width="0.796875" customWidth="1"/>
    <col min="11820" max="11820" width="0.796875" customWidth="1"/>
    <col min="12033" max="12033" width="19.296875" bestFit="1" customWidth="1"/>
    <col min="12066" max="12066" width="1.296875" customWidth="1"/>
    <col min="12073" max="12073" width="3.5" bestFit="1" customWidth="1"/>
    <col min="12074" max="12074" width="0.796875" customWidth="1"/>
    <col min="12076" max="12076" width="0.796875" customWidth="1"/>
    <col min="12289" max="12289" width="19.296875" bestFit="1" customWidth="1"/>
    <col min="12322" max="12322" width="1.296875" customWidth="1"/>
    <col min="12329" max="12329" width="3.5" bestFit="1" customWidth="1"/>
    <col min="12330" max="12330" width="0.796875" customWidth="1"/>
    <col min="12332" max="12332" width="0.796875" customWidth="1"/>
    <col min="12545" max="12545" width="19.296875" bestFit="1" customWidth="1"/>
    <col min="12578" max="12578" width="1.296875" customWidth="1"/>
    <col min="12585" max="12585" width="3.5" bestFit="1" customWidth="1"/>
    <col min="12586" max="12586" width="0.796875" customWidth="1"/>
    <col min="12588" max="12588" width="0.796875" customWidth="1"/>
    <col min="12801" max="12801" width="19.296875" bestFit="1" customWidth="1"/>
    <col min="12834" max="12834" width="1.296875" customWidth="1"/>
    <col min="12841" max="12841" width="3.5" bestFit="1" customWidth="1"/>
    <col min="12842" max="12842" width="0.796875" customWidth="1"/>
    <col min="12844" max="12844" width="0.796875" customWidth="1"/>
    <col min="13057" max="13057" width="19.296875" bestFit="1" customWidth="1"/>
    <col min="13090" max="13090" width="1.296875" customWidth="1"/>
    <col min="13097" max="13097" width="3.5" bestFit="1" customWidth="1"/>
    <col min="13098" max="13098" width="0.796875" customWidth="1"/>
    <col min="13100" max="13100" width="0.796875" customWidth="1"/>
    <col min="13313" max="13313" width="19.296875" bestFit="1" customWidth="1"/>
    <col min="13346" max="13346" width="1.296875" customWidth="1"/>
    <col min="13353" max="13353" width="3.5" bestFit="1" customWidth="1"/>
    <col min="13354" max="13354" width="0.796875" customWidth="1"/>
    <col min="13356" max="13356" width="0.796875" customWidth="1"/>
    <col min="13569" max="13569" width="19.296875" bestFit="1" customWidth="1"/>
    <col min="13602" max="13602" width="1.296875" customWidth="1"/>
    <col min="13609" max="13609" width="3.5" bestFit="1" customWidth="1"/>
    <col min="13610" max="13610" width="0.796875" customWidth="1"/>
    <col min="13612" max="13612" width="0.796875" customWidth="1"/>
    <col min="13825" max="13825" width="19.296875" bestFit="1" customWidth="1"/>
    <col min="13858" max="13858" width="1.296875" customWidth="1"/>
    <col min="13865" max="13865" width="3.5" bestFit="1" customWidth="1"/>
    <col min="13866" max="13866" width="0.796875" customWidth="1"/>
    <col min="13868" max="13868" width="0.796875" customWidth="1"/>
    <col min="14081" max="14081" width="19.296875" bestFit="1" customWidth="1"/>
    <col min="14114" max="14114" width="1.296875" customWidth="1"/>
    <col min="14121" max="14121" width="3.5" bestFit="1" customWidth="1"/>
    <col min="14122" max="14122" width="0.796875" customWidth="1"/>
    <col min="14124" max="14124" width="0.796875" customWidth="1"/>
    <col min="14337" max="14337" width="19.296875" bestFit="1" customWidth="1"/>
    <col min="14370" max="14370" width="1.296875" customWidth="1"/>
    <col min="14377" max="14377" width="3.5" bestFit="1" customWidth="1"/>
    <col min="14378" max="14378" width="0.796875" customWidth="1"/>
    <col min="14380" max="14380" width="0.796875" customWidth="1"/>
    <col min="14593" max="14593" width="19.296875" bestFit="1" customWidth="1"/>
    <col min="14626" max="14626" width="1.296875" customWidth="1"/>
    <col min="14633" max="14633" width="3.5" bestFit="1" customWidth="1"/>
    <col min="14634" max="14634" width="0.796875" customWidth="1"/>
    <col min="14636" max="14636" width="0.796875" customWidth="1"/>
    <col min="14849" max="14849" width="19.296875" bestFit="1" customWidth="1"/>
    <col min="14882" max="14882" width="1.296875" customWidth="1"/>
    <col min="14889" max="14889" width="3.5" bestFit="1" customWidth="1"/>
    <col min="14890" max="14890" width="0.796875" customWidth="1"/>
    <col min="14892" max="14892" width="0.796875" customWidth="1"/>
    <col min="15105" max="15105" width="19.296875" bestFit="1" customWidth="1"/>
    <col min="15138" max="15138" width="1.296875" customWidth="1"/>
    <col min="15145" max="15145" width="3.5" bestFit="1" customWidth="1"/>
    <col min="15146" max="15146" width="0.796875" customWidth="1"/>
    <col min="15148" max="15148" width="0.796875" customWidth="1"/>
    <col min="15361" max="15361" width="19.296875" bestFit="1" customWidth="1"/>
    <col min="15394" max="15394" width="1.296875" customWidth="1"/>
    <col min="15401" max="15401" width="3.5" bestFit="1" customWidth="1"/>
    <col min="15402" max="15402" width="0.796875" customWidth="1"/>
    <col min="15404" max="15404" width="0.796875" customWidth="1"/>
    <col min="15617" max="15617" width="19.296875" bestFit="1" customWidth="1"/>
    <col min="15650" max="15650" width="1.296875" customWidth="1"/>
    <col min="15657" max="15657" width="3.5" bestFit="1" customWidth="1"/>
    <col min="15658" max="15658" width="0.796875" customWidth="1"/>
    <col min="15660" max="15660" width="0.796875" customWidth="1"/>
    <col min="15873" max="15873" width="19.296875" bestFit="1" customWidth="1"/>
    <col min="15906" max="15906" width="1.296875" customWidth="1"/>
    <col min="15913" max="15913" width="3.5" bestFit="1" customWidth="1"/>
    <col min="15914" max="15914" width="0.796875" customWidth="1"/>
    <col min="15916" max="15916" width="0.796875" customWidth="1"/>
    <col min="16129" max="16129" width="19.296875" bestFit="1" customWidth="1"/>
    <col min="16162" max="16162" width="1.296875" customWidth="1"/>
    <col min="16169" max="16169" width="3.5" bestFit="1" customWidth="1"/>
    <col min="16170" max="16170" width="0.796875" customWidth="1"/>
    <col min="16172" max="16172" width="0.796875" customWidth="1"/>
  </cols>
  <sheetData>
    <row r="1" spans="1:45" ht="16.2" thickBot="1" x14ac:dyDescent="0.35">
      <c r="A1" s="100" t="s">
        <v>218</v>
      </c>
      <c r="AI1" s="2">
        <v>36892</v>
      </c>
      <c r="AJ1" s="3"/>
      <c r="AK1" s="3"/>
      <c r="AL1" s="3"/>
      <c r="AM1" s="3"/>
      <c r="AN1" s="3"/>
      <c r="AO1" s="3"/>
      <c r="AQ1" s="4"/>
      <c r="AR1" s="5"/>
    </row>
    <row r="2" spans="1:45" ht="16.8" thickTop="1" thickBot="1" x14ac:dyDescent="0.35">
      <c r="A2" s="108" t="s">
        <v>74</v>
      </c>
      <c r="B2" s="6" t="str">
        <f>(A3)</f>
        <v>Kocsis</v>
      </c>
      <c r="C2" s="7"/>
      <c r="D2" s="6"/>
      <c r="E2" s="6"/>
      <c r="F2" s="8" t="str">
        <f>(A4)</f>
        <v>Füzy</v>
      </c>
      <c r="G2" s="6"/>
      <c r="H2" s="6"/>
      <c r="I2" s="6"/>
      <c r="J2" s="8" t="str">
        <f>(A5)</f>
        <v>Kondor B</v>
      </c>
      <c r="K2" s="6"/>
      <c r="L2" s="6"/>
      <c r="M2" s="6"/>
      <c r="N2" s="8" t="str">
        <f>(A6)</f>
        <v>Angler</v>
      </c>
      <c r="O2" s="6"/>
      <c r="P2" s="6"/>
      <c r="Q2" s="6"/>
      <c r="R2" s="8" t="str">
        <f>(A7)</f>
        <v>Inczédi</v>
      </c>
      <c r="S2" s="6"/>
      <c r="T2" s="6"/>
      <c r="U2" s="6"/>
      <c r="V2" s="8" t="str">
        <f>(A8)</f>
        <v>pihen</v>
      </c>
      <c r="W2" s="6"/>
      <c r="X2" s="6"/>
      <c r="Y2" s="6"/>
      <c r="Z2" s="8" t="str">
        <f>(A9)</f>
        <v>Theodos</v>
      </c>
      <c r="AA2" s="6"/>
      <c r="AB2" s="6"/>
      <c r="AC2" s="6"/>
      <c r="AD2" s="8" t="str">
        <f>(A10)</f>
        <v>pihen</v>
      </c>
      <c r="AE2" s="6"/>
      <c r="AF2" s="6"/>
      <c r="AG2" s="6"/>
      <c r="AH2" s="9"/>
      <c r="AI2" s="10" t="s">
        <v>75</v>
      </c>
      <c r="AJ2" s="11" t="s">
        <v>76</v>
      </c>
      <c r="AK2" s="11" t="s">
        <v>77</v>
      </c>
      <c r="AL2" s="11" t="s">
        <v>78</v>
      </c>
      <c r="AM2" s="12" t="s">
        <v>79</v>
      </c>
      <c r="AN2" s="12" t="s">
        <v>80</v>
      </c>
      <c r="AO2" s="13" t="s">
        <v>81</v>
      </c>
      <c r="AP2" s="1"/>
      <c r="AQ2" s="14" t="s">
        <v>82</v>
      </c>
      <c r="AR2" s="15"/>
      <c r="AS2" s="16" t="s">
        <v>83</v>
      </c>
    </row>
    <row r="3" spans="1:45" ht="16.2" thickTop="1" x14ac:dyDescent="0.3">
      <c r="A3" s="102" t="s">
        <v>200</v>
      </c>
      <c r="B3" s="17"/>
      <c r="C3" s="18"/>
      <c r="D3" s="18"/>
      <c r="E3" s="18"/>
      <c r="F3" s="19">
        <v>7</v>
      </c>
      <c r="G3" s="20">
        <f>(N42)</f>
        <v>0</v>
      </c>
      <c r="H3" s="20">
        <f>(P42)</f>
        <v>1</v>
      </c>
      <c r="I3" s="21" t="str">
        <f>IF(G3=".","-",IF(G3&gt;H3,"g",IF(G3=H3,"d","v")))</f>
        <v>v</v>
      </c>
      <c r="J3" s="19">
        <v>6</v>
      </c>
      <c r="K3" s="22">
        <f>(N37)</f>
        <v>3</v>
      </c>
      <c r="L3" s="22">
        <f>(P37)</f>
        <v>3</v>
      </c>
      <c r="M3" s="21" t="str">
        <f>IF(K3=".","-",IF(K3&gt;L3,"g",IF(K3=L3,"d","v")))</f>
        <v>d</v>
      </c>
      <c r="N3" s="19">
        <v>5</v>
      </c>
      <c r="O3" s="22">
        <f>(N32)</f>
        <v>1</v>
      </c>
      <c r="P3" s="22">
        <f>(P32)</f>
        <v>2</v>
      </c>
      <c r="Q3" s="21" t="str">
        <f>IF(O3=".","-",IF(O3&gt;P3,"g",IF(O3=P3,"d","v")))</f>
        <v>v</v>
      </c>
      <c r="R3" s="19">
        <v>4</v>
      </c>
      <c r="S3" s="22">
        <f>(N27)</f>
        <v>0</v>
      </c>
      <c r="T3" s="22">
        <f>(P27)</f>
        <v>2</v>
      </c>
      <c r="U3" s="21" t="str">
        <f>IF(S3=".","-",IF(S3&gt;T3,"g",IF(S3=T3,"d","v")))</f>
        <v>v</v>
      </c>
      <c r="V3" s="19">
        <v>3</v>
      </c>
      <c r="W3" s="22" t="str">
        <f>(N22)</f>
        <v>.</v>
      </c>
      <c r="X3" s="22" t="str">
        <f>(P22)</f>
        <v>.</v>
      </c>
      <c r="Y3" s="21" t="str">
        <f>IF(W3=".","-",IF(W3&gt;X3,"g",IF(W3=X3,"d","v")))</f>
        <v>-</v>
      </c>
      <c r="Z3" s="19">
        <v>2</v>
      </c>
      <c r="AA3" s="22">
        <f>(N17)</f>
        <v>3</v>
      </c>
      <c r="AB3" s="22">
        <f>(P17)</f>
        <v>0</v>
      </c>
      <c r="AC3" s="21" t="str">
        <f t="shared" ref="AC3:AC8" si="0">IF(AA3=".","-",IF(AA3&gt;AB3,"g",IF(AA3=AB3,"d","v")))</f>
        <v>g</v>
      </c>
      <c r="AD3" s="19">
        <v>1</v>
      </c>
      <c r="AE3" s="22" t="str">
        <f>(N12)</f>
        <v>.</v>
      </c>
      <c r="AF3" s="22" t="str">
        <f>(P12)</f>
        <v>.</v>
      </c>
      <c r="AG3" s="21" t="str">
        <f t="shared" ref="AG3:AG9" si="1">IF(AE3=".","-",IF(AE3&gt;AF3,"g",IF(AE3=AF3,"d","v")))</f>
        <v>-</v>
      </c>
      <c r="AH3" s="23"/>
      <c r="AI3" s="24">
        <f t="shared" ref="AI3:AI10" si="2">SUM(AJ3:AL3)</f>
        <v>5</v>
      </c>
      <c r="AJ3" s="25">
        <f t="shared" ref="AJ3:AJ10" si="3">COUNTIF(B3:AG3,"g")</f>
        <v>1</v>
      </c>
      <c r="AK3" s="25">
        <f t="shared" ref="AK3:AK10" si="4">COUNTIF(B3:AG3,"d")</f>
        <v>1</v>
      </c>
      <c r="AL3" s="25">
        <f t="shared" ref="AL3:AL10" si="5">COUNTIF(B3:AG3,"v")</f>
        <v>3</v>
      </c>
      <c r="AM3" s="26">
        <f>SUM(IF(G3&lt;&gt;".",G3)+IF(K3&lt;&gt;".",K3)+IF(O3&lt;&gt;".",O3)+IF(S3&lt;&gt;".",S3)+IF(W3&lt;&gt;".",W3)+IF(AA3&lt;&gt;".",AA3)+IF(AE3&lt;&gt;".",AE3))</f>
        <v>7</v>
      </c>
      <c r="AN3" s="26">
        <f>SUM(IF(H3&lt;&gt;".",H3)+IF(L3&lt;&gt;".",L3)+IF(P3&lt;&gt;".",P3)+IF(T3&lt;&gt;".",T3)+IF(X3&lt;&gt;".",X3)+IF(AB3&lt;&gt;".",AB3)+IF(AF3&lt;&gt;".",AF3))</f>
        <v>8</v>
      </c>
      <c r="AO3" s="27">
        <f t="shared" ref="AO3:AO10" si="6">SUM(AJ3*3+AK3*1)</f>
        <v>4</v>
      </c>
      <c r="AP3" s="28"/>
      <c r="AQ3" s="29">
        <f t="shared" ref="AQ3:AQ10" si="7">RANK(AO3,$AO$3:$AO$10,0)</f>
        <v>5</v>
      </c>
      <c r="AR3" s="30"/>
      <c r="AS3" s="31">
        <f t="shared" ref="AS3:AS10" si="8">SUM(AM3-AN3)</f>
        <v>-1</v>
      </c>
    </row>
    <row r="4" spans="1:45" x14ac:dyDescent="0.3">
      <c r="A4" s="102" t="s">
        <v>201</v>
      </c>
      <c r="B4" s="32">
        <v>7</v>
      </c>
      <c r="C4" s="20">
        <f>(P42)</f>
        <v>1</v>
      </c>
      <c r="D4" s="20">
        <f>(N42)</f>
        <v>0</v>
      </c>
      <c r="E4" s="33" t="str">
        <f t="shared" ref="E4:E10" si="9">IF(C4=".","-",IF(C4&gt;D4,"g",IF(C4=D4,"d","v")))</f>
        <v>g</v>
      </c>
      <c r="F4" s="34"/>
      <c r="G4" s="35"/>
      <c r="H4" s="35"/>
      <c r="I4" s="35"/>
      <c r="J4" s="32">
        <v>5</v>
      </c>
      <c r="K4" s="20">
        <f>(N33)</f>
        <v>3</v>
      </c>
      <c r="L4" s="20">
        <f>(P33)</f>
        <v>0</v>
      </c>
      <c r="M4" s="33" t="str">
        <f>IF(K4=".","-",IF(K4&gt;L4,"g",IF(K4=L4,"d","v")))</f>
        <v>g</v>
      </c>
      <c r="N4" s="32">
        <v>4</v>
      </c>
      <c r="O4" s="20">
        <f>(N28)</f>
        <v>1</v>
      </c>
      <c r="P4" s="20">
        <f>(P28)</f>
        <v>0</v>
      </c>
      <c r="Q4" s="33" t="str">
        <f>IF(O4=".","-",IF(O4&gt;P4,"g",IF(O4=P4,"d","v")))</f>
        <v>g</v>
      </c>
      <c r="R4" s="32">
        <v>3</v>
      </c>
      <c r="S4" s="20">
        <f>(N23)</f>
        <v>1</v>
      </c>
      <c r="T4" s="20">
        <f>(P23)</f>
        <v>1</v>
      </c>
      <c r="U4" s="33" t="str">
        <f>IF(S4=".","-",IF(S4&gt;T4,"g",IF(S4=T4,"d","v")))</f>
        <v>d</v>
      </c>
      <c r="V4" s="32">
        <v>2</v>
      </c>
      <c r="W4" s="20" t="str">
        <f>(N18)</f>
        <v>.</v>
      </c>
      <c r="X4" s="20" t="str">
        <f>(P18)</f>
        <v>.</v>
      </c>
      <c r="Y4" s="33" t="str">
        <f>IF(W4=".","-",IF(W4&gt;X4,"g",IF(W4=X4,"d","v")))</f>
        <v>-</v>
      </c>
      <c r="Z4" s="32">
        <v>1</v>
      </c>
      <c r="AA4" s="20">
        <f>(N13)</f>
        <v>3</v>
      </c>
      <c r="AB4" s="20">
        <f>(P13)</f>
        <v>0</v>
      </c>
      <c r="AC4" s="33" t="str">
        <f t="shared" si="0"/>
        <v>g</v>
      </c>
      <c r="AD4" s="32">
        <v>6</v>
      </c>
      <c r="AE4" s="20" t="str">
        <f>(N38)</f>
        <v>.</v>
      </c>
      <c r="AF4" s="20" t="str">
        <f>(P38)</f>
        <v>.</v>
      </c>
      <c r="AG4" s="33" t="str">
        <f t="shared" si="1"/>
        <v>-</v>
      </c>
      <c r="AH4" s="36"/>
      <c r="AI4" s="37">
        <f t="shared" si="2"/>
        <v>5</v>
      </c>
      <c r="AJ4" s="38">
        <f t="shared" si="3"/>
        <v>4</v>
      </c>
      <c r="AK4" s="38">
        <f t="shared" si="4"/>
        <v>1</v>
      </c>
      <c r="AL4" s="38">
        <f t="shared" si="5"/>
        <v>0</v>
      </c>
      <c r="AM4" s="26">
        <f>SUM(IF(C4&lt;&gt;".",C4)+IF(K4&lt;&gt;".",K4)+IF(O4&lt;&gt;".",O4)+IF(S4&lt;&gt;".",S4)+IF(W4&lt;&gt;".",W4)+IF(AA4&lt;&gt;".",AA4)+IF(AE4&lt;&gt;".",AE4))</f>
        <v>9</v>
      </c>
      <c r="AN4" s="26">
        <f>SUM(IF(D4&lt;&gt;".",D4)+IF(L4&lt;&gt;".",L4)+IF(P4&lt;&gt;".",P4)+IF(T4&lt;&gt;".",T4)+IF(X4&lt;&gt;".",X4)+IF(AB4&lt;&gt;".",AB4)+IF(AF4&lt;&gt;".",AF4))</f>
        <v>1</v>
      </c>
      <c r="AO4" s="39">
        <f t="shared" si="6"/>
        <v>13</v>
      </c>
      <c r="AP4" s="28"/>
      <c r="AQ4" s="29">
        <f t="shared" si="7"/>
        <v>1</v>
      </c>
      <c r="AR4" s="30"/>
      <c r="AS4" s="31">
        <f t="shared" si="8"/>
        <v>8</v>
      </c>
    </row>
    <row r="5" spans="1:45" x14ac:dyDescent="0.3">
      <c r="A5" s="103" t="s">
        <v>119</v>
      </c>
      <c r="B5" s="32">
        <v>6</v>
      </c>
      <c r="C5" s="20">
        <f>(P37)</f>
        <v>3</v>
      </c>
      <c r="D5" s="20">
        <f>(N37)</f>
        <v>3</v>
      </c>
      <c r="E5" s="33" t="str">
        <f t="shared" si="9"/>
        <v>d</v>
      </c>
      <c r="F5" s="32">
        <v>5</v>
      </c>
      <c r="G5" s="20">
        <f>(P33)</f>
        <v>0</v>
      </c>
      <c r="H5" s="20">
        <f>(N33)</f>
        <v>3</v>
      </c>
      <c r="I5" s="33" t="str">
        <f t="shared" ref="I5:I10" si="10">IF(G5=".","-",IF(G5&gt;H5,"g",IF(G5=H5,"d","v")))</f>
        <v>v</v>
      </c>
      <c r="J5" s="34"/>
      <c r="K5" s="35"/>
      <c r="L5" s="35"/>
      <c r="M5" s="35"/>
      <c r="N5" s="32">
        <v>3</v>
      </c>
      <c r="O5" s="20">
        <f>(N24)</f>
        <v>1</v>
      </c>
      <c r="P5" s="20">
        <f>(P24)</f>
        <v>0</v>
      </c>
      <c r="Q5" s="33" t="str">
        <f>IF(O5=".","-",IF(O5&gt;P5,"g",IF(O5=P5,"d","v")))</f>
        <v>g</v>
      </c>
      <c r="R5" s="32">
        <v>2</v>
      </c>
      <c r="S5" s="20">
        <f>(N19)</f>
        <v>1</v>
      </c>
      <c r="T5" s="20">
        <f>(P19)</f>
        <v>2</v>
      </c>
      <c r="U5" s="33" t="str">
        <f>IF(S5=".","-",IF(S5&gt;T5,"g",IF(S5=T5,"d","v")))</f>
        <v>v</v>
      </c>
      <c r="V5" s="32">
        <v>1</v>
      </c>
      <c r="W5" s="20" t="str">
        <f>(N14)</f>
        <v>.</v>
      </c>
      <c r="X5" s="20" t="str">
        <f>(P14)</f>
        <v>.</v>
      </c>
      <c r="Y5" s="33" t="str">
        <f>IF(W5=".","-",IF(W5&gt;X5,"g",IF(W5=X5,"d","v")))</f>
        <v>-</v>
      </c>
      <c r="Z5" s="32">
        <v>7</v>
      </c>
      <c r="AA5" s="20">
        <f>(N43)</f>
        <v>2</v>
      </c>
      <c r="AB5" s="20">
        <f>(P43)</f>
        <v>1</v>
      </c>
      <c r="AC5" s="33" t="str">
        <f t="shared" si="0"/>
        <v>g</v>
      </c>
      <c r="AD5" s="32">
        <v>4</v>
      </c>
      <c r="AE5" s="20" t="str">
        <f>(N29)</f>
        <v>.</v>
      </c>
      <c r="AF5" s="20" t="str">
        <f>(P29)</f>
        <v>.</v>
      </c>
      <c r="AG5" s="33" t="str">
        <f t="shared" si="1"/>
        <v>-</v>
      </c>
      <c r="AH5" s="36"/>
      <c r="AI5" s="37">
        <f t="shared" si="2"/>
        <v>5</v>
      </c>
      <c r="AJ5" s="38">
        <f t="shared" si="3"/>
        <v>2</v>
      </c>
      <c r="AK5" s="38">
        <f t="shared" si="4"/>
        <v>1</v>
      </c>
      <c r="AL5" s="38">
        <f t="shared" si="5"/>
        <v>2</v>
      </c>
      <c r="AM5" s="26">
        <f>SUM(IF(C5&lt;&gt;".",C5)+IF(G5&lt;&gt;".",G5)+IF(O5&lt;&gt;".",O5)+IF(S5&lt;&gt;".",S5)+IF(W5&lt;&gt;".",W5)+IF(AA5&lt;&gt;".",AA5)+IF(AE5&lt;&gt;".",AE5))</f>
        <v>7</v>
      </c>
      <c r="AN5" s="26">
        <f>SUM(IF(D5&lt;&gt;".",D5)+IF(H5&lt;&gt;".",H5)+IF(P5&lt;&gt;".",P5)+IF(T5&lt;&gt;".",T5)+IF(X5&lt;&gt;".",X5)+IF(AB5&lt;&gt;".",AB5)+IF(AF5&lt;&gt;".",AF5))</f>
        <v>9</v>
      </c>
      <c r="AO5" s="39">
        <f t="shared" si="6"/>
        <v>7</v>
      </c>
      <c r="AP5" s="28"/>
      <c r="AQ5" s="29">
        <f t="shared" si="7"/>
        <v>3</v>
      </c>
      <c r="AR5" s="30"/>
      <c r="AS5" s="31">
        <f t="shared" si="8"/>
        <v>-2</v>
      </c>
    </row>
    <row r="6" spans="1:45" x14ac:dyDescent="0.3">
      <c r="A6" s="103" t="s">
        <v>122</v>
      </c>
      <c r="B6" s="32">
        <v>5</v>
      </c>
      <c r="C6" s="20">
        <f>(P32)</f>
        <v>2</v>
      </c>
      <c r="D6" s="20">
        <f>(N32)</f>
        <v>1</v>
      </c>
      <c r="E6" s="33" t="str">
        <f t="shared" si="9"/>
        <v>g</v>
      </c>
      <c r="F6" s="32">
        <v>4</v>
      </c>
      <c r="G6" s="20">
        <f>(P28)</f>
        <v>0</v>
      </c>
      <c r="H6" s="20">
        <f>(N28)</f>
        <v>1</v>
      </c>
      <c r="I6" s="33" t="str">
        <f t="shared" si="10"/>
        <v>v</v>
      </c>
      <c r="J6" s="32">
        <v>3</v>
      </c>
      <c r="K6" s="20">
        <f>(P24)</f>
        <v>0</v>
      </c>
      <c r="L6" s="20">
        <f>(N24)</f>
        <v>1</v>
      </c>
      <c r="M6" s="33" t="str">
        <f>IF(K6=".","-",IF(K6&gt;L6,"g",IF(K6=L6,"d","v")))</f>
        <v>v</v>
      </c>
      <c r="N6" s="34"/>
      <c r="O6" s="35"/>
      <c r="P6" s="35"/>
      <c r="Q6" s="35"/>
      <c r="R6" s="32">
        <v>1</v>
      </c>
      <c r="S6" s="20">
        <f>(N15)</f>
        <v>0</v>
      </c>
      <c r="T6" s="20">
        <f>(P15)</f>
        <v>0</v>
      </c>
      <c r="U6" s="33" t="str">
        <f>IF(S6=".","-",IF(S6&gt;T6,"g",IF(S6=T6,"d","v")))</f>
        <v>d</v>
      </c>
      <c r="V6" s="32">
        <v>7</v>
      </c>
      <c r="W6" s="20" t="str">
        <f>(N44)</f>
        <v>.</v>
      </c>
      <c r="X6" s="20" t="str">
        <f>(P44)</f>
        <v>.</v>
      </c>
      <c r="Y6" s="33" t="str">
        <f>IF(W6=".","-",IF(W6&gt;X6,"g",IF(W6=X6,"d","v")))</f>
        <v>-</v>
      </c>
      <c r="Z6" s="32">
        <v>6</v>
      </c>
      <c r="AA6" s="20">
        <f>(N39)</f>
        <v>2</v>
      </c>
      <c r="AB6" s="20">
        <f>(P39)</f>
        <v>0</v>
      </c>
      <c r="AC6" s="33" t="str">
        <f t="shared" si="0"/>
        <v>g</v>
      </c>
      <c r="AD6" s="32">
        <v>2</v>
      </c>
      <c r="AE6" s="20" t="str">
        <f>(N20)</f>
        <v>.</v>
      </c>
      <c r="AF6" s="20" t="str">
        <f>(P20)</f>
        <v>.</v>
      </c>
      <c r="AG6" s="33" t="str">
        <f t="shared" si="1"/>
        <v>-</v>
      </c>
      <c r="AH6" s="36"/>
      <c r="AI6" s="37">
        <f t="shared" si="2"/>
        <v>5</v>
      </c>
      <c r="AJ6" s="38">
        <f t="shared" si="3"/>
        <v>2</v>
      </c>
      <c r="AK6" s="38">
        <f t="shared" si="4"/>
        <v>1</v>
      </c>
      <c r="AL6" s="38">
        <f t="shared" si="5"/>
        <v>2</v>
      </c>
      <c r="AM6" s="26">
        <f>SUM(IF(C6&lt;&gt;".",C6)+IF(G6&lt;&gt;".",G6)+IF(K6&lt;&gt;".",K6)+IF(S6&lt;&gt;".",S6)+IF(W6&lt;&gt;".",W6)+IF(AA6&lt;&gt;".",AA6)+IF(AE6&lt;&gt;".",AE6))</f>
        <v>4</v>
      </c>
      <c r="AN6" s="26">
        <f>SUM(IF(D6&lt;&gt;".",D6)+IF(H6&lt;&gt;".",H6)+IF(L6&lt;&gt;".",L6)+IF(T6&lt;&gt;".",T6)+IF(X6&lt;&gt;".",X6)+IF(AB6&lt;&gt;".",AB6)+IF(AF6&lt;&gt;".",AF6))</f>
        <v>3</v>
      </c>
      <c r="AO6" s="39">
        <f t="shared" si="6"/>
        <v>7</v>
      </c>
      <c r="AP6" s="28"/>
      <c r="AQ6" s="29">
        <f t="shared" si="7"/>
        <v>3</v>
      </c>
      <c r="AR6" s="30"/>
      <c r="AS6" s="31">
        <f t="shared" si="8"/>
        <v>1</v>
      </c>
    </row>
    <row r="7" spans="1:45" x14ac:dyDescent="0.3">
      <c r="A7" s="103" t="s">
        <v>205</v>
      </c>
      <c r="B7" s="32">
        <v>4</v>
      </c>
      <c r="C7" s="20">
        <f>(P27)</f>
        <v>2</v>
      </c>
      <c r="D7" s="20">
        <f>(N27)</f>
        <v>0</v>
      </c>
      <c r="E7" s="33" t="str">
        <f t="shared" si="9"/>
        <v>g</v>
      </c>
      <c r="F7" s="32">
        <v>3</v>
      </c>
      <c r="G7" s="20">
        <f>(P23)</f>
        <v>1</v>
      </c>
      <c r="H7" s="20">
        <f>(N23)</f>
        <v>1</v>
      </c>
      <c r="I7" s="33" t="str">
        <f t="shared" si="10"/>
        <v>d</v>
      </c>
      <c r="J7" s="32">
        <v>2</v>
      </c>
      <c r="K7" s="20">
        <f>(P19)</f>
        <v>2</v>
      </c>
      <c r="L7" s="20">
        <f>(N19)</f>
        <v>1</v>
      </c>
      <c r="M7" s="33" t="str">
        <f>IF(K7=".","-",IF(K7&gt;L7,"g",IF(K7=L7,"d","v")))</f>
        <v>g</v>
      </c>
      <c r="N7" s="32">
        <v>1</v>
      </c>
      <c r="O7" s="20">
        <f>(P15)</f>
        <v>0</v>
      </c>
      <c r="P7" s="20">
        <f>(N15)</f>
        <v>0</v>
      </c>
      <c r="Q7" s="33" t="str">
        <f>IF(O7=".","-",IF(O7&gt;P7,"g",IF(O7=P7,"d","v")))</f>
        <v>d</v>
      </c>
      <c r="R7" s="34"/>
      <c r="S7" s="35"/>
      <c r="T7" s="35"/>
      <c r="U7" s="35"/>
      <c r="V7" s="32">
        <v>6</v>
      </c>
      <c r="W7" s="20" t="str">
        <f>(N40)</f>
        <v>.</v>
      </c>
      <c r="X7" s="20" t="str">
        <f>(P40)</f>
        <v>.</v>
      </c>
      <c r="Y7" s="33" t="str">
        <f>IF(W7=".","-",IF(W7&gt;X7,"g",IF(W7=X7,"d","v")))</f>
        <v>-</v>
      </c>
      <c r="Z7" s="32">
        <v>5</v>
      </c>
      <c r="AA7" s="20">
        <f>(N34)</f>
        <v>0</v>
      </c>
      <c r="AB7" s="20">
        <f>(P34)</f>
        <v>0</v>
      </c>
      <c r="AC7" s="33" t="str">
        <f t="shared" si="0"/>
        <v>d</v>
      </c>
      <c r="AD7" s="32">
        <v>7</v>
      </c>
      <c r="AE7" s="20" t="str">
        <f>(N45)</f>
        <v>.</v>
      </c>
      <c r="AF7" s="20" t="str">
        <f>(P45)</f>
        <v>.</v>
      </c>
      <c r="AG7" s="33" t="str">
        <f t="shared" si="1"/>
        <v>-</v>
      </c>
      <c r="AH7" s="36"/>
      <c r="AI7" s="37">
        <f t="shared" si="2"/>
        <v>5</v>
      </c>
      <c r="AJ7" s="38">
        <f t="shared" si="3"/>
        <v>2</v>
      </c>
      <c r="AK7" s="38">
        <f t="shared" si="4"/>
        <v>3</v>
      </c>
      <c r="AL7" s="38">
        <f t="shared" si="5"/>
        <v>0</v>
      </c>
      <c r="AM7" s="26">
        <f>SUM(IF(C7&lt;&gt;".",C7)+IF(G7&lt;&gt;".",G7)+IF(K7&lt;&gt;".",K7)+IF(O7&lt;&gt;".",O7)+IF(W7&lt;&gt;".",W7)+IF(AA7&lt;&gt;".",AA7)+IF(AE7&lt;&gt;".",AE7))</f>
        <v>5</v>
      </c>
      <c r="AN7" s="26">
        <f>SUM(IF(D7&lt;&gt;".",D7)+IF(H7&lt;&gt;".",H7)+IF(L7&lt;&gt;".",L7)+IF(P7&lt;&gt;".",P7)+IF(X7&lt;&gt;".",X7)+IF(AB7&lt;&gt;".",AB7)+IF(AF7&lt;&gt;".",AF7))</f>
        <v>2</v>
      </c>
      <c r="AO7" s="39">
        <f t="shared" si="6"/>
        <v>9</v>
      </c>
      <c r="AP7" s="28"/>
      <c r="AQ7" s="29">
        <f t="shared" si="7"/>
        <v>2</v>
      </c>
      <c r="AR7" s="30"/>
      <c r="AS7" s="31">
        <f t="shared" si="8"/>
        <v>3</v>
      </c>
    </row>
    <row r="8" spans="1:45" x14ac:dyDescent="0.3">
      <c r="A8" s="103" t="s">
        <v>219</v>
      </c>
      <c r="B8" s="32">
        <v>3</v>
      </c>
      <c r="C8" s="20" t="str">
        <f>(P22)</f>
        <v>.</v>
      </c>
      <c r="D8" s="20" t="str">
        <f>(N22)</f>
        <v>.</v>
      </c>
      <c r="E8" s="33" t="str">
        <f t="shared" si="9"/>
        <v>-</v>
      </c>
      <c r="F8" s="32">
        <v>2</v>
      </c>
      <c r="G8" s="20" t="str">
        <f>(P18)</f>
        <v>.</v>
      </c>
      <c r="H8" s="20" t="str">
        <f>(N18)</f>
        <v>.</v>
      </c>
      <c r="I8" s="33" t="str">
        <f t="shared" si="10"/>
        <v>-</v>
      </c>
      <c r="J8" s="32">
        <v>1</v>
      </c>
      <c r="K8" s="20" t="str">
        <f>(P14)</f>
        <v>.</v>
      </c>
      <c r="L8" s="20" t="str">
        <f>(N14)</f>
        <v>.</v>
      </c>
      <c r="M8" s="33" t="str">
        <f>IF(K8=".","-",IF(K8&gt;L8,"g",IF(K8=L8,"d","v")))</f>
        <v>-</v>
      </c>
      <c r="N8" s="32">
        <v>7</v>
      </c>
      <c r="O8" s="20" t="str">
        <f>(P44)</f>
        <v>.</v>
      </c>
      <c r="P8" s="20" t="str">
        <f>(N44)</f>
        <v>.</v>
      </c>
      <c r="Q8" s="33" t="str">
        <f>IF(O8=".","-",IF(O8&gt;P8,"g",IF(O8=P8,"d","v")))</f>
        <v>-</v>
      </c>
      <c r="R8" s="32">
        <v>6</v>
      </c>
      <c r="S8" s="20" t="str">
        <f>(P40)</f>
        <v>.</v>
      </c>
      <c r="T8" s="20" t="str">
        <f>(N40)</f>
        <v>.</v>
      </c>
      <c r="U8" s="33" t="str">
        <f>IF(S8=".","-",IF(S8&gt;T8,"g",IF(S8=T8,"d","v")))</f>
        <v>-</v>
      </c>
      <c r="V8" s="34"/>
      <c r="W8" s="35"/>
      <c r="X8" s="35"/>
      <c r="Y8" s="35"/>
      <c r="Z8" s="32">
        <v>4</v>
      </c>
      <c r="AA8" s="20" t="str">
        <f>(N30)</f>
        <v>.</v>
      </c>
      <c r="AB8" s="20" t="str">
        <f>(P30)</f>
        <v>.</v>
      </c>
      <c r="AC8" s="33" t="str">
        <f t="shared" si="0"/>
        <v>-</v>
      </c>
      <c r="AD8" s="32">
        <v>5</v>
      </c>
      <c r="AE8" s="20" t="str">
        <f>(N35)</f>
        <v>.</v>
      </c>
      <c r="AF8" s="20" t="str">
        <f>(P35)</f>
        <v>.</v>
      </c>
      <c r="AG8" s="33" t="str">
        <f t="shared" si="1"/>
        <v>-</v>
      </c>
      <c r="AH8" s="36"/>
      <c r="AI8" s="37">
        <f t="shared" si="2"/>
        <v>0</v>
      </c>
      <c r="AJ8" s="38">
        <f t="shared" si="3"/>
        <v>0</v>
      </c>
      <c r="AK8" s="38">
        <f t="shared" si="4"/>
        <v>0</v>
      </c>
      <c r="AL8" s="38">
        <f t="shared" si="5"/>
        <v>0</v>
      </c>
      <c r="AM8" s="26">
        <f>SUM(IF(C8&lt;&gt;".",C8)+IF(G8&lt;&gt;".",G8)+IF(K8&lt;&gt;".",K8)+IF(S8&lt;&gt;".",S8)+IF(O8&lt;&gt;".",O8)+IF(AA8&lt;&gt;".",AA8)+IF(AE8&lt;&gt;".",AE8))</f>
        <v>0</v>
      </c>
      <c r="AN8" s="26">
        <f>SUM(IF(D8&lt;&gt;".",D8)+IF(H8&lt;&gt;".",H8)+IF(L8&lt;&gt;".",L8)+IF(T8&lt;&gt;".",T8)+IF(P8&lt;&gt;".",P8)+IF(AB8&lt;&gt;".",AB8)+IF(AF8&lt;&gt;".",AF8))</f>
        <v>0</v>
      </c>
      <c r="AO8" s="39">
        <f t="shared" si="6"/>
        <v>0</v>
      </c>
      <c r="AP8" s="28"/>
      <c r="AQ8" s="29">
        <f t="shared" si="7"/>
        <v>7</v>
      </c>
      <c r="AR8" s="30"/>
      <c r="AS8" s="31">
        <f t="shared" si="8"/>
        <v>0</v>
      </c>
    </row>
    <row r="9" spans="1:45" ht="16.2" thickBot="1" x14ac:dyDescent="0.35">
      <c r="A9" s="109" t="s">
        <v>124</v>
      </c>
      <c r="B9" s="32">
        <v>2</v>
      </c>
      <c r="C9" s="20">
        <f>(P17)</f>
        <v>0</v>
      </c>
      <c r="D9" s="20">
        <f>(N17)</f>
        <v>3</v>
      </c>
      <c r="E9" s="33" t="str">
        <f t="shared" si="9"/>
        <v>v</v>
      </c>
      <c r="F9" s="32">
        <v>1</v>
      </c>
      <c r="G9" s="20">
        <f>(P13)</f>
        <v>0</v>
      </c>
      <c r="H9" s="20">
        <f>(N13)</f>
        <v>3</v>
      </c>
      <c r="I9" s="33" t="str">
        <f t="shared" si="10"/>
        <v>v</v>
      </c>
      <c r="J9" s="32">
        <v>7</v>
      </c>
      <c r="K9" s="20">
        <f>(P43)</f>
        <v>1</v>
      </c>
      <c r="L9" s="20">
        <f>(N43)</f>
        <v>2</v>
      </c>
      <c r="M9" s="33" t="str">
        <f>IF(K9=".","-",IF(K9&gt;L9,"g",IF(K9=L9,"d","v")))</f>
        <v>v</v>
      </c>
      <c r="N9" s="32">
        <v>6</v>
      </c>
      <c r="O9" s="20">
        <f>(P39)</f>
        <v>0</v>
      </c>
      <c r="P9" s="20">
        <f>(N39)</f>
        <v>2</v>
      </c>
      <c r="Q9" s="33" t="str">
        <f>IF(O9=".","-",IF(O9&gt;P9,"g",IF(O9=P9,"d","v")))</f>
        <v>v</v>
      </c>
      <c r="R9" s="32">
        <v>5</v>
      </c>
      <c r="S9" s="20">
        <f>(P34)</f>
        <v>0</v>
      </c>
      <c r="T9" s="20">
        <f>(N34)</f>
        <v>0</v>
      </c>
      <c r="U9" s="33" t="str">
        <f>IF(S9=".","-",IF(S9&gt;T9,"g",IF(S9=T9,"d","v")))</f>
        <v>d</v>
      </c>
      <c r="V9" s="32">
        <v>4</v>
      </c>
      <c r="W9" s="20" t="str">
        <f>(P30)</f>
        <v>.</v>
      </c>
      <c r="X9" s="20" t="str">
        <f>(N30)</f>
        <v>.</v>
      </c>
      <c r="Y9" s="33" t="str">
        <f>IF(W9=".","-",IF(W9&gt;X9,"g",IF(W9=X9,"d","v")))</f>
        <v>-</v>
      </c>
      <c r="Z9" s="34"/>
      <c r="AA9" s="35"/>
      <c r="AB9" s="35"/>
      <c r="AC9" s="35"/>
      <c r="AD9" s="32">
        <v>3</v>
      </c>
      <c r="AE9" s="20" t="str">
        <f>(N25)</f>
        <v>.</v>
      </c>
      <c r="AF9" s="20" t="str">
        <f>(P25)</f>
        <v>.</v>
      </c>
      <c r="AG9" s="33" t="str">
        <f t="shared" si="1"/>
        <v>-</v>
      </c>
      <c r="AH9" s="36"/>
      <c r="AI9" s="37">
        <f t="shared" si="2"/>
        <v>5</v>
      </c>
      <c r="AJ9" s="38">
        <f t="shared" si="3"/>
        <v>0</v>
      </c>
      <c r="AK9" s="38">
        <f t="shared" si="4"/>
        <v>1</v>
      </c>
      <c r="AL9" s="38">
        <f t="shared" si="5"/>
        <v>4</v>
      </c>
      <c r="AM9" s="26">
        <f>SUM(IF(C9&lt;&gt;".",C9)+IF(G9&lt;&gt;".",G9)+IF(K9&lt;&gt;".",K9)+IF(S9&lt;&gt;".",S9)+IF(W9&lt;&gt;".",W9)+IF(O9&lt;&gt;".",O9)+IF(AE9&lt;&gt;".",AE9))</f>
        <v>1</v>
      </c>
      <c r="AN9" s="26">
        <f>SUM(IF(D9&lt;&gt;".",D9)+IF(H9&lt;&gt;".",H9)+IF(L9&lt;&gt;".",L9)+IF(T9&lt;&gt;".",T9)+IF(X9&lt;&gt;".",X9)+IF(P9&lt;&gt;".",P9)+IF(AF9&lt;&gt;".",AF9))</f>
        <v>10</v>
      </c>
      <c r="AO9" s="39">
        <f t="shared" si="6"/>
        <v>1</v>
      </c>
      <c r="AP9" s="40"/>
      <c r="AQ9" s="29">
        <f t="shared" si="7"/>
        <v>6</v>
      </c>
      <c r="AR9" s="30"/>
      <c r="AS9" s="31">
        <f t="shared" si="8"/>
        <v>-9</v>
      </c>
    </row>
    <row r="10" spans="1:45" s="50" customFormat="1" ht="16.8" thickTop="1" thickBot="1" x14ac:dyDescent="0.35">
      <c r="A10" s="109" t="s">
        <v>219</v>
      </c>
      <c r="B10" s="41">
        <v>1</v>
      </c>
      <c r="C10" s="99" t="str">
        <f>(P12)</f>
        <v>.</v>
      </c>
      <c r="D10" s="99" t="str">
        <f>(N12)</f>
        <v>.</v>
      </c>
      <c r="E10" s="42" t="str">
        <f t="shared" si="9"/>
        <v>-</v>
      </c>
      <c r="F10" s="41">
        <v>6</v>
      </c>
      <c r="G10" s="99" t="str">
        <f>(P38)</f>
        <v>.</v>
      </c>
      <c r="H10" s="99" t="str">
        <f>(N38)</f>
        <v>.</v>
      </c>
      <c r="I10" s="42" t="str">
        <f t="shared" si="10"/>
        <v>-</v>
      </c>
      <c r="J10" s="41">
        <v>4</v>
      </c>
      <c r="K10" s="99" t="str">
        <f>(P29)</f>
        <v>.</v>
      </c>
      <c r="L10" s="99" t="str">
        <f>(N29)</f>
        <v>.</v>
      </c>
      <c r="M10" s="42" t="str">
        <f>IF(K10=".","-",IF(K10&gt;L10,"g",IF(K10=L10,"d","v")))</f>
        <v>-</v>
      </c>
      <c r="N10" s="41">
        <v>2</v>
      </c>
      <c r="O10" s="99" t="str">
        <f>(P20)</f>
        <v>.</v>
      </c>
      <c r="P10" s="99" t="str">
        <f>(N20)</f>
        <v>.</v>
      </c>
      <c r="Q10" s="42" t="str">
        <f>IF(O10=".","-",IF(O10&gt;P10,"g",IF(O10=P10,"d","v")))</f>
        <v>-</v>
      </c>
      <c r="R10" s="41">
        <v>7</v>
      </c>
      <c r="S10" s="99" t="str">
        <f>(P45)</f>
        <v>.</v>
      </c>
      <c r="T10" s="99" t="str">
        <f>(N45)</f>
        <v>.</v>
      </c>
      <c r="U10" s="42" t="str">
        <f>IF(S10=".","-",IF(S10&gt;T10,"g",IF(S10=T10,"d","v")))</f>
        <v>-</v>
      </c>
      <c r="V10" s="41">
        <v>5</v>
      </c>
      <c r="W10" s="99" t="str">
        <f>(P35)</f>
        <v>.</v>
      </c>
      <c r="X10" s="99" t="str">
        <f>(N35)</f>
        <v>.</v>
      </c>
      <c r="Y10" s="42" t="str">
        <f>IF(W10=".","-",IF(W10&gt;X10,"g",IF(W10=X10,"d","v")))</f>
        <v>-</v>
      </c>
      <c r="Z10" s="41">
        <v>3</v>
      </c>
      <c r="AA10" s="99" t="str">
        <f>(P25)</f>
        <v>.</v>
      </c>
      <c r="AB10" s="99" t="str">
        <f>(N25)</f>
        <v>.</v>
      </c>
      <c r="AC10" s="42" t="str">
        <f>IF(AA10=".","-",IF(AA10&gt;AB10,"g",IF(AA10=AB10,"d","v")))</f>
        <v>-</v>
      </c>
      <c r="AD10" s="43"/>
      <c r="AE10" s="44"/>
      <c r="AF10" s="44"/>
      <c r="AG10" s="44"/>
      <c r="AH10" s="9"/>
      <c r="AI10" s="45">
        <f t="shared" si="2"/>
        <v>0</v>
      </c>
      <c r="AJ10" s="46">
        <f t="shared" si="3"/>
        <v>0</v>
      </c>
      <c r="AK10" s="46">
        <f t="shared" si="4"/>
        <v>0</v>
      </c>
      <c r="AL10" s="46">
        <f t="shared" si="5"/>
        <v>0</v>
      </c>
      <c r="AM10" s="47">
        <f>SUM(IF(C10&lt;&gt;".",C10)+IF(G10&lt;&gt;".",G10)+IF(K10&lt;&gt;".",K10)+IF(S10&lt;&gt;".",S10)+IF(W10&lt;&gt;".",W10)+IF(AA10&lt;&gt;".",AA10)+IF(O10&lt;&gt;".",O10))</f>
        <v>0</v>
      </c>
      <c r="AN10" s="47">
        <f>SUM(IF(D10&lt;&gt;".",D10)+IF(H10&lt;&gt;".",H10)+IF(L10&lt;&gt;".",L10)+IF(T10&lt;&gt;".",T10)+IF(X10&lt;&gt;".",X10)+IF(AB10&lt;&gt;".",AB10)+IF(P10&lt;&gt;".",P10))</f>
        <v>0</v>
      </c>
      <c r="AO10" s="48">
        <f t="shared" si="6"/>
        <v>0</v>
      </c>
      <c r="AP10" s="28"/>
      <c r="AQ10" s="49">
        <f t="shared" si="7"/>
        <v>7</v>
      </c>
      <c r="AR10" s="30"/>
      <c r="AS10" s="31">
        <f t="shared" si="8"/>
        <v>0</v>
      </c>
    </row>
    <row r="11" spans="1:45" s="50" customFormat="1" ht="3.75" customHeight="1" thickTop="1" x14ac:dyDescent="0.3">
      <c r="B11" s="51"/>
      <c r="C11" s="52"/>
      <c r="D11" s="52"/>
      <c r="E11" s="53"/>
      <c r="F11" s="51"/>
      <c r="G11" s="52"/>
      <c r="H11" s="52"/>
      <c r="I11" s="53"/>
      <c r="J11" s="51"/>
      <c r="K11" s="52"/>
      <c r="L11" s="52"/>
      <c r="M11" s="53"/>
      <c r="N11" s="51"/>
      <c r="O11" s="52"/>
      <c r="P11" s="52"/>
      <c r="Q11" s="53"/>
      <c r="R11" s="51"/>
      <c r="S11" s="52"/>
      <c r="T11" s="52"/>
      <c r="U11" s="53"/>
      <c r="V11" s="51"/>
      <c r="W11" s="52"/>
      <c r="X11" s="52"/>
      <c r="Y11" s="53"/>
      <c r="Z11" s="51"/>
      <c r="AA11" s="52"/>
      <c r="AB11" s="52"/>
      <c r="AC11" s="53"/>
      <c r="AI11" s="54"/>
      <c r="AJ11" s="55"/>
      <c r="AK11" s="55"/>
      <c r="AL11" s="55"/>
      <c r="AM11" s="56"/>
      <c r="AN11" s="56"/>
      <c r="AO11" s="57"/>
    </row>
    <row r="12" spans="1:45" s="50" customFormat="1" ht="24.6" x14ac:dyDescent="0.4">
      <c r="A12" s="106">
        <v>1</v>
      </c>
      <c r="B12" s="58"/>
      <c r="D12" s="59"/>
      <c r="K12" s="60"/>
      <c r="L12" s="61" t="str">
        <f>($A$3)</f>
        <v>Kocsis</v>
      </c>
      <c r="M12" s="60"/>
      <c r="N12" s="62" t="s">
        <v>84</v>
      </c>
      <c r="O12" s="63" t="s">
        <v>85</v>
      </c>
      <c r="P12" s="62" t="s">
        <v>84</v>
      </c>
      <c r="R12" s="50" t="str">
        <f>($A$10)</f>
        <v>pihen</v>
      </c>
      <c r="W12" s="60"/>
      <c r="AQ12" s="64"/>
    </row>
    <row r="13" spans="1:45" ht="20.399999999999999" x14ac:dyDescent="0.35">
      <c r="A13" s="107"/>
      <c r="B13" s="65"/>
      <c r="E13" s="50"/>
      <c r="F13" s="50"/>
      <c r="G13" s="50"/>
      <c r="H13" s="50"/>
      <c r="I13" s="50"/>
      <c r="J13" s="50"/>
      <c r="L13" s="61" t="str">
        <f>($A$4)</f>
        <v>Füzy</v>
      </c>
      <c r="N13" s="62">
        <v>3</v>
      </c>
      <c r="O13" s="63" t="s">
        <v>85</v>
      </c>
      <c r="P13" s="62">
        <v>0</v>
      </c>
      <c r="R13" s="50" t="str">
        <f>($A$9)</f>
        <v>Theodos</v>
      </c>
      <c r="S13" s="50"/>
      <c r="V13" s="50"/>
      <c r="AE13" s="50"/>
      <c r="AF13" s="50"/>
      <c r="AG13" s="50"/>
      <c r="AH13" s="50"/>
      <c r="AI13" s="50"/>
      <c r="AJ13" s="50"/>
      <c r="AL13" s="50"/>
      <c r="AM13" s="50"/>
      <c r="AN13" s="50"/>
      <c r="AO13" s="50"/>
      <c r="AQ13" s="64"/>
    </row>
    <row r="14" spans="1:45" ht="20.399999999999999" x14ac:dyDescent="0.35">
      <c r="A14" s="107"/>
      <c r="B14" s="65"/>
      <c r="D14" s="59"/>
      <c r="E14" s="50"/>
      <c r="F14" s="50"/>
      <c r="G14" s="50"/>
      <c r="H14" s="50"/>
      <c r="I14" s="50"/>
      <c r="J14" s="50"/>
      <c r="L14" s="61" t="str">
        <f>($A$5)</f>
        <v>Kondor B</v>
      </c>
      <c r="N14" s="62" t="s">
        <v>84</v>
      </c>
      <c r="O14" s="63" t="s">
        <v>85</v>
      </c>
      <c r="P14" s="62" t="s">
        <v>84</v>
      </c>
      <c r="Q14" s="50"/>
      <c r="R14" s="50" t="str">
        <f>($A$8)</f>
        <v>pihen</v>
      </c>
      <c r="S14" s="50"/>
      <c r="V14" s="50"/>
      <c r="AE14" s="50"/>
      <c r="AF14" s="50"/>
      <c r="AG14" s="50"/>
      <c r="AH14" s="50"/>
      <c r="AI14" s="50"/>
      <c r="AJ14" s="50"/>
      <c r="AL14" s="50"/>
      <c r="AM14" s="50"/>
      <c r="AN14" s="50"/>
      <c r="AO14" s="50"/>
      <c r="AQ14" s="64"/>
      <c r="AR14" s="50"/>
    </row>
    <row r="15" spans="1:45" ht="20.399999999999999" x14ac:dyDescent="0.35">
      <c r="A15" s="107"/>
      <c r="B15" s="65"/>
      <c r="E15" s="50"/>
      <c r="F15" s="50"/>
      <c r="G15" s="50"/>
      <c r="H15" s="50"/>
      <c r="I15" s="50"/>
      <c r="J15" s="50"/>
      <c r="L15" s="61" t="str">
        <f>($A$6)</f>
        <v>Angler</v>
      </c>
      <c r="N15" s="62">
        <v>0</v>
      </c>
      <c r="O15" s="63" t="s">
        <v>85</v>
      </c>
      <c r="P15" s="62">
        <v>0</v>
      </c>
      <c r="R15" s="50" t="str">
        <f>($A$7)</f>
        <v>Inczédi</v>
      </c>
      <c r="S15" s="50"/>
      <c r="V15" s="50"/>
      <c r="AE15" s="50"/>
      <c r="AF15" s="50"/>
      <c r="AG15" s="50"/>
      <c r="AH15" s="50"/>
      <c r="AI15" s="50"/>
      <c r="AJ15" s="50"/>
      <c r="AL15" s="50"/>
      <c r="AM15" s="50"/>
      <c r="AN15" s="50"/>
      <c r="AO15" s="50"/>
      <c r="AQ15" s="64"/>
    </row>
    <row r="16" spans="1:45" ht="21" x14ac:dyDescent="0.4">
      <c r="A16" s="107"/>
      <c r="B16" s="65"/>
      <c r="C16" s="66"/>
      <c r="D16" s="67"/>
      <c r="E16" s="65"/>
      <c r="F16" s="65"/>
      <c r="G16" s="65"/>
      <c r="H16" s="65"/>
      <c r="I16" s="65"/>
      <c r="J16" s="65"/>
      <c r="K16" s="68"/>
      <c r="L16" s="68"/>
      <c r="M16" s="68"/>
      <c r="N16" s="65"/>
      <c r="O16" s="69"/>
      <c r="P16" s="70"/>
      <c r="Q16" s="69"/>
      <c r="R16" s="65"/>
      <c r="S16" s="65"/>
      <c r="T16" s="68"/>
      <c r="U16" s="68"/>
      <c r="V16" s="65"/>
      <c r="W16" s="68"/>
      <c r="X16" s="68"/>
      <c r="Y16" s="68"/>
      <c r="Z16" s="65"/>
      <c r="AA16" s="69"/>
      <c r="AB16" s="70"/>
      <c r="AC16" s="69"/>
      <c r="AD16" s="68"/>
      <c r="AE16" s="65"/>
      <c r="AF16" s="65"/>
      <c r="AG16" s="65"/>
    </row>
    <row r="17" spans="1:44" s="50" customFormat="1" ht="24.6" x14ac:dyDescent="0.4">
      <c r="A17" s="106">
        <v>2</v>
      </c>
      <c r="B17" s="71"/>
      <c r="D17" s="59"/>
      <c r="K17" s="60"/>
      <c r="L17" s="61" t="str">
        <f>($A$3)</f>
        <v>Kocsis</v>
      </c>
      <c r="M17" s="60"/>
      <c r="N17" s="62">
        <v>3</v>
      </c>
      <c r="O17" s="63" t="s">
        <v>85</v>
      </c>
      <c r="P17" s="62">
        <v>0</v>
      </c>
      <c r="R17" s="50" t="str">
        <f>($A$9)</f>
        <v>Theodos</v>
      </c>
      <c r="W17" s="60"/>
      <c r="AQ17" s="64"/>
    </row>
    <row r="18" spans="1:44" ht="20.399999999999999" x14ac:dyDescent="0.35">
      <c r="A18" s="107"/>
      <c r="B18" s="72"/>
      <c r="E18" s="50"/>
      <c r="F18" s="50"/>
      <c r="G18" s="50"/>
      <c r="H18" s="50"/>
      <c r="I18" s="50"/>
      <c r="J18" s="50"/>
      <c r="L18" s="61" t="str">
        <f>($A$4)</f>
        <v>Füzy</v>
      </c>
      <c r="N18" s="62" t="s">
        <v>84</v>
      </c>
      <c r="O18" s="63" t="s">
        <v>85</v>
      </c>
      <c r="P18" s="62" t="s">
        <v>84</v>
      </c>
      <c r="R18" s="50" t="str">
        <f>($A$8)</f>
        <v>pihen</v>
      </c>
      <c r="S18" s="50"/>
      <c r="V18" s="50"/>
      <c r="AE18" s="50"/>
      <c r="AF18" s="50"/>
      <c r="AG18" s="50"/>
      <c r="AH18" s="50"/>
      <c r="AI18" s="50"/>
      <c r="AJ18" s="50"/>
      <c r="AL18" s="50"/>
      <c r="AM18" s="50"/>
      <c r="AN18" s="50"/>
      <c r="AO18" s="50"/>
      <c r="AQ18" s="64"/>
    </row>
    <row r="19" spans="1:44" ht="20.399999999999999" x14ac:dyDescent="0.35">
      <c r="A19" s="107"/>
      <c r="B19" s="72"/>
      <c r="D19" s="59"/>
      <c r="E19" s="50"/>
      <c r="F19" s="50"/>
      <c r="G19" s="50"/>
      <c r="H19" s="50"/>
      <c r="I19" s="50"/>
      <c r="J19" s="50"/>
      <c r="L19" s="61" t="str">
        <f>($A$5)</f>
        <v>Kondor B</v>
      </c>
      <c r="N19" s="62">
        <v>1</v>
      </c>
      <c r="O19" s="63" t="s">
        <v>85</v>
      </c>
      <c r="P19" s="62">
        <v>2</v>
      </c>
      <c r="Q19" s="50"/>
      <c r="R19" s="50" t="str">
        <f>($A$7)</f>
        <v>Inczédi</v>
      </c>
      <c r="S19" s="50"/>
      <c r="V19" s="50"/>
      <c r="AE19" s="50"/>
      <c r="AF19" s="50"/>
      <c r="AG19" s="50"/>
      <c r="AH19" s="50"/>
      <c r="AI19" s="50"/>
      <c r="AJ19" s="50"/>
      <c r="AL19" s="50"/>
      <c r="AM19" s="50"/>
      <c r="AN19" s="50"/>
      <c r="AO19" s="50"/>
      <c r="AQ19" s="64"/>
      <c r="AR19" s="50"/>
    </row>
    <row r="20" spans="1:44" ht="20.399999999999999" x14ac:dyDescent="0.35">
      <c r="A20" s="107"/>
      <c r="B20" s="72"/>
      <c r="E20" s="50"/>
      <c r="F20" s="50"/>
      <c r="G20" s="50"/>
      <c r="H20" s="50"/>
      <c r="I20" s="50"/>
      <c r="J20" s="50"/>
      <c r="L20" s="61" t="str">
        <f>($A$6)</f>
        <v>Angler</v>
      </c>
      <c r="N20" s="62" t="s">
        <v>84</v>
      </c>
      <c r="O20" s="63" t="s">
        <v>85</v>
      </c>
      <c r="P20" s="62" t="s">
        <v>84</v>
      </c>
      <c r="R20" s="50" t="str">
        <f>($A$10)</f>
        <v>pihen</v>
      </c>
      <c r="S20" s="50"/>
      <c r="V20" s="50"/>
      <c r="AE20" s="50"/>
      <c r="AF20" s="50"/>
      <c r="AG20" s="50"/>
      <c r="AH20" s="50"/>
      <c r="AI20" s="50"/>
      <c r="AJ20" s="50"/>
      <c r="AL20" s="50"/>
      <c r="AM20" s="50"/>
      <c r="AN20" s="50"/>
      <c r="AO20" s="50"/>
      <c r="AQ20" s="64"/>
    </row>
    <row r="21" spans="1:44" ht="21" x14ac:dyDescent="0.4">
      <c r="A21" s="107"/>
      <c r="B21" s="72"/>
      <c r="C21" s="73"/>
      <c r="D21" s="74"/>
      <c r="E21" s="72"/>
      <c r="F21" s="72"/>
      <c r="G21" s="72"/>
      <c r="H21" s="72"/>
      <c r="I21" s="72"/>
      <c r="J21" s="72"/>
      <c r="K21" s="75"/>
      <c r="L21" s="75"/>
      <c r="M21" s="75"/>
      <c r="N21" s="72"/>
      <c r="O21" s="76"/>
      <c r="P21" s="77"/>
      <c r="Q21" s="76"/>
      <c r="R21" s="72"/>
      <c r="S21" s="72"/>
      <c r="T21" s="75"/>
      <c r="U21" s="75"/>
      <c r="V21" s="72"/>
      <c r="W21" s="75"/>
      <c r="X21" s="75"/>
      <c r="Y21" s="75"/>
      <c r="Z21" s="72"/>
      <c r="AA21" s="76"/>
      <c r="AB21" s="77"/>
      <c r="AC21" s="76"/>
      <c r="AD21" s="75"/>
      <c r="AE21" s="72"/>
      <c r="AF21" s="72"/>
      <c r="AG21" s="72"/>
    </row>
    <row r="22" spans="1:44" s="50" customFormat="1" ht="24.6" x14ac:dyDescent="0.4">
      <c r="A22" s="106">
        <v>3</v>
      </c>
      <c r="B22" s="58"/>
      <c r="D22" s="59"/>
      <c r="K22" s="60"/>
      <c r="L22" s="61" t="str">
        <f>($A$3)</f>
        <v>Kocsis</v>
      </c>
      <c r="M22" s="60"/>
      <c r="N22" s="62" t="s">
        <v>84</v>
      </c>
      <c r="O22" s="63" t="s">
        <v>85</v>
      </c>
      <c r="P22" s="62" t="s">
        <v>84</v>
      </c>
      <c r="R22" s="50" t="str">
        <f>($A$8)</f>
        <v>pihen</v>
      </c>
      <c r="W22" s="60"/>
      <c r="AQ22" s="64"/>
    </row>
    <row r="23" spans="1:44" ht="20.399999999999999" x14ac:dyDescent="0.35">
      <c r="A23" s="107"/>
      <c r="B23" s="65"/>
      <c r="E23" s="50"/>
      <c r="F23" s="50"/>
      <c r="G23" s="50"/>
      <c r="H23" s="50"/>
      <c r="I23" s="50"/>
      <c r="J23" s="50"/>
      <c r="L23" s="61" t="str">
        <f>($A$4)</f>
        <v>Füzy</v>
      </c>
      <c r="N23" s="62">
        <v>1</v>
      </c>
      <c r="O23" s="63" t="s">
        <v>85</v>
      </c>
      <c r="P23" s="62">
        <v>1</v>
      </c>
      <c r="R23" s="50" t="str">
        <f>($A$7)</f>
        <v>Inczédi</v>
      </c>
      <c r="S23" s="50"/>
      <c r="V23" s="50"/>
      <c r="AE23" s="50"/>
      <c r="AF23" s="50"/>
      <c r="AG23" s="50"/>
      <c r="AH23" s="50"/>
      <c r="AI23" s="50"/>
      <c r="AJ23" s="50"/>
      <c r="AL23" s="50"/>
      <c r="AM23" s="50"/>
      <c r="AN23" s="50"/>
      <c r="AO23" s="50"/>
      <c r="AQ23" s="64"/>
    </row>
    <row r="24" spans="1:44" ht="20.399999999999999" x14ac:dyDescent="0.35">
      <c r="A24" s="107"/>
      <c r="B24" s="65"/>
      <c r="D24" s="59"/>
      <c r="E24" s="50"/>
      <c r="F24" s="50"/>
      <c r="G24" s="50"/>
      <c r="H24" s="50"/>
      <c r="I24" s="50"/>
      <c r="J24" s="50"/>
      <c r="L24" s="61" t="str">
        <f>($A$5)</f>
        <v>Kondor B</v>
      </c>
      <c r="N24" s="62">
        <v>1</v>
      </c>
      <c r="O24" s="63" t="s">
        <v>85</v>
      </c>
      <c r="P24" s="62">
        <v>0</v>
      </c>
      <c r="Q24" s="50"/>
      <c r="R24" s="50" t="str">
        <f>($A$6)</f>
        <v>Angler</v>
      </c>
      <c r="S24" s="50"/>
      <c r="V24" s="50"/>
      <c r="AE24" s="50"/>
      <c r="AF24" s="50"/>
      <c r="AG24" s="50"/>
      <c r="AH24" s="50"/>
      <c r="AI24" s="50"/>
      <c r="AJ24" s="50"/>
      <c r="AL24" s="50"/>
      <c r="AM24" s="50"/>
      <c r="AN24" s="50"/>
      <c r="AO24" s="50"/>
      <c r="AQ24" s="64"/>
      <c r="AR24" s="50"/>
    </row>
    <row r="25" spans="1:44" ht="20.399999999999999" x14ac:dyDescent="0.35">
      <c r="A25" s="107"/>
      <c r="B25" s="65"/>
      <c r="E25" s="50"/>
      <c r="F25" s="50"/>
      <c r="G25" s="50"/>
      <c r="H25" s="50"/>
      <c r="I25" s="50"/>
      <c r="J25" s="50"/>
      <c r="L25" s="61" t="str">
        <f>($A$9)</f>
        <v>Theodos</v>
      </c>
      <c r="N25" s="62" t="s">
        <v>84</v>
      </c>
      <c r="O25" s="63" t="s">
        <v>85</v>
      </c>
      <c r="P25" s="62" t="s">
        <v>84</v>
      </c>
      <c r="R25" s="50" t="str">
        <f>($A$10)</f>
        <v>pihen</v>
      </c>
      <c r="S25" s="50"/>
      <c r="V25" s="50"/>
      <c r="AE25" s="50"/>
      <c r="AF25" s="50"/>
      <c r="AG25" s="50"/>
      <c r="AH25" s="50"/>
      <c r="AI25" s="50"/>
      <c r="AJ25" s="50"/>
      <c r="AL25" s="50"/>
      <c r="AM25" s="50"/>
      <c r="AN25" s="50"/>
      <c r="AO25" s="50"/>
      <c r="AQ25" s="64"/>
    </row>
    <row r="26" spans="1:44" ht="21" x14ac:dyDescent="0.4">
      <c r="A26" s="107"/>
      <c r="B26" s="65"/>
      <c r="C26" s="66"/>
      <c r="D26" s="67"/>
      <c r="E26" s="65"/>
      <c r="F26" s="65"/>
      <c r="G26" s="65"/>
      <c r="H26" s="65"/>
      <c r="I26" s="65"/>
      <c r="J26" s="65"/>
      <c r="K26" s="68"/>
      <c r="L26" s="68"/>
      <c r="M26" s="68"/>
      <c r="N26" s="65"/>
      <c r="O26" s="69"/>
      <c r="P26" s="70"/>
      <c r="Q26" s="69"/>
      <c r="R26" s="65"/>
      <c r="S26" s="65"/>
      <c r="T26" s="68"/>
      <c r="U26" s="68"/>
      <c r="V26" s="65"/>
      <c r="W26" s="68"/>
      <c r="X26" s="68"/>
      <c r="Y26" s="68"/>
      <c r="Z26" s="65"/>
      <c r="AA26" s="69"/>
      <c r="AB26" s="70"/>
      <c r="AC26" s="69"/>
      <c r="AD26" s="68"/>
      <c r="AE26" s="65"/>
      <c r="AF26" s="65"/>
      <c r="AG26" s="65"/>
    </row>
    <row r="27" spans="1:44" s="50" customFormat="1" ht="24.6" x14ac:dyDescent="0.4">
      <c r="A27" s="106">
        <v>4</v>
      </c>
      <c r="B27" s="71"/>
      <c r="D27" s="59"/>
      <c r="K27" s="60"/>
      <c r="L27" s="61" t="str">
        <f>($A$3)</f>
        <v>Kocsis</v>
      </c>
      <c r="M27" s="60"/>
      <c r="N27" s="62">
        <v>0</v>
      </c>
      <c r="O27" s="63" t="s">
        <v>85</v>
      </c>
      <c r="P27" s="62">
        <v>2</v>
      </c>
      <c r="R27" s="50" t="str">
        <f>($A$7)</f>
        <v>Inczédi</v>
      </c>
      <c r="W27" s="60"/>
      <c r="X27" s="60"/>
      <c r="Y27" s="60"/>
      <c r="AQ27" s="64"/>
    </row>
    <row r="28" spans="1:44" ht="21" x14ac:dyDescent="0.4">
      <c r="A28" s="107"/>
      <c r="B28" s="72"/>
      <c r="E28" s="50"/>
      <c r="F28" s="50"/>
      <c r="G28" s="50"/>
      <c r="H28" s="50"/>
      <c r="I28" s="50"/>
      <c r="J28" s="50"/>
      <c r="L28" s="61" t="str">
        <f>($A$4)</f>
        <v>Füzy</v>
      </c>
      <c r="N28" s="62">
        <v>1</v>
      </c>
      <c r="O28" s="63" t="s">
        <v>85</v>
      </c>
      <c r="P28" s="62">
        <v>0</v>
      </c>
      <c r="R28" s="50" t="str">
        <f>($A$6)</f>
        <v>Angler</v>
      </c>
      <c r="S28" s="50"/>
      <c r="V28" s="50"/>
      <c r="Z28" s="50"/>
      <c r="AA28" s="78"/>
      <c r="AB28" s="63"/>
      <c r="AC28" s="78"/>
      <c r="AE28" s="50"/>
      <c r="AF28" s="50"/>
      <c r="AG28" s="50"/>
      <c r="AH28" s="50"/>
      <c r="AI28" s="50"/>
      <c r="AJ28" s="50"/>
      <c r="AL28" s="50"/>
      <c r="AM28" s="50"/>
      <c r="AN28" s="50"/>
      <c r="AO28" s="50"/>
      <c r="AQ28" s="64"/>
    </row>
    <row r="29" spans="1:44" ht="21" x14ac:dyDescent="0.4">
      <c r="A29" s="107"/>
      <c r="B29" s="72"/>
      <c r="D29" s="59"/>
      <c r="E29" s="50"/>
      <c r="F29" s="50"/>
      <c r="G29" s="50"/>
      <c r="H29" s="50"/>
      <c r="I29" s="50"/>
      <c r="J29" s="50"/>
      <c r="L29" s="61" t="str">
        <f>($A$5)</f>
        <v>Kondor B</v>
      </c>
      <c r="N29" s="62" t="s">
        <v>84</v>
      </c>
      <c r="O29" s="63" t="s">
        <v>85</v>
      </c>
      <c r="P29" s="62" t="s">
        <v>84</v>
      </c>
      <c r="Q29" s="50"/>
      <c r="R29" s="50" t="str">
        <f>($A$10)</f>
        <v>pihen</v>
      </c>
      <c r="S29" s="50"/>
      <c r="V29" s="50"/>
      <c r="Z29" s="50"/>
      <c r="AA29" s="60"/>
      <c r="AB29" s="60"/>
      <c r="AC29" s="60"/>
      <c r="AE29" s="50"/>
      <c r="AF29" s="50"/>
      <c r="AG29" s="50"/>
      <c r="AH29" s="50"/>
      <c r="AI29" s="50"/>
      <c r="AJ29" s="50"/>
      <c r="AL29" s="50"/>
      <c r="AM29" s="50"/>
      <c r="AN29" s="50"/>
      <c r="AO29" s="50"/>
      <c r="AQ29" s="64"/>
      <c r="AR29" s="50"/>
    </row>
    <row r="30" spans="1:44" ht="21" x14ac:dyDescent="0.4">
      <c r="A30" s="107"/>
      <c r="B30" s="72"/>
      <c r="E30" s="50"/>
      <c r="F30" s="50"/>
      <c r="G30" s="50"/>
      <c r="H30" s="50"/>
      <c r="I30" s="50"/>
      <c r="J30" s="50"/>
      <c r="L30" s="61" t="str">
        <f>($A$8)</f>
        <v>pihen</v>
      </c>
      <c r="N30" s="62" t="s">
        <v>84</v>
      </c>
      <c r="O30" s="63" t="s">
        <v>85</v>
      </c>
      <c r="P30" s="62" t="s">
        <v>84</v>
      </c>
      <c r="R30" s="50" t="str">
        <f>($A$9)</f>
        <v>Theodos</v>
      </c>
      <c r="S30" s="50"/>
      <c r="V30" s="50"/>
      <c r="Z30" s="50"/>
      <c r="AA30" s="78"/>
      <c r="AB30" s="63"/>
      <c r="AC30" s="78"/>
      <c r="AE30" s="50"/>
      <c r="AF30" s="50"/>
      <c r="AG30" s="50"/>
      <c r="AH30" s="50"/>
      <c r="AI30" s="50"/>
      <c r="AJ30" s="50"/>
      <c r="AL30" s="50"/>
      <c r="AM30" s="50"/>
      <c r="AN30" s="50"/>
      <c r="AO30" s="50"/>
      <c r="AQ30" s="64"/>
    </row>
    <row r="31" spans="1:44" ht="21" x14ac:dyDescent="0.4">
      <c r="A31" s="107"/>
      <c r="B31" s="72"/>
      <c r="C31" s="73"/>
      <c r="D31" s="74"/>
      <c r="E31" s="72"/>
      <c r="F31" s="72"/>
      <c r="G31" s="72"/>
      <c r="H31" s="72"/>
      <c r="I31" s="72"/>
      <c r="J31" s="72"/>
      <c r="K31" s="75"/>
      <c r="L31" s="75"/>
      <c r="M31" s="75"/>
      <c r="N31" s="72"/>
      <c r="O31" s="76"/>
      <c r="P31" s="77"/>
      <c r="Q31" s="76"/>
      <c r="R31" s="72"/>
      <c r="S31" s="72"/>
      <c r="T31" s="75"/>
      <c r="U31" s="75"/>
      <c r="V31" s="72"/>
      <c r="W31" s="75"/>
      <c r="X31" s="75"/>
      <c r="Y31" s="75"/>
      <c r="Z31" s="72"/>
      <c r="AA31" s="76"/>
      <c r="AB31" s="77"/>
      <c r="AC31" s="76"/>
      <c r="AD31" s="75"/>
      <c r="AE31" s="72"/>
      <c r="AF31" s="72"/>
      <c r="AG31" s="72"/>
    </row>
    <row r="32" spans="1:44" s="50" customFormat="1" ht="24.6" x14ac:dyDescent="0.4">
      <c r="A32" s="106">
        <v>5</v>
      </c>
      <c r="B32" s="58"/>
      <c r="D32" s="59"/>
      <c r="K32" s="60"/>
      <c r="L32" s="61" t="str">
        <f>($A$3)</f>
        <v>Kocsis</v>
      </c>
      <c r="M32" s="60"/>
      <c r="N32" s="62">
        <v>1</v>
      </c>
      <c r="O32" s="63" t="s">
        <v>85</v>
      </c>
      <c r="P32" s="62">
        <v>2</v>
      </c>
      <c r="R32" s="50" t="str">
        <f>($A$6)</f>
        <v>Angler</v>
      </c>
      <c r="W32" s="60"/>
      <c r="X32" s="60"/>
      <c r="Y32" s="60"/>
      <c r="AQ32" s="64"/>
    </row>
    <row r="33" spans="1:44" ht="21" x14ac:dyDescent="0.4">
      <c r="A33" s="107"/>
      <c r="B33" s="65"/>
      <c r="E33" s="50"/>
      <c r="F33" s="50"/>
      <c r="G33" s="50"/>
      <c r="H33" s="50"/>
      <c r="I33" s="50"/>
      <c r="J33" s="50"/>
      <c r="L33" s="61" t="str">
        <f>($A$4)</f>
        <v>Füzy</v>
      </c>
      <c r="N33" s="62">
        <v>3</v>
      </c>
      <c r="O33" s="63" t="s">
        <v>85</v>
      </c>
      <c r="P33" s="62">
        <v>0</v>
      </c>
      <c r="R33" s="50" t="str">
        <f>($A$5)</f>
        <v>Kondor B</v>
      </c>
      <c r="S33" s="50"/>
      <c r="V33" s="50"/>
      <c r="Z33" s="50"/>
      <c r="AA33" s="78"/>
      <c r="AB33" s="63"/>
      <c r="AC33" s="78"/>
      <c r="AE33" s="50"/>
      <c r="AF33" s="50"/>
      <c r="AG33" s="50"/>
      <c r="AH33" s="50"/>
      <c r="AI33" s="50"/>
      <c r="AJ33" s="50"/>
      <c r="AL33" s="50"/>
      <c r="AM33" s="50"/>
      <c r="AN33" s="50"/>
      <c r="AO33" s="50"/>
      <c r="AQ33" s="64"/>
    </row>
    <row r="34" spans="1:44" ht="21" x14ac:dyDescent="0.4">
      <c r="A34" s="107"/>
      <c r="B34" s="65"/>
      <c r="D34" s="59"/>
      <c r="E34" s="50"/>
      <c r="F34" s="50"/>
      <c r="G34" s="50"/>
      <c r="H34" s="50"/>
      <c r="I34" s="50"/>
      <c r="J34" s="50"/>
      <c r="L34" s="61" t="str">
        <f>($A$7)</f>
        <v>Inczédi</v>
      </c>
      <c r="N34" s="62">
        <v>0</v>
      </c>
      <c r="O34" s="63" t="s">
        <v>85</v>
      </c>
      <c r="P34" s="62">
        <v>0</v>
      </c>
      <c r="Q34" s="50"/>
      <c r="R34" s="50" t="str">
        <f>($A$9)</f>
        <v>Theodos</v>
      </c>
      <c r="S34" s="50"/>
      <c r="V34" s="50"/>
      <c r="Z34" s="50"/>
      <c r="AA34" s="60"/>
      <c r="AB34" s="60"/>
      <c r="AC34" s="60"/>
      <c r="AE34" s="50"/>
      <c r="AF34" s="50"/>
      <c r="AG34" s="50"/>
      <c r="AH34" s="50"/>
      <c r="AI34" s="50"/>
      <c r="AJ34" s="50"/>
      <c r="AL34" s="50"/>
      <c r="AM34" s="50"/>
      <c r="AN34" s="50"/>
      <c r="AO34" s="50"/>
      <c r="AQ34" s="64"/>
      <c r="AR34" s="50"/>
    </row>
    <row r="35" spans="1:44" ht="21" x14ac:dyDescent="0.4">
      <c r="A35" s="107"/>
      <c r="B35" s="65"/>
      <c r="E35" s="50"/>
      <c r="F35" s="50"/>
      <c r="G35" s="50"/>
      <c r="H35" s="50"/>
      <c r="I35" s="50"/>
      <c r="J35" s="50"/>
      <c r="L35" s="61" t="str">
        <f>($A$8)</f>
        <v>pihen</v>
      </c>
      <c r="N35" s="62" t="s">
        <v>84</v>
      </c>
      <c r="O35" s="63" t="s">
        <v>85</v>
      </c>
      <c r="P35" s="62" t="s">
        <v>84</v>
      </c>
      <c r="R35" s="50" t="str">
        <f>($A$10)</f>
        <v>pihen</v>
      </c>
      <c r="S35" s="50"/>
      <c r="V35" s="50"/>
      <c r="Z35" s="50"/>
      <c r="AA35" s="78"/>
      <c r="AB35" s="63"/>
      <c r="AC35" s="78"/>
      <c r="AE35" s="50"/>
      <c r="AF35" s="50"/>
      <c r="AG35" s="50"/>
      <c r="AH35" s="50"/>
      <c r="AI35" s="50"/>
      <c r="AJ35" s="50"/>
      <c r="AL35" s="50"/>
      <c r="AM35" s="50"/>
      <c r="AN35" s="50"/>
      <c r="AO35" s="50"/>
      <c r="AQ35" s="64"/>
    </row>
    <row r="36" spans="1:44" ht="21" x14ac:dyDescent="0.4">
      <c r="A36" s="107"/>
      <c r="B36" s="65"/>
      <c r="C36" s="66"/>
      <c r="D36" s="67"/>
      <c r="E36" s="65"/>
      <c r="F36" s="65"/>
      <c r="G36" s="65"/>
      <c r="H36" s="65"/>
      <c r="I36" s="65"/>
      <c r="J36" s="65"/>
      <c r="K36" s="68"/>
      <c r="L36" s="68"/>
      <c r="M36" s="68"/>
      <c r="N36" s="65"/>
      <c r="O36" s="69"/>
      <c r="P36" s="70"/>
      <c r="Q36" s="69"/>
      <c r="R36" s="65"/>
      <c r="S36" s="65"/>
      <c r="T36" s="68"/>
      <c r="U36" s="68"/>
      <c r="V36" s="65"/>
      <c r="W36" s="68"/>
      <c r="X36" s="68"/>
      <c r="Y36" s="68"/>
      <c r="Z36" s="65"/>
      <c r="AA36" s="69"/>
      <c r="AB36" s="70"/>
      <c r="AC36" s="69"/>
      <c r="AD36" s="68"/>
      <c r="AE36" s="65"/>
      <c r="AF36" s="65"/>
      <c r="AG36" s="65"/>
    </row>
    <row r="37" spans="1:44" s="50" customFormat="1" ht="24.6" x14ac:dyDescent="0.4">
      <c r="A37" s="106">
        <v>6</v>
      </c>
      <c r="B37" s="71"/>
      <c r="D37" s="59"/>
      <c r="K37" s="60"/>
      <c r="L37" s="61" t="str">
        <f>($A$3)</f>
        <v>Kocsis</v>
      </c>
      <c r="M37" s="60"/>
      <c r="N37" s="62">
        <v>3</v>
      </c>
      <c r="O37" s="63" t="s">
        <v>85</v>
      </c>
      <c r="P37" s="62">
        <v>3</v>
      </c>
      <c r="R37" s="50" t="str">
        <f>($A$5)</f>
        <v>Kondor B</v>
      </c>
      <c r="W37" s="60"/>
      <c r="X37" s="60"/>
      <c r="Y37" s="60"/>
      <c r="AQ37" s="64"/>
    </row>
    <row r="38" spans="1:44" ht="21" x14ac:dyDescent="0.4">
      <c r="A38" s="107"/>
      <c r="B38" s="72"/>
      <c r="E38" s="50"/>
      <c r="F38" s="50"/>
      <c r="G38" s="50"/>
      <c r="H38" s="50"/>
      <c r="I38" s="50"/>
      <c r="J38" s="50"/>
      <c r="L38" s="61" t="str">
        <f>($A$4)</f>
        <v>Füzy</v>
      </c>
      <c r="N38" s="62" t="s">
        <v>84</v>
      </c>
      <c r="O38" s="63" t="s">
        <v>85</v>
      </c>
      <c r="P38" s="62" t="s">
        <v>84</v>
      </c>
      <c r="R38" s="50" t="str">
        <f>($A$10)</f>
        <v>pihen</v>
      </c>
      <c r="S38" s="50"/>
      <c r="V38" s="50"/>
      <c r="Z38" s="50"/>
      <c r="AA38" s="78"/>
      <c r="AB38" s="63"/>
      <c r="AC38" s="78"/>
      <c r="AE38" s="50"/>
      <c r="AF38" s="50"/>
      <c r="AG38" s="50"/>
      <c r="AH38" s="50"/>
      <c r="AI38" s="50"/>
      <c r="AJ38" s="50"/>
      <c r="AL38" s="50"/>
      <c r="AM38" s="50"/>
      <c r="AN38" s="50"/>
      <c r="AO38" s="50"/>
      <c r="AQ38" s="64"/>
    </row>
    <row r="39" spans="1:44" ht="21" x14ac:dyDescent="0.4">
      <c r="A39" s="107"/>
      <c r="B39" s="72"/>
      <c r="D39" s="59"/>
      <c r="E39" s="50"/>
      <c r="F39" s="50"/>
      <c r="G39" s="50"/>
      <c r="H39" s="50"/>
      <c r="I39" s="50"/>
      <c r="J39" s="50"/>
      <c r="L39" s="61" t="str">
        <f>($A$6)</f>
        <v>Angler</v>
      </c>
      <c r="N39" s="62">
        <v>2</v>
      </c>
      <c r="O39" s="63" t="s">
        <v>85</v>
      </c>
      <c r="P39" s="62">
        <v>0</v>
      </c>
      <c r="Q39" s="50"/>
      <c r="R39" s="50" t="str">
        <f>($A$9)</f>
        <v>Theodos</v>
      </c>
      <c r="S39" s="50"/>
      <c r="V39" s="50"/>
      <c r="Z39" s="50"/>
      <c r="AA39" s="60"/>
      <c r="AB39" s="60"/>
      <c r="AC39" s="60"/>
      <c r="AE39" s="50"/>
      <c r="AF39" s="50"/>
      <c r="AG39" s="50"/>
      <c r="AH39" s="50"/>
      <c r="AI39" s="50"/>
      <c r="AJ39" s="50"/>
      <c r="AL39" s="50"/>
      <c r="AM39" s="50"/>
      <c r="AN39" s="50"/>
      <c r="AO39" s="50"/>
      <c r="AQ39" s="64"/>
      <c r="AR39" s="50"/>
    </row>
    <row r="40" spans="1:44" ht="21" x14ac:dyDescent="0.4">
      <c r="A40" s="107"/>
      <c r="B40" s="72"/>
      <c r="E40" s="50"/>
      <c r="F40" s="50"/>
      <c r="G40" s="50"/>
      <c r="H40" s="50"/>
      <c r="I40" s="50"/>
      <c r="J40" s="50"/>
      <c r="L40" s="61" t="str">
        <f>($A$7)</f>
        <v>Inczédi</v>
      </c>
      <c r="N40" s="62" t="s">
        <v>84</v>
      </c>
      <c r="O40" s="63" t="s">
        <v>85</v>
      </c>
      <c r="P40" s="62" t="s">
        <v>84</v>
      </c>
      <c r="R40" s="50" t="str">
        <f>($A$8)</f>
        <v>pihen</v>
      </c>
      <c r="S40" s="50"/>
      <c r="V40" s="50"/>
      <c r="Z40" s="50"/>
      <c r="AA40" s="78"/>
      <c r="AB40" s="63"/>
      <c r="AC40" s="78"/>
      <c r="AE40" s="50"/>
      <c r="AF40" s="50"/>
      <c r="AG40" s="50"/>
      <c r="AH40" s="50"/>
      <c r="AI40" s="50"/>
      <c r="AJ40" s="50"/>
      <c r="AL40" s="50"/>
      <c r="AM40" s="50"/>
      <c r="AN40" s="50"/>
      <c r="AO40" s="50"/>
      <c r="AQ40" s="64"/>
    </row>
    <row r="41" spans="1:44" ht="21" x14ac:dyDescent="0.4">
      <c r="A41" s="107"/>
      <c r="B41" s="72"/>
      <c r="C41" s="73"/>
      <c r="D41" s="74"/>
      <c r="E41" s="72"/>
      <c r="F41" s="72"/>
      <c r="G41" s="72"/>
      <c r="H41" s="72"/>
      <c r="I41" s="72"/>
      <c r="J41" s="72"/>
      <c r="K41" s="75"/>
      <c r="L41" s="75"/>
      <c r="M41" s="75"/>
      <c r="N41" s="72"/>
      <c r="O41" s="76"/>
      <c r="P41" s="77"/>
      <c r="Q41" s="76"/>
      <c r="R41" s="72"/>
      <c r="S41" s="72"/>
      <c r="T41" s="75"/>
      <c r="U41" s="75"/>
      <c r="V41" s="72"/>
      <c r="W41" s="75"/>
      <c r="X41" s="75"/>
      <c r="Y41" s="75"/>
      <c r="Z41" s="72"/>
      <c r="AA41" s="76"/>
      <c r="AB41" s="77"/>
      <c r="AC41" s="76"/>
      <c r="AD41" s="75"/>
      <c r="AE41" s="72"/>
      <c r="AF41" s="72"/>
      <c r="AG41" s="72"/>
    </row>
    <row r="42" spans="1:44" s="50" customFormat="1" ht="24.6" x14ac:dyDescent="0.4">
      <c r="A42" s="106">
        <v>7</v>
      </c>
      <c r="B42" s="58"/>
      <c r="D42" s="59"/>
      <c r="K42" s="60"/>
      <c r="L42" s="61" t="str">
        <f>($A$3)</f>
        <v>Kocsis</v>
      </c>
      <c r="M42" s="60"/>
      <c r="N42" s="62">
        <v>0</v>
      </c>
      <c r="O42" s="63" t="s">
        <v>85</v>
      </c>
      <c r="P42" s="62">
        <v>1</v>
      </c>
      <c r="R42" s="50" t="str">
        <f>($A$4)</f>
        <v>Füzy</v>
      </c>
      <c r="W42" s="60" t="s">
        <v>236</v>
      </c>
      <c r="X42" s="60"/>
      <c r="Y42" s="60"/>
      <c r="AQ42" s="64"/>
    </row>
    <row r="43" spans="1:44" ht="21" x14ac:dyDescent="0.4">
      <c r="A43" s="107"/>
      <c r="B43" s="65"/>
      <c r="E43" s="50"/>
      <c r="F43" s="50"/>
      <c r="G43" s="50"/>
      <c r="H43" s="50"/>
      <c r="I43" s="50"/>
      <c r="J43" s="50"/>
      <c r="L43" s="61" t="str">
        <f>($A$5)</f>
        <v>Kondor B</v>
      </c>
      <c r="N43" s="62">
        <v>2</v>
      </c>
      <c r="O43" s="63" t="s">
        <v>85</v>
      </c>
      <c r="P43" s="62">
        <v>1</v>
      </c>
      <c r="R43" s="50" t="str">
        <f>($A$9)</f>
        <v>Theodos</v>
      </c>
      <c r="S43" s="50"/>
      <c r="V43" s="50"/>
      <c r="Z43" s="50"/>
      <c r="AA43" s="78"/>
      <c r="AB43" s="63"/>
      <c r="AC43" s="78"/>
      <c r="AE43" s="50"/>
      <c r="AF43" s="50"/>
      <c r="AG43" s="50"/>
      <c r="AH43" s="50"/>
      <c r="AI43" s="50"/>
      <c r="AJ43" s="50"/>
      <c r="AL43" s="50"/>
      <c r="AM43" s="50"/>
      <c r="AN43" s="50"/>
      <c r="AO43" s="50"/>
      <c r="AQ43" s="64"/>
    </row>
    <row r="44" spans="1:44" ht="21" x14ac:dyDescent="0.4">
      <c r="A44" s="107"/>
      <c r="B44" s="65"/>
      <c r="D44" s="59"/>
      <c r="E44" s="50"/>
      <c r="F44" s="50"/>
      <c r="G44" s="50"/>
      <c r="H44" s="50"/>
      <c r="I44" s="50"/>
      <c r="J44" s="50"/>
      <c r="L44" s="61" t="str">
        <f>($A$6)</f>
        <v>Angler</v>
      </c>
      <c r="N44" s="62" t="s">
        <v>84</v>
      </c>
      <c r="O44" s="63" t="s">
        <v>85</v>
      </c>
      <c r="P44" s="62" t="s">
        <v>84</v>
      </c>
      <c r="Q44" s="50"/>
      <c r="R44" s="50" t="str">
        <f>($A$8)</f>
        <v>pihen</v>
      </c>
      <c r="S44" s="50"/>
      <c r="V44" s="50"/>
      <c r="Z44" s="50"/>
      <c r="AA44" s="60"/>
      <c r="AB44" s="60"/>
      <c r="AC44" s="60"/>
      <c r="AE44" s="50"/>
      <c r="AF44" s="50"/>
      <c r="AG44" s="50"/>
      <c r="AH44" s="50"/>
      <c r="AI44" s="50"/>
      <c r="AJ44" s="50"/>
      <c r="AL44" s="50"/>
      <c r="AM44" s="50"/>
      <c r="AN44" s="50"/>
      <c r="AO44" s="50"/>
      <c r="AQ44" s="64"/>
      <c r="AR44" s="50"/>
    </row>
    <row r="45" spans="1:44" ht="21" x14ac:dyDescent="0.4">
      <c r="A45" s="107"/>
      <c r="B45" s="65"/>
      <c r="E45" s="50"/>
      <c r="F45" s="50"/>
      <c r="G45" s="50"/>
      <c r="H45" s="50"/>
      <c r="I45" s="50"/>
      <c r="J45" s="50"/>
      <c r="L45" s="61" t="str">
        <f>($A$7)</f>
        <v>Inczédi</v>
      </c>
      <c r="N45" s="62" t="s">
        <v>84</v>
      </c>
      <c r="O45" s="63" t="s">
        <v>85</v>
      </c>
      <c r="P45" s="62" t="s">
        <v>84</v>
      </c>
      <c r="R45" s="50" t="str">
        <f>($A$10)</f>
        <v>pihen</v>
      </c>
      <c r="S45" s="50"/>
      <c r="V45" s="50"/>
      <c r="Z45" s="50"/>
      <c r="AA45" s="78"/>
      <c r="AB45" s="63"/>
      <c r="AC45" s="78"/>
      <c r="AE45" s="50"/>
      <c r="AF45" s="50"/>
      <c r="AG45" s="50"/>
      <c r="AH45" s="50"/>
      <c r="AI45" s="50"/>
      <c r="AJ45" s="50"/>
      <c r="AL45" s="50"/>
      <c r="AM45" s="50"/>
      <c r="AN45" s="50"/>
      <c r="AO45" s="50"/>
      <c r="AQ45" s="64"/>
    </row>
    <row r="46" spans="1:44" ht="21" x14ac:dyDescent="0.4">
      <c r="A46" s="107"/>
      <c r="B46" s="65"/>
      <c r="C46" s="66"/>
      <c r="D46" s="67"/>
      <c r="E46" s="65"/>
      <c r="F46" s="65"/>
      <c r="G46" s="65"/>
      <c r="H46" s="65"/>
      <c r="I46" s="65"/>
      <c r="J46" s="65"/>
      <c r="K46" s="68"/>
      <c r="L46" s="68"/>
      <c r="M46" s="68"/>
      <c r="N46" s="65"/>
      <c r="O46" s="69"/>
      <c r="P46" s="70"/>
      <c r="Q46" s="69"/>
      <c r="R46" s="65"/>
      <c r="S46" s="65"/>
      <c r="T46" s="68"/>
      <c r="U46" s="68"/>
      <c r="V46" s="65"/>
      <c r="W46" s="68"/>
      <c r="X46" s="68"/>
      <c r="Y46" s="68"/>
      <c r="Z46" s="65"/>
      <c r="AA46" s="69"/>
      <c r="AB46" s="70"/>
      <c r="AC46" s="69"/>
      <c r="AD46" s="68"/>
      <c r="AE46" s="65"/>
      <c r="AF46" s="65"/>
      <c r="AG46" s="65"/>
    </row>
  </sheetData>
  <conditionalFormatting sqref="E4:E10 I3 I5:I10 M3:M4 M6:M10 Q3:Q5 Q7:Q10 U3:U6 U8:U10 Y3:Y7 Y9:Y10 AC3:AC8 AC10 AG3:AG9">
    <cfRule type="cellIs" dxfId="11" priority="1" stopIfTrue="1" operator="equal">
      <formula>"g"</formula>
    </cfRule>
    <cfRule type="cellIs" dxfId="10" priority="2" stopIfTrue="1" operator="equal">
      <formula>"d"</formula>
    </cfRule>
    <cfRule type="cellIs" dxfId="9" priority="3" stopIfTrue="1" operator="equal">
      <formula>"v"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2"/>
  <sheetViews>
    <sheetView topLeftCell="A4" workbookViewId="0">
      <selection activeCell="A16" sqref="A16"/>
    </sheetView>
  </sheetViews>
  <sheetFormatPr defaultColWidth="10.796875" defaultRowHeight="15.6" x14ac:dyDescent="0.3"/>
  <cols>
    <col min="1" max="1" width="5.5" style="110" bestFit="1" customWidth="1"/>
    <col min="2" max="2" width="9.5" style="110" customWidth="1"/>
    <col min="3" max="3" width="2.69921875" style="110" customWidth="1"/>
    <col min="4" max="4" width="9.796875" style="110" customWidth="1"/>
    <col min="5" max="5" width="9.69921875" style="110" customWidth="1"/>
    <col min="6" max="6" width="2.19921875" style="110" customWidth="1"/>
    <col min="7" max="7" width="11.296875" style="110" customWidth="1"/>
    <col min="8" max="8" width="9.69921875" style="110" customWidth="1"/>
    <col min="9" max="9" width="2.19921875" style="110" customWidth="1"/>
    <col min="10" max="10" width="11.296875" style="110" customWidth="1"/>
    <col min="11" max="11" width="9.796875" style="110" customWidth="1"/>
    <col min="12" max="12" width="2.19921875" style="110" customWidth="1"/>
    <col min="13" max="13" width="11.296875" style="110" customWidth="1"/>
    <col min="14" max="14" width="9.5" style="110" customWidth="1"/>
    <col min="15" max="15" width="2.19921875" style="110" customWidth="1"/>
    <col min="16" max="16" width="11.296875" style="110" customWidth="1"/>
    <col min="17" max="17" width="5.5" style="110" customWidth="1"/>
    <col min="18" max="18" width="9.5" style="110" customWidth="1"/>
    <col min="19" max="19" width="2.19921875" style="110" customWidth="1"/>
    <col min="20" max="20" width="11.296875" style="110" customWidth="1"/>
    <col min="21" max="21" width="9.5" style="110" customWidth="1"/>
    <col min="22" max="22" width="2.19921875" style="110" customWidth="1"/>
    <col min="23" max="23" width="9.796875" style="110" customWidth="1"/>
    <col min="24" max="24" width="9.69921875" style="110" customWidth="1"/>
    <col min="25" max="25" width="2.19921875" style="110" customWidth="1"/>
    <col min="26" max="26" width="11.296875" style="110" customWidth="1"/>
    <col min="27" max="27" width="9.69921875" style="110" bestFit="1" customWidth="1"/>
    <col min="28" max="28" width="2.19921875" style="110" bestFit="1" customWidth="1"/>
    <col min="29" max="29" width="11.296875" style="110" bestFit="1" customWidth="1"/>
    <col min="30" max="31" width="10.796875" style="110"/>
    <col min="32" max="32" width="6.5" style="110" customWidth="1"/>
    <col min="33" max="16384" width="10.796875" style="110"/>
  </cols>
  <sheetData>
    <row r="1" spans="1:29" x14ac:dyDescent="0.3">
      <c r="C1" s="110" t="s">
        <v>45</v>
      </c>
      <c r="F1" s="111">
        <v>2</v>
      </c>
      <c r="I1" s="111">
        <v>3</v>
      </c>
      <c r="L1" s="111">
        <v>4</v>
      </c>
      <c r="O1" s="111">
        <v>5</v>
      </c>
      <c r="S1" s="111">
        <v>6</v>
      </c>
      <c r="V1" s="111">
        <v>7</v>
      </c>
      <c r="Y1" s="111">
        <v>8</v>
      </c>
      <c r="AB1" s="111">
        <v>9</v>
      </c>
    </row>
    <row r="2" spans="1:29" ht="16.05" customHeight="1" x14ac:dyDescent="0.3">
      <c r="A2" s="112" t="s">
        <v>156</v>
      </c>
      <c r="B2" s="335" t="s">
        <v>132</v>
      </c>
      <c r="C2" s="336"/>
      <c r="D2" s="337"/>
      <c r="E2" s="335" t="s">
        <v>133</v>
      </c>
      <c r="F2" s="336"/>
      <c r="G2" s="337"/>
      <c r="H2" s="335" t="s">
        <v>134</v>
      </c>
      <c r="I2" s="336"/>
      <c r="J2" s="337"/>
      <c r="K2" s="335" t="s">
        <v>162</v>
      </c>
      <c r="L2" s="336"/>
      <c r="M2" s="337"/>
      <c r="N2" s="335" t="s">
        <v>163</v>
      </c>
      <c r="O2" s="336"/>
      <c r="P2" s="337"/>
      <c r="Q2" s="112" t="s">
        <v>156</v>
      </c>
      <c r="R2" s="335" t="s">
        <v>164</v>
      </c>
      <c r="S2" s="336"/>
      <c r="T2" s="337"/>
      <c r="U2" s="335" t="s">
        <v>165</v>
      </c>
      <c r="V2" s="336"/>
      <c r="W2" s="337"/>
      <c r="X2" s="335" t="s">
        <v>135</v>
      </c>
      <c r="Y2" s="336"/>
      <c r="Z2" s="337"/>
      <c r="AA2" s="335" t="s">
        <v>166</v>
      </c>
      <c r="AB2" s="336"/>
      <c r="AC2" s="337"/>
    </row>
    <row r="3" spans="1:29" x14ac:dyDescent="0.3">
      <c r="A3" s="112" t="s">
        <v>136</v>
      </c>
      <c r="B3" s="114" t="s">
        <v>91</v>
      </c>
      <c r="C3" s="114" t="s">
        <v>85</v>
      </c>
      <c r="D3" s="115" t="s">
        <v>129</v>
      </c>
      <c r="E3" s="116" t="s">
        <v>92</v>
      </c>
      <c r="F3" s="116" t="s">
        <v>85</v>
      </c>
      <c r="G3" s="117" t="s">
        <v>130</v>
      </c>
      <c r="H3" s="118" t="s">
        <v>93</v>
      </c>
      <c r="I3" s="118" t="s">
        <v>85</v>
      </c>
      <c r="J3" s="119" t="s">
        <v>127</v>
      </c>
      <c r="K3" s="120" t="s">
        <v>94</v>
      </c>
      <c r="L3" s="120" t="s">
        <v>85</v>
      </c>
      <c r="M3" s="121" t="s">
        <v>123</v>
      </c>
      <c r="N3" s="122" t="s">
        <v>95</v>
      </c>
      <c r="O3" s="122" t="s">
        <v>85</v>
      </c>
      <c r="P3" s="123" t="s">
        <v>115</v>
      </c>
      <c r="Q3" s="112" t="s">
        <v>136</v>
      </c>
      <c r="R3" s="114" t="s">
        <v>91</v>
      </c>
      <c r="S3" s="114" t="s">
        <v>85</v>
      </c>
      <c r="T3" s="115" t="s">
        <v>110</v>
      </c>
      <c r="U3" s="116" t="s">
        <v>92</v>
      </c>
      <c r="V3" s="116" t="s">
        <v>85</v>
      </c>
      <c r="W3" s="117" t="s">
        <v>109</v>
      </c>
      <c r="X3" s="118" t="s">
        <v>93</v>
      </c>
      <c r="Y3" s="118" t="s">
        <v>85</v>
      </c>
      <c r="Z3" s="119" t="s">
        <v>103</v>
      </c>
      <c r="AA3" s="120" t="s">
        <v>94</v>
      </c>
      <c r="AB3" s="120" t="s">
        <v>85</v>
      </c>
      <c r="AC3" s="121" t="s">
        <v>97</v>
      </c>
    </row>
    <row r="4" spans="1:29" x14ac:dyDescent="0.3">
      <c r="A4" s="112" t="s">
        <v>137</v>
      </c>
      <c r="B4" s="114" t="s">
        <v>100</v>
      </c>
      <c r="C4" s="114" t="s">
        <v>85</v>
      </c>
      <c r="D4" s="115" t="s">
        <v>120</v>
      </c>
      <c r="E4" s="116" t="s">
        <v>99</v>
      </c>
      <c r="F4" s="116" t="s">
        <v>85</v>
      </c>
      <c r="G4" s="117" t="s">
        <v>128</v>
      </c>
      <c r="H4" s="118" t="s">
        <v>98</v>
      </c>
      <c r="I4" s="118" t="s">
        <v>85</v>
      </c>
      <c r="J4" s="119" t="s">
        <v>122</v>
      </c>
      <c r="K4" s="120" t="s">
        <v>97</v>
      </c>
      <c r="L4" s="120" t="s">
        <v>85</v>
      </c>
      <c r="M4" s="121" t="s">
        <v>114</v>
      </c>
      <c r="N4" s="122" t="s">
        <v>96</v>
      </c>
      <c r="O4" s="122" t="s">
        <v>85</v>
      </c>
      <c r="P4" s="123" t="s">
        <v>159</v>
      </c>
      <c r="Q4" s="112" t="s">
        <v>137</v>
      </c>
      <c r="R4" s="114" t="s">
        <v>100</v>
      </c>
      <c r="S4" s="114" t="s">
        <v>85</v>
      </c>
      <c r="T4" s="115" t="s">
        <v>101</v>
      </c>
      <c r="U4" s="116" t="s">
        <v>99</v>
      </c>
      <c r="V4" s="116" t="s">
        <v>85</v>
      </c>
      <c r="W4" s="117" t="s">
        <v>102</v>
      </c>
      <c r="X4" s="118" t="s">
        <v>108</v>
      </c>
      <c r="Y4" s="118" t="s">
        <v>85</v>
      </c>
      <c r="Z4" s="119" t="s">
        <v>157</v>
      </c>
      <c r="AA4" s="120" t="s">
        <v>104</v>
      </c>
      <c r="AB4" s="120" t="s">
        <v>85</v>
      </c>
      <c r="AC4" s="121" t="s">
        <v>116</v>
      </c>
    </row>
    <row r="5" spans="1:29" x14ac:dyDescent="0.3">
      <c r="A5" s="112" t="s">
        <v>138</v>
      </c>
      <c r="B5" s="114" t="s">
        <v>101</v>
      </c>
      <c r="C5" s="114" t="s">
        <v>85</v>
      </c>
      <c r="D5" s="115" t="s">
        <v>119</v>
      </c>
      <c r="E5" s="116" t="s">
        <v>102</v>
      </c>
      <c r="F5" s="116" t="s">
        <v>85</v>
      </c>
      <c r="G5" s="117" t="s">
        <v>121</v>
      </c>
      <c r="H5" s="118" t="s">
        <v>103</v>
      </c>
      <c r="I5" s="118" t="s">
        <v>85</v>
      </c>
      <c r="J5" s="119" t="s">
        <v>117</v>
      </c>
      <c r="K5" s="120" t="s">
        <v>104</v>
      </c>
      <c r="L5" s="120" t="s">
        <v>85</v>
      </c>
      <c r="M5" s="121" t="s">
        <v>107</v>
      </c>
      <c r="N5" s="122" t="s">
        <v>105</v>
      </c>
      <c r="O5" s="122" t="s">
        <v>85</v>
      </c>
      <c r="P5" s="123" t="s">
        <v>125</v>
      </c>
      <c r="Q5" s="112" t="s">
        <v>138</v>
      </c>
      <c r="R5" s="114" t="s">
        <v>111</v>
      </c>
      <c r="S5" s="114" t="s">
        <v>85</v>
      </c>
      <c r="T5" s="115" t="s">
        <v>120</v>
      </c>
      <c r="U5" s="116" t="s">
        <v>112</v>
      </c>
      <c r="V5" s="116" t="s">
        <v>85</v>
      </c>
      <c r="W5" s="117" t="s">
        <v>130</v>
      </c>
      <c r="X5" s="118" t="s">
        <v>113</v>
      </c>
      <c r="Y5" s="118" t="s">
        <v>85</v>
      </c>
      <c r="Z5" s="119" t="s">
        <v>127</v>
      </c>
      <c r="AA5" s="120" t="s">
        <v>107</v>
      </c>
      <c r="AB5" s="120" t="s">
        <v>85</v>
      </c>
      <c r="AC5" s="121" t="s">
        <v>123</v>
      </c>
    </row>
    <row r="6" spans="1:29" x14ac:dyDescent="0.3">
      <c r="A6" s="112" t="s">
        <v>139</v>
      </c>
      <c r="B6" s="114" t="s">
        <v>110</v>
      </c>
      <c r="C6" s="114" t="s">
        <v>85</v>
      </c>
      <c r="D6" s="115" t="s">
        <v>111</v>
      </c>
      <c r="E6" s="116" t="s">
        <v>109</v>
      </c>
      <c r="F6" s="116" t="s">
        <v>85</v>
      </c>
      <c r="G6" s="117" t="s">
        <v>118</v>
      </c>
      <c r="H6" s="118" t="s">
        <v>108</v>
      </c>
      <c r="I6" s="118" t="s">
        <v>85</v>
      </c>
      <c r="J6" s="119" t="s">
        <v>113</v>
      </c>
      <c r="K6" s="120" t="s">
        <v>116</v>
      </c>
      <c r="L6" s="120" t="s">
        <v>85</v>
      </c>
      <c r="M6" s="121" t="s">
        <v>126</v>
      </c>
      <c r="N6" s="122" t="s">
        <v>124</v>
      </c>
      <c r="O6" s="122" t="s">
        <v>85</v>
      </c>
      <c r="P6" s="123" t="s">
        <v>158</v>
      </c>
      <c r="Q6" s="112" t="s">
        <v>139</v>
      </c>
      <c r="R6" s="114" t="s">
        <v>119</v>
      </c>
      <c r="S6" s="114" t="s">
        <v>85</v>
      </c>
      <c r="T6" s="115" t="s">
        <v>129</v>
      </c>
      <c r="U6" s="116" t="s">
        <v>118</v>
      </c>
      <c r="V6" s="116" t="s">
        <v>85</v>
      </c>
      <c r="W6" s="117" t="s">
        <v>128</v>
      </c>
      <c r="X6" s="118" t="s">
        <v>117</v>
      </c>
      <c r="Y6" s="118" t="s">
        <v>85</v>
      </c>
      <c r="Z6" s="119" t="s">
        <v>122</v>
      </c>
      <c r="AA6" s="120" t="s">
        <v>114</v>
      </c>
      <c r="AB6" s="120" t="s">
        <v>85</v>
      </c>
      <c r="AC6" s="121" t="s">
        <v>126</v>
      </c>
    </row>
    <row r="7" spans="1:29" x14ac:dyDescent="0.3">
      <c r="A7" s="112" t="s">
        <v>140</v>
      </c>
      <c r="B7" s="116" t="s">
        <v>99</v>
      </c>
      <c r="C7" s="116" t="s">
        <v>85</v>
      </c>
      <c r="D7" s="117" t="s">
        <v>130</v>
      </c>
      <c r="E7" s="118" t="s">
        <v>93</v>
      </c>
      <c r="F7" s="118" t="s">
        <v>85</v>
      </c>
      <c r="G7" s="119" t="s">
        <v>157</v>
      </c>
      <c r="H7" s="120" t="s">
        <v>94</v>
      </c>
      <c r="I7" s="120" t="s">
        <v>85</v>
      </c>
      <c r="J7" s="121" t="s">
        <v>116</v>
      </c>
      <c r="K7" s="122" t="s">
        <v>95</v>
      </c>
      <c r="L7" s="122" t="s">
        <v>85</v>
      </c>
      <c r="M7" s="123" t="s">
        <v>124</v>
      </c>
      <c r="N7" s="114" t="s">
        <v>91</v>
      </c>
      <c r="O7" s="114" t="s">
        <v>85</v>
      </c>
      <c r="P7" s="115" t="s">
        <v>111</v>
      </c>
      <c r="Q7" s="112" t="s">
        <v>140</v>
      </c>
      <c r="R7" s="116" t="s">
        <v>92</v>
      </c>
      <c r="S7" s="116" t="s">
        <v>85</v>
      </c>
      <c r="T7" s="117" t="s">
        <v>112</v>
      </c>
      <c r="U7" s="118" t="s">
        <v>93</v>
      </c>
      <c r="V7" s="118" t="s">
        <v>85</v>
      </c>
      <c r="W7" s="119" t="s">
        <v>108</v>
      </c>
      <c r="X7" s="120" t="s">
        <v>94</v>
      </c>
      <c r="Y7" s="120" t="s">
        <v>85</v>
      </c>
      <c r="Z7" s="121" t="s">
        <v>104</v>
      </c>
      <c r="AA7" s="122" t="s">
        <v>95</v>
      </c>
      <c r="AB7" s="122" t="s">
        <v>85</v>
      </c>
      <c r="AC7" s="123" t="s">
        <v>96</v>
      </c>
    </row>
    <row r="8" spans="1:29" x14ac:dyDescent="0.3">
      <c r="A8" s="112" t="s">
        <v>141</v>
      </c>
      <c r="B8" s="116" t="s">
        <v>102</v>
      </c>
      <c r="C8" s="116" t="s">
        <v>85</v>
      </c>
      <c r="D8" s="117" t="s">
        <v>128</v>
      </c>
      <c r="E8" s="118" t="s">
        <v>98</v>
      </c>
      <c r="F8" s="118" t="s">
        <v>85</v>
      </c>
      <c r="G8" s="119" t="s">
        <v>127</v>
      </c>
      <c r="H8" s="120" t="s">
        <v>97</v>
      </c>
      <c r="I8" s="120" t="s">
        <v>85</v>
      </c>
      <c r="J8" s="121" t="s">
        <v>123</v>
      </c>
      <c r="K8" s="122" t="s">
        <v>96</v>
      </c>
      <c r="L8" s="122" t="s">
        <v>85</v>
      </c>
      <c r="M8" s="123" t="s">
        <v>115</v>
      </c>
      <c r="N8" s="114" t="s">
        <v>100</v>
      </c>
      <c r="O8" s="114" t="s">
        <v>85</v>
      </c>
      <c r="P8" s="115" t="s">
        <v>110</v>
      </c>
      <c r="Q8" s="112" t="s">
        <v>141</v>
      </c>
      <c r="R8" s="116" t="s">
        <v>99</v>
      </c>
      <c r="S8" s="116" t="s">
        <v>85</v>
      </c>
      <c r="T8" s="117" t="s">
        <v>109</v>
      </c>
      <c r="U8" s="118" t="s">
        <v>98</v>
      </c>
      <c r="V8" s="118" t="s">
        <v>85</v>
      </c>
      <c r="W8" s="119" t="s">
        <v>103</v>
      </c>
      <c r="X8" s="120" t="s">
        <v>97</v>
      </c>
      <c r="Y8" s="120" t="s">
        <v>85</v>
      </c>
      <c r="Z8" s="121" t="s">
        <v>126</v>
      </c>
      <c r="AA8" s="122" t="s">
        <v>105</v>
      </c>
      <c r="AB8" s="122" t="s">
        <v>85</v>
      </c>
      <c r="AC8" s="123" t="s">
        <v>158</v>
      </c>
    </row>
    <row r="9" spans="1:29" x14ac:dyDescent="0.3">
      <c r="A9" s="112" t="s">
        <v>142</v>
      </c>
      <c r="B9" s="116" t="s">
        <v>109</v>
      </c>
      <c r="C9" s="116" t="s">
        <v>85</v>
      </c>
      <c r="D9" s="117" t="s">
        <v>121</v>
      </c>
      <c r="E9" s="118" t="s">
        <v>103</v>
      </c>
      <c r="F9" s="118" t="s">
        <v>85</v>
      </c>
      <c r="G9" s="119" t="s">
        <v>122</v>
      </c>
      <c r="H9" s="120" t="s">
        <v>104</v>
      </c>
      <c r="I9" s="120" t="s">
        <v>85</v>
      </c>
      <c r="J9" s="121" t="s">
        <v>114</v>
      </c>
      <c r="K9" s="122" t="s">
        <v>105</v>
      </c>
      <c r="L9" s="122" t="s">
        <v>85</v>
      </c>
      <c r="M9" s="123" t="s">
        <v>159</v>
      </c>
      <c r="N9" s="114" t="s">
        <v>101</v>
      </c>
      <c r="O9" s="114" t="s">
        <v>85</v>
      </c>
      <c r="P9" s="115" t="s">
        <v>129</v>
      </c>
      <c r="Q9" s="112" t="s">
        <v>142</v>
      </c>
      <c r="R9" s="116" t="s">
        <v>118</v>
      </c>
      <c r="S9" s="116" t="s">
        <v>85</v>
      </c>
      <c r="T9" s="117" t="s">
        <v>130</v>
      </c>
      <c r="U9" s="118" t="s">
        <v>113</v>
      </c>
      <c r="V9" s="118" t="s">
        <v>85</v>
      </c>
      <c r="W9" s="119" t="s">
        <v>157</v>
      </c>
      <c r="X9" s="120" t="s">
        <v>107</v>
      </c>
      <c r="Y9" s="120" t="s">
        <v>85</v>
      </c>
      <c r="Z9" s="121" t="s">
        <v>116</v>
      </c>
      <c r="AA9" s="122" t="s">
        <v>159</v>
      </c>
      <c r="AB9" s="122" t="s">
        <v>85</v>
      </c>
      <c r="AC9" s="123" t="s">
        <v>124</v>
      </c>
    </row>
    <row r="10" spans="1:29" x14ac:dyDescent="0.3">
      <c r="A10" s="112" t="s">
        <v>143</v>
      </c>
      <c r="B10" s="116" t="s">
        <v>112</v>
      </c>
      <c r="C10" s="116" t="s">
        <v>85</v>
      </c>
      <c r="D10" s="117" t="s">
        <v>118</v>
      </c>
      <c r="E10" s="118" t="s">
        <v>108</v>
      </c>
      <c r="F10" s="118" t="s">
        <v>85</v>
      </c>
      <c r="G10" s="119" t="s">
        <v>117</v>
      </c>
      <c r="H10" s="120" t="s">
        <v>107</v>
      </c>
      <c r="I10" s="120" t="s">
        <v>85</v>
      </c>
      <c r="J10" s="121" t="s">
        <v>126</v>
      </c>
      <c r="K10" s="122" t="s">
        <v>158</v>
      </c>
      <c r="L10" s="122" t="s">
        <v>85</v>
      </c>
      <c r="M10" s="123" t="s">
        <v>125</v>
      </c>
      <c r="N10" s="114" t="s">
        <v>119</v>
      </c>
      <c r="O10" s="114" t="s">
        <v>85</v>
      </c>
      <c r="P10" s="115" t="s">
        <v>120</v>
      </c>
      <c r="Q10" s="112" t="s">
        <v>143</v>
      </c>
      <c r="R10" s="116" t="s">
        <v>121</v>
      </c>
      <c r="S10" s="116" t="s">
        <v>85</v>
      </c>
      <c r="T10" s="117" t="s">
        <v>128</v>
      </c>
      <c r="U10" s="118" t="s">
        <v>117</v>
      </c>
      <c r="V10" s="118" t="s">
        <v>85</v>
      </c>
      <c r="W10" s="119" t="s">
        <v>127</v>
      </c>
      <c r="X10" s="120" t="s">
        <v>114</v>
      </c>
      <c r="Y10" s="120" t="s">
        <v>85</v>
      </c>
      <c r="Z10" s="121" t="s">
        <v>123</v>
      </c>
      <c r="AA10" s="122" t="s">
        <v>115</v>
      </c>
      <c r="AB10" s="122" t="s">
        <v>85</v>
      </c>
      <c r="AC10" s="123" t="s">
        <v>125</v>
      </c>
    </row>
    <row r="11" spans="1:29" x14ac:dyDescent="0.3">
      <c r="A11" s="112" t="s">
        <v>144</v>
      </c>
      <c r="B11" s="118" t="s">
        <v>98</v>
      </c>
      <c r="C11" s="118" t="s">
        <v>85</v>
      </c>
      <c r="D11" s="119" t="s">
        <v>157</v>
      </c>
      <c r="E11" s="122" t="s">
        <v>95</v>
      </c>
      <c r="F11" s="122" t="s">
        <v>85</v>
      </c>
      <c r="G11" s="123" t="s">
        <v>125</v>
      </c>
      <c r="H11" s="122" t="s">
        <v>95</v>
      </c>
      <c r="I11" s="122" t="s">
        <v>85</v>
      </c>
      <c r="J11" s="123" t="s">
        <v>158</v>
      </c>
      <c r="K11" s="114" t="s">
        <v>91</v>
      </c>
      <c r="L11" s="114" t="s">
        <v>85</v>
      </c>
      <c r="M11" s="115" t="s">
        <v>119</v>
      </c>
      <c r="N11" s="116" t="s">
        <v>92</v>
      </c>
      <c r="O11" s="116" t="s">
        <v>85</v>
      </c>
      <c r="P11" s="117" t="s">
        <v>118</v>
      </c>
      <c r="Q11" s="112" t="s">
        <v>144</v>
      </c>
      <c r="R11" s="118" t="s">
        <v>93</v>
      </c>
      <c r="S11" s="118" t="s">
        <v>85</v>
      </c>
      <c r="T11" s="119" t="s">
        <v>113</v>
      </c>
      <c r="U11" s="120" t="s">
        <v>94</v>
      </c>
      <c r="V11" s="120" t="s">
        <v>85</v>
      </c>
      <c r="W11" s="121" t="s">
        <v>107</v>
      </c>
      <c r="X11" s="122" t="s">
        <v>95</v>
      </c>
      <c r="Y11" s="122" t="s">
        <v>85</v>
      </c>
      <c r="Z11" s="123" t="s">
        <v>105</v>
      </c>
      <c r="AA11" s="114" t="s">
        <v>91</v>
      </c>
      <c r="AB11" s="114" t="s">
        <v>85</v>
      </c>
      <c r="AC11" s="115" t="s">
        <v>100</v>
      </c>
    </row>
    <row r="12" spans="1:29" x14ac:dyDescent="0.3">
      <c r="A12" s="112" t="s">
        <v>145</v>
      </c>
      <c r="B12" s="118" t="s">
        <v>103</v>
      </c>
      <c r="C12" s="118" t="s">
        <v>85</v>
      </c>
      <c r="D12" s="119" t="s">
        <v>127</v>
      </c>
      <c r="E12" s="122" t="s">
        <v>96</v>
      </c>
      <c r="F12" s="122" t="s">
        <v>85</v>
      </c>
      <c r="G12" s="123" t="s">
        <v>158</v>
      </c>
      <c r="H12" s="122" t="s">
        <v>96</v>
      </c>
      <c r="I12" s="122" t="s">
        <v>85</v>
      </c>
      <c r="J12" s="123" t="s">
        <v>124</v>
      </c>
      <c r="K12" s="114" t="s">
        <v>100</v>
      </c>
      <c r="L12" s="114" t="s">
        <v>85</v>
      </c>
      <c r="M12" s="115" t="s">
        <v>111</v>
      </c>
      <c r="N12" s="116" t="s">
        <v>99</v>
      </c>
      <c r="O12" s="116" t="s">
        <v>85</v>
      </c>
      <c r="P12" s="117" t="s">
        <v>112</v>
      </c>
      <c r="Q12" s="112" t="s">
        <v>145</v>
      </c>
      <c r="R12" s="118" t="s">
        <v>98</v>
      </c>
      <c r="S12" s="118" t="s">
        <v>85</v>
      </c>
      <c r="T12" s="119" t="s">
        <v>108</v>
      </c>
      <c r="U12" s="120" t="s">
        <v>97</v>
      </c>
      <c r="V12" s="120" t="s">
        <v>85</v>
      </c>
      <c r="W12" s="121" t="s">
        <v>104</v>
      </c>
      <c r="X12" s="122" t="s">
        <v>96</v>
      </c>
      <c r="Y12" s="122" t="s">
        <v>85</v>
      </c>
      <c r="Z12" s="123" t="s">
        <v>125</v>
      </c>
      <c r="AA12" s="114" t="s">
        <v>101</v>
      </c>
      <c r="AB12" s="114" t="s">
        <v>85</v>
      </c>
      <c r="AC12" s="115" t="s">
        <v>120</v>
      </c>
    </row>
    <row r="13" spans="1:29" x14ac:dyDescent="0.3">
      <c r="A13" s="112" t="s">
        <v>146</v>
      </c>
      <c r="B13" s="118" t="s">
        <v>108</v>
      </c>
      <c r="C13" s="118" t="s">
        <v>85</v>
      </c>
      <c r="D13" s="119" t="s">
        <v>122</v>
      </c>
      <c r="E13" s="122" t="s">
        <v>105</v>
      </c>
      <c r="F13" s="122" t="s">
        <v>85</v>
      </c>
      <c r="G13" s="123" t="s">
        <v>124</v>
      </c>
      <c r="H13" s="122" t="s">
        <v>105</v>
      </c>
      <c r="I13" s="122" t="s">
        <v>85</v>
      </c>
      <c r="J13" s="123" t="s">
        <v>115</v>
      </c>
      <c r="K13" s="114" t="s">
        <v>101</v>
      </c>
      <c r="L13" s="114" t="s">
        <v>85</v>
      </c>
      <c r="M13" s="115" t="s">
        <v>110</v>
      </c>
      <c r="N13" s="116" t="s">
        <v>102</v>
      </c>
      <c r="O13" s="116" t="s">
        <v>85</v>
      </c>
      <c r="P13" s="117" t="s">
        <v>109</v>
      </c>
      <c r="Q13" s="112" t="s">
        <v>146</v>
      </c>
      <c r="R13" s="118" t="s">
        <v>117</v>
      </c>
      <c r="S13" s="118" t="s">
        <v>85</v>
      </c>
      <c r="T13" s="119" t="s">
        <v>157</v>
      </c>
      <c r="U13" s="120" t="s">
        <v>114</v>
      </c>
      <c r="V13" s="120" t="s">
        <v>85</v>
      </c>
      <c r="W13" s="121" t="s">
        <v>116</v>
      </c>
      <c r="X13" s="122" t="s">
        <v>159</v>
      </c>
      <c r="Y13" s="122" t="s">
        <v>85</v>
      </c>
      <c r="Z13" s="123" t="s">
        <v>158</v>
      </c>
      <c r="AA13" s="114" t="s">
        <v>110</v>
      </c>
      <c r="AB13" s="114" t="s">
        <v>85</v>
      </c>
      <c r="AC13" s="115" t="s">
        <v>119</v>
      </c>
    </row>
    <row r="14" spans="1:29" x14ac:dyDescent="0.3">
      <c r="A14" s="112" t="s">
        <v>147</v>
      </c>
      <c r="B14" s="118" t="s">
        <v>113</v>
      </c>
      <c r="C14" s="118" t="s">
        <v>85</v>
      </c>
      <c r="D14" s="119" t="s">
        <v>117</v>
      </c>
      <c r="E14" s="122" t="s">
        <v>159</v>
      </c>
      <c r="F14" s="122" t="s">
        <v>85</v>
      </c>
      <c r="G14" s="123" t="s">
        <v>115</v>
      </c>
      <c r="H14" s="122" t="s">
        <v>159</v>
      </c>
      <c r="I14" s="122" t="s">
        <v>85</v>
      </c>
      <c r="J14" s="123" t="s">
        <v>125</v>
      </c>
      <c r="K14" s="114" t="s">
        <v>120</v>
      </c>
      <c r="L14" s="114" t="s">
        <v>85</v>
      </c>
      <c r="M14" s="115" t="s">
        <v>129</v>
      </c>
      <c r="N14" s="116" t="s">
        <v>121</v>
      </c>
      <c r="O14" s="116" t="s">
        <v>85</v>
      </c>
      <c r="P14" s="117" t="s">
        <v>130</v>
      </c>
      <c r="Q14" s="112" t="s">
        <v>147</v>
      </c>
      <c r="R14" s="118" t="s">
        <v>122</v>
      </c>
      <c r="S14" s="118" t="s">
        <v>85</v>
      </c>
      <c r="T14" s="119" t="s">
        <v>127</v>
      </c>
      <c r="U14" s="120" t="s">
        <v>123</v>
      </c>
      <c r="V14" s="120" t="s">
        <v>85</v>
      </c>
      <c r="W14" s="121" t="s">
        <v>126</v>
      </c>
      <c r="X14" s="122" t="s">
        <v>115</v>
      </c>
      <c r="Y14" s="122" t="s">
        <v>85</v>
      </c>
      <c r="Z14" s="123" t="s">
        <v>124</v>
      </c>
      <c r="AA14" s="114" t="s">
        <v>111</v>
      </c>
      <c r="AB14" s="114" t="s">
        <v>85</v>
      </c>
      <c r="AC14" s="115" t="s">
        <v>129</v>
      </c>
    </row>
    <row r="15" spans="1:29" x14ac:dyDescent="0.3">
      <c r="A15" s="112" t="s">
        <v>148</v>
      </c>
      <c r="B15" s="120" t="s">
        <v>94</v>
      </c>
      <c r="C15" s="120" t="s">
        <v>85</v>
      </c>
      <c r="D15" s="121" t="s">
        <v>126</v>
      </c>
      <c r="E15" s="114" t="s">
        <v>91</v>
      </c>
      <c r="F15" s="114" t="s">
        <v>85</v>
      </c>
      <c r="G15" s="114" t="s">
        <v>120</v>
      </c>
      <c r="H15" s="138"/>
      <c r="I15" s="138"/>
      <c r="J15" s="139"/>
      <c r="K15" s="116" t="s">
        <v>92</v>
      </c>
      <c r="L15" s="116" t="s">
        <v>85</v>
      </c>
      <c r="M15" s="117" t="s">
        <v>121</v>
      </c>
      <c r="N15" s="118" t="s">
        <v>93</v>
      </c>
      <c r="O15" s="118" t="s">
        <v>85</v>
      </c>
      <c r="P15" s="119" t="s">
        <v>117</v>
      </c>
      <c r="Q15" s="112" t="s">
        <v>148</v>
      </c>
      <c r="R15" s="122" t="s">
        <v>95</v>
      </c>
      <c r="S15" s="122" t="s">
        <v>85</v>
      </c>
      <c r="T15" s="123" t="s">
        <v>159</v>
      </c>
      <c r="U15" s="114" t="s">
        <v>91</v>
      </c>
      <c r="V15" s="114" t="s">
        <v>85</v>
      </c>
      <c r="W15" s="114" t="s">
        <v>101</v>
      </c>
      <c r="X15" s="138"/>
      <c r="Y15" s="138"/>
      <c r="Z15" s="139"/>
      <c r="AA15" s="116" t="s">
        <v>92</v>
      </c>
      <c r="AB15" s="116" t="s">
        <v>85</v>
      </c>
      <c r="AC15" s="117" t="s">
        <v>99</v>
      </c>
    </row>
    <row r="16" spans="1:29" x14ac:dyDescent="0.3">
      <c r="A16" s="112" t="s">
        <v>149</v>
      </c>
      <c r="B16" s="120" t="s">
        <v>97</v>
      </c>
      <c r="C16" s="120" t="s">
        <v>85</v>
      </c>
      <c r="D16" s="121" t="s">
        <v>116</v>
      </c>
      <c r="E16" s="114" t="s">
        <v>100</v>
      </c>
      <c r="F16" s="114" t="s">
        <v>85</v>
      </c>
      <c r="G16" s="114" t="s">
        <v>119</v>
      </c>
      <c r="H16" s="138"/>
      <c r="I16" s="138"/>
      <c r="J16" s="139"/>
      <c r="K16" s="116" t="s">
        <v>118</v>
      </c>
      <c r="L16" s="116" t="s">
        <v>85</v>
      </c>
      <c r="M16" s="117" t="s">
        <v>99</v>
      </c>
      <c r="N16" s="118" t="s">
        <v>98</v>
      </c>
      <c r="O16" s="118" t="s">
        <v>85</v>
      </c>
      <c r="P16" s="119" t="s">
        <v>113</v>
      </c>
      <c r="Q16" s="112" t="s">
        <v>149</v>
      </c>
      <c r="R16" s="122" t="s">
        <v>96</v>
      </c>
      <c r="S16" s="122" t="s">
        <v>85</v>
      </c>
      <c r="T16" s="123" t="s">
        <v>105</v>
      </c>
      <c r="U16" s="114" t="s">
        <v>100</v>
      </c>
      <c r="V16" s="114" t="s">
        <v>85</v>
      </c>
      <c r="W16" s="114" t="s">
        <v>129</v>
      </c>
      <c r="X16" s="138"/>
      <c r="Y16" s="138"/>
      <c r="Z16" s="139"/>
      <c r="AA16" s="116" t="s">
        <v>102</v>
      </c>
      <c r="AB16" s="116" t="s">
        <v>85</v>
      </c>
      <c r="AC16" s="117" t="s">
        <v>130</v>
      </c>
    </row>
    <row r="17" spans="1:29" x14ac:dyDescent="0.3">
      <c r="A17" s="112" t="s">
        <v>150</v>
      </c>
      <c r="B17" s="120" t="s">
        <v>104</v>
      </c>
      <c r="C17" s="120" t="s">
        <v>85</v>
      </c>
      <c r="D17" s="121" t="s">
        <v>123</v>
      </c>
      <c r="E17" s="114" t="s">
        <v>101</v>
      </c>
      <c r="F17" s="114" t="s">
        <v>85</v>
      </c>
      <c r="G17" s="114" t="s">
        <v>111</v>
      </c>
      <c r="H17" s="138"/>
      <c r="I17" s="138"/>
      <c r="J17" s="139"/>
      <c r="K17" s="116" t="s">
        <v>102</v>
      </c>
      <c r="L17" s="116" t="s">
        <v>85</v>
      </c>
      <c r="M17" s="117" t="s">
        <v>112</v>
      </c>
      <c r="N17" s="118" t="s">
        <v>103</v>
      </c>
      <c r="O17" s="118" t="s">
        <v>85</v>
      </c>
      <c r="P17" s="119" t="s">
        <v>108</v>
      </c>
      <c r="Q17" s="112" t="s">
        <v>150</v>
      </c>
      <c r="R17" s="122" t="s">
        <v>115</v>
      </c>
      <c r="S17" s="122" t="s">
        <v>85</v>
      </c>
      <c r="T17" s="123" t="s">
        <v>158</v>
      </c>
      <c r="U17" s="114" t="s">
        <v>110</v>
      </c>
      <c r="V17" s="114" t="s">
        <v>85</v>
      </c>
      <c r="W17" s="114" t="s">
        <v>120</v>
      </c>
      <c r="X17" s="138"/>
      <c r="Y17" s="138"/>
      <c r="Z17" s="139"/>
      <c r="AA17" s="116" t="s">
        <v>109</v>
      </c>
      <c r="AB17" s="116" t="s">
        <v>85</v>
      </c>
      <c r="AC17" s="117" t="s">
        <v>128</v>
      </c>
    </row>
    <row r="18" spans="1:29" x14ac:dyDescent="0.3">
      <c r="A18" s="112" t="s">
        <v>151</v>
      </c>
      <c r="B18" s="120" t="s">
        <v>107</v>
      </c>
      <c r="C18" s="120" t="s">
        <v>85</v>
      </c>
      <c r="D18" s="121" t="s">
        <v>114</v>
      </c>
      <c r="E18" s="114" t="s">
        <v>110</v>
      </c>
      <c r="F18" s="114" t="s">
        <v>85</v>
      </c>
      <c r="G18" s="114" t="s">
        <v>129</v>
      </c>
      <c r="H18" s="138"/>
      <c r="I18" s="138"/>
      <c r="J18" s="139"/>
      <c r="K18" s="116" t="s">
        <v>128</v>
      </c>
      <c r="L18" s="116" t="s">
        <v>85</v>
      </c>
      <c r="M18" s="117" t="s">
        <v>130</v>
      </c>
      <c r="N18" s="118" t="s">
        <v>122</v>
      </c>
      <c r="O18" s="118" t="s">
        <v>85</v>
      </c>
      <c r="P18" s="119" t="s">
        <v>157</v>
      </c>
      <c r="Q18" s="112" t="s">
        <v>151</v>
      </c>
      <c r="R18" s="122" t="s">
        <v>124</v>
      </c>
      <c r="S18" s="122" t="s">
        <v>85</v>
      </c>
      <c r="T18" s="123" t="s">
        <v>125</v>
      </c>
      <c r="U18" s="114" t="s">
        <v>111</v>
      </c>
      <c r="V18" s="114" t="s">
        <v>85</v>
      </c>
      <c r="W18" s="114" t="s">
        <v>119</v>
      </c>
      <c r="X18" s="138"/>
      <c r="Y18" s="138"/>
      <c r="Z18" s="139"/>
      <c r="AA18" s="116" t="s">
        <v>112</v>
      </c>
      <c r="AB18" s="116" t="s">
        <v>85</v>
      </c>
      <c r="AC18" s="117" t="s">
        <v>121</v>
      </c>
    </row>
    <row r="19" spans="1:29" x14ac:dyDescent="0.3">
      <c r="A19" s="112" t="s">
        <v>152</v>
      </c>
      <c r="B19" s="138"/>
      <c r="C19" s="138"/>
      <c r="D19" s="139"/>
      <c r="E19" s="138"/>
      <c r="F19" s="138"/>
      <c r="G19" s="139"/>
      <c r="H19" s="116" t="s">
        <v>92</v>
      </c>
      <c r="I19" s="116" t="s">
        <v>85</v>
      </c>
      <c r="J19" s="117" t="s">
        <v>128</v>
      </c>
      <c r="K19" s="118" t="s">
        <v>93</v>
      </c>
      <c r="L19" s="118" t="s">
        <v>85</v>
      </c>
      <c r="M19" s="119" t="s">
        <v>122</v>
      </c>
      <c r="N19" s="120" t="s">
        <v>94</v>
      </c>
      <c r="O19" s="120" t="s">
        <v>85</v>
      </c>
      <c r="P19" s="121" t="s">
        <v>114</v>
      </c>
      <c r="Q19" s="112" t="s">
        <v>152</v>
      </c>
      <c r="R19" s="138"/>
      <c r="S19" s="138"/>
      <c r="T19" s="138"/>
      <c r="U19" s="138"/>
      <c r="V19" s="138"/>
      <c r="W19" s="138"/>
      <c r="X19" s="116" t="s">
        <v>92</v>
      </c>
      <c r="Y19" s="116" t="s">
        <v>85</v>
      </c>
      <c r="Z19" s="117" t="s">
        <v>102</v>
      </c>
      <c r="AA19" s="124" t="s">
        <v>93</v>
      </c>
      <c r="AB19" s="124" t="s">
        <v>85</v>
      </c>
      <c r="AC19" s="125" t="s">
        <v>98</v>
      </c>
    </row>
    <row r="20" spans="1:29" x14ac:dyDescent="0.3">
      <c r="A20" s="112" t="s">
        <v>153</v>
      </c>
      <c r="B20" s="138"/>
      <c r="C20" s="138"/>
      <c r="D20" s="139"/>
      <c r="E20" s="138"/>
      <c r="F20" s="138"/>
      <c r="G20" s="139"/>
      <c r="H20" s="116" t="s">
        <v>99</v>
      </c>
      <c r="I20" s="116" t="s">
        <v>85</v>
      </c>
      <c r="J20" s="117" t="s">
        <v>121</v>
      </c>
      <c r="K20" s="118" t="s">
        <v>117</v>
      </c>
      <c r="L20" s="118" t="s">
        <v>85</v>
      </c>
      <c r="M20" s="119" t="s">
        <v>98</v>
      </c>
      <c r="N20" s="120" t="s">
        <v>97</v>
      </c>
      <c r="O20" s="120" t="s">
        <v>85</v>
      </c>
      <c r="P20" s="121" t="s">
        <v>107</v>
      </c>
      <c r="Q20" s="112" t="s">
        <v>153</v>
      </c>
      <c r="R20" s="138"/>
      <c r="S20" s="138"/>
      <c r="T20" s="138"/>
      <c r="U20" s="138"/>
      <c r="V20" s="138"/>
      <c r="W20" s="138"/>
      <c r="X20" s="116" t="s">
        <v>109</v>
      </c>
      <c r="Y20" s="116" t="s">
        <v>85</v>
      </c>
      <c r="Z20" s="117" t="s">
        <v>130</v>
      </c>
      <c r="AA20" s="124" t="s">
        <v>103</v>
      </c>
      <c r="AB20" s="124" t="s">
        <v>85</v>
      </c>
      <c r="AC20" s="125" t="s">
        <v>157</v>
      </c>
    </row>
    <row r="21" spans="1:29" x14ac:dyDescent="0.3">
      <c r="A21" s="113" t="s">
        <v>154</v>
      </c>
      <c r="B21" s="153"/>
      <c r="C21" s="153"/>
      <c r="D21" s="139"/>
      <c r="E21" s="153"/>
      <c r="F21" s="153"/>
      <c r="G21" s="139"/>
      <c r="H21" s="140" t="s">
        <v>102</v>
      </c>
      <c r="I21" s="140" t="s">
        <v>85</v>
      </c>
      <c r="J21" s="117" t="s">
        <v>118</v>
      </c>
      <c r="K21" s="141" t="s">
        <v>103</v>
      </c>
      <c r="L21" s="141" t="s">
        <v>85</v>
      </c>
      <c r="M21" s="119" t="s">
        <v>113</v>
      </c>
      <c r="N21" s="142" t="s">
        <v>104</v>
      </c>
      <c r="O21" s="142" t="s">
        <v>85</v>
      </c>
      <c r="P21" s="121" t="s">
        <v>126</v>
      </c>
      <c r="Q21" s="113" t="s">
        <v>154</v>
      </c>
      <c r="R21" s="153"/>
      <c r="S21" s="153"/>
      <c r="T21" s="153"/>
      <c r="U21" s="153"/>
      <c r="V21" s="153"/>
      <c r="W21" s="153"/>
      <c r="X21" s="140" t="s">
        <v>112</v>
      </c>
      <c r="Y21" s="140" t="s">
        <v>85</v>
      </c>
      <c r="Z21" s="117" t="s">
        <v>128</v>
      </c>
      <c r="AA21" s="143" t="s">
        <v>108</v>
      </c>
      <c r="AB21" s="143" t="s">
        <v>85</v>
      </c>
      <c r="AC21" s="125" t="s">
        <v>127</v>
      </c>
    </row>
    <row r="22" spans="1:29" x14ac:dyDescent="0.3">
      <c r="A22" s="144" t="s">
        <v>155</v>
      </c>
      <c r="B22" s="154"/>
      <c r="C22" s="154"/>
      <c r="D22" s="155"/>
      <c r="E22" s="154"/>
      <c r="F22" s="154"/>
      <c r="G22" s="155"/>
      <c r="H22" s="145" t="s">
        <v>109</v>
      </c>
      <c r="I22" s="145" t="s">
        <v>85</v>
      </c>
      <c r="J22" s="146" t="s">
        <v>112</v>
      </c>
      <c r="K22" s="147" t="s">
        <v>127</v>
      </c>
      <c r="L22" s="147" t="s">
        <v>85</v>
      </c>
      <c r="M22" s="148" t="s">
        <v>157</v>
      </c>
      <c r="N22" s="149" t="s">
        <v>123</v>
      </c>
      <c r="O22" s="149" t="s">
        <v>85</v>
      </c>
      <c r="P22" s="150" t="s">
        <v>116</v>
      </c>
      <c r="Q22" s="144" t="s">
        <v>155</v>
      </c>
      <c r="R22" s="154"/>
      <c r="S22" s="154"/>
      <c r="T22" s="154"/>
      <c r="U22" s="154"/>
      <c r="V22" s="154"/>
      <c r="W22" s="154"/>
      <c r="X22" s="145" t="s">
        <v>118</v>
      </c>
      <c r="Y22" s="145" t="s">
        <v>85</v>
      </c>
      <c r="Z22" s="146" t="s">
        <v>121</v>
      </c>
      <c r="AA22" s="151" t="s">
        <v>113</v>
      </c>
      <c r="AB22" s="151" t="s">
        <v>85</v>
      </c>
      <c r="AC22" s="152" t="s">
        <v>122</v>
      </c>
    </row>
  </sheetData>
  <mergeCells count="9">
    <mergeCell ref="U2:W2"/>
    <mergeCell ref="X2:Z2"/>
    <mergeCell ref="AA2:AC2"/>
    <mergeCell ref="B2:D2"/>
    <mergeCell ref="E2:G2"/>
    <mergeCell ref="H2:J2"/>
    <mergeCell ref="K2:M2"/>
    <mergeCell ref="N2:P2"/>
    <mergeCell ref="R2:T2"/>
  </mergeCells>
  <printOptions horizontalCentered="1" verticalCentered="1"/>
  <pageMargins left="0.7" right="0.7" top="0.75" bottom="0.75" header="0.3" footer="0.3"/>
  <pageSetup paperSize="9" orientation="landscape" horizontalDpi="0" verticalDpi="0" copies="50"/>
  <headerFooter>
    <oddHeader>&amp;C&amp;"Calibri,Normál"&amp;16&amp;K000000PÁLYABEOSZTÁS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S46"/>
  <sheetViews>
    <sheetView topLeftCell="A2" zoomScale="110" zoomScaleNormal="110" workbookViewId="0">
      <selection activeCell="AT14" sqref="AT14"/>
    </sheetView>
  </sheetViews>
  <sheetFormatPr defaultColWidth="2.69921875" defaultRowHeight="15.6" x14ac:dyDescent="0.3"/>
  <cols>
    <col min="1" max="1" width="19.296875" bestFit="1" customWidth="1"/>
    <col min="34" max="34" width="1.296875" customWidth="1"/>
    <col min="41" max="41" width="3.5" bestFit="1" customWidth="1"/>
    <col min="42" max="42" width="0.796875" customWidth="1"/>
    <col min="44" max="44" width="0.796875" customWidth="1"/>
    <col min="257" max="257" width="19.296875" bestFit="1" customWidth="1"/>
    <col min="290" max="290" width="1.296875" customWidth="1"/>
    <col min="297" max="297" width="3.5" bestFit="1" customWidth="1"/>
    <col min="298" max="298" width="0.796875" customWidth="1"/>
    <col min="300" max="300" width="0.796875" customWidth="1"/>
    <col min="513" max="513" width="19.296875" bestFit="1" customWidth="1"/>
    <col min="546" max="546" width="1.296875" customWidth="1"/>
    <col min="553" max="553" width="3.5" bestFit="1" customWidth="1"/>
    <col min="554" max="554" width="0.796875" customWidth="1"/>
    <col min="556" max="556" width="0.796875" customWidth="1"/>
    <col min="769" max="769" width="19.296875" bestFit="1" customWidth="1"/>
    <col min="802" max="802" width="1.296875" customWidth="1"/>
    <col min="809" max="809" width="3.5" bestFit="1" customWidth="1"/>
    <col min="810" max="810" width="0.796875" customWidth="1"/>
    <col min="812" max="812" width="0.796875" customWidth="1"/>
    <col min="1025" max="1025" width="19.296875" bestFit="1" customWidth="1"/>
    <col min="1058" max="1058" width="1.296875" customWidth="1"/>
    <col min="1065" max="1065" width="3.5" bestFit="1" customWidth="1"/>
    <col min="1066" max="1066" width="0.796875" customWidth="1"/>
    <col min="1068" max="1068" width="0.796875" customWidth="1"/>
    <col min="1281" max="1281" width="19.296875" bestFit="1" customWidth="1"/>
    <col min="1314" max="1314" width="1.296875" customWidth="1"/>
    <col min="1321" max="1321" width="3.5" bestFit="1" customWidth="1"/>
    <col min="1322" max="1322" width="0.796875" customWidth="1"/>
    <col min="1324" max="1324" width="0.796875" customWidth="1"/>
    <col min="1537" max="1537" width="19.296875" bestFit="1" customWidth="1"/>
    <col min="1570" max="1570" width="1.296875" customWidth="1"/>
    <col min="1577" max="1577" width="3.5" bestFit="1" customWidth="1"/>
    <col min="1578" max="1578" width="0.796875" customWidth="1"/>
    <col min="1580" max="1580" width="0.796875" customWidth="1"/>
    <col min="1793" max="1793" width="19.296875" bestFit="1" customWidth="1"/>
    <col min="1826" max="1826" width="1.296875" customWidth="1"/>
    <col min="1833" max="1833" width="3.5" bestFit="1" customWidth="1"/>
    <col min="1834" max="1834" width="0.796875" customWidth="1"/>
    <col min="1836" max="1836" width="0.796875" customWidth="1"/>
    <col min="2049" max="2049" width="19.296875" bestFit="1" customWidth="1"/>
    <col min="2082" max="2082" width="1.296875" customWidth="1"/>
    <col min="2089" max="2089" width="3.5" bestFit="1" customWidth="1"/>
    <col min="2090" max="2090" width="0.796875" customWidth="1"/>
    <col min="2092" max="2092" width="0.796875" customWidth="1"/>
    <col min="2305" max="2305" width="19.296875" bestFit="1" customWidth="1"/>
    <col min="2338" max="2338" width="1.296875" customWidth="1"/>
    <col min="2345" max="2345" width="3.5" bestFit="1" customWidth="1"/>
    <col min="2346" max="2346" width="0.796875" customWidth="1"/>
    <col min="2348" max="2348" width="0.796875" customWidth="1"/>
    <col min="2561" max="2561" width="19.296875" bestFit="1" customWidth="1"/>
    <col min="2594" max="2594" width="1.296875" customWidth="1"/>
    <col min="2601" max="2601" width="3.5" bestFit="1" customWidth="1"/>
    <col min="2602" max="2602" width="0.796875" customWidth="1"/>
    <col min="2604" max="2604" width="0.796875" customWidth="1"/>
    <col min="2817" max="2817" width="19.296875" bestFit="1" customWidth="1"/>
    <col min="2850" max="2850" width="1.296875" customWidth="1"/>
    <col min="2857" max="2857" width="3.5" bestFit="1" customWidth="1"/>
    <col min="2858" max="2858" width="0.796875" customWidth="1"/>
    <col min="2860" max="2860" width="0.796875" customWidth="1"/>
    <col min="3073" max="3073" width="19.296875" bestFit="1" customWidth="1"/>
    <col min="3106" max="3106" width="1.296875" customWidth="1"/>
    <col min="3113" max="3113" width="3.5" bestFit="1" customWidth="1"/>
    <col min="3114" max="3114" width="0.796875" customWidth="1"/>
    <col min="3116" max="3116" width="0.796875" customWidth="1"/>
    <col min="3329" max="3329" width="19.296875" bestFit="1" customWidth="1"/>
    <col min="3362" max="3362" width="1.296875" customWidth="1"/>
    <col min="3369" max="3369" width="3.5" bestFit="1" customWidth="1"/>
    <col min="3370" max="3370" width="0.796875" customWidth="1"/>
    <col min="3372" max="3372" width="0.796875" customWidth="1"/>
    <col min="3585" max="3585" width="19.296875" bestFit="1" customWidth="1"/>
    <col min="3618" max="3618" width="1.296875" customWidth="1"/>
    <col min="3625" max="3625" width="3.5" bestFit="1" customWidth="1"/>
    <col min="3626" max="3626" width="0.796875" customWidth="1"/>
    <col min="3628" max="3628" width="0.796875" customWidth="1"/>
    <col min="3841" max="3841" width="19.296875" bestFit="1" customWidth="1"/>
    <col min="3874" max="3874" width="1.296875" customWidth="1"/>
    <col min="3881" max="3881" width="3.5" bestFit="1" customWidth="1"/>
    <col min="3882" max="3882" width="0.796875" customWidth="1"/>
    <col min="3884" max="3884" width="0.796875" customWidth="1"/>
    <col min="4097" max="4097" width="19.296875" bestFit="1" customWidth="1"/>
    <col min="4130" max="4130" width="1.296875" customWidth="1"/>
    <col min="4137" max="4137" width="3.5" bestFit="1" customWidth="1"/>
    <col min="4138" max="4138" width="0.796875" customWidth="1"/>
    <col min="4140" max="4140" width="0.796875" customWidth="1"/>
    <col min="4353" max="4353" width="19.296875" bestFit="1" customWidth="1"/>
    <col min="4386" max="4386" width="1.296875" customWidth="1"/>
    <col min="4393" max="4393" width="3.5" bestFit="1" customWidth="1"/>
    <col min="4394" max="4394" width="0.796875" customWidth="1"/>
    <col min="4396" max="4396" width="0.796875" customWidth="1"/>
    <col min="4609" max="4609" width="19.296875" bestFit="1" customWidth="1"/>
    <col min="4642" max="4642" width="1.296875" customWidth="1"/>
    <col min="4649" max="4649" width="3.5" bestFit="1" customWidth="1"/>
    <col min="4650" max="4650" width="0.796875" customWidth="1"/>
    <col min="4652" max="4652" width="0.796875" customWidth="1"/>
    <col min="4865" max="4865" width="19.296875" bestFit="1" customWidth="1"/>
    <col min="4898" max="4898" width="1.296875" customWidth="1"/>
    <col min="4905" max="4905" width="3.5" bestFit="1" customWidth="1"/>
    <col min="4906" max="4906" width="0.796875" customWidth="1"/>
    <col min="4908" max="4908" width="0.796875" customWidth="1"/>
    <col min="5121" max="5121" width="19.296875" bestFit="1" customWidth="1"/>
    <col min="5154" max="5154" width="1.296875" customWidth="1"/>
    <col min="5161" max="5161" width="3.5" bestFit="1" customWidth="1"/>
    <col min="5162" max="5162" width="0.796875" customWidth="1"/>
    <col min="5164" max="5164" width="0.796875" customWidth="1"/>
    <col min="5377" max="5377" width="19.296875" bestFit="1" customWidth="1"/>
    <col min="5410" max="5410" width="1.296875" customWidth="1"/>
    <col min="5417" max="5417" width="3.5" bestFit="1" customWidth="1"/>
    <col min="5418" max="5418" width="0.796875" customWidth="1"/>
    <col min="5420" max="5420" width="0.796875" customWidth="1"/>
    <col min="5633" max="5633" width="19.296875" bestFit="1" customWidth="1"/>
    <col min="5666" max="5666" width="1.296875" customWidth="1"/>
    <col min="5673" max="5673" width="3.5" bestFit="1" customWidth="1"/>
    <col min="5674" max="5674" width="0.796875" customWidth="1"/>
    <col min="5676" max="5676" width="0.796875" customWidth="1"/>
    <col min="5889" max="5889" width="19.296875" bestFit="1" customWidth="1"/>
    <col min="5922" max="5922" width="1.296875" customWidth="1"/>
    <col min="5929" max="5929" width="3.5" bestFit="1" customWidth="1"/>
    <col min="5930" max="5930" width="0.796875" customWidth="1"/>
    <col min="5932" max="5932" width="0.796875" customWidth="1"/>
    <col min="6145" max="6145" width="19.296875" bestFit="1" customWidth="1"/>
    <col min="6178" max="6178" width="1.296875" customWidth="1"/>
    <col min="6185" max="6185" width="3.5" bestFit="1" customWidth="1"/>
    <col min="6186" max="6186" width="0.796875" customWidth="1"/>
    <col min="6188" max="6188" width="0.796875" customWidth="1"/>
    <col min="6401" max="6401" width="19.296875" bestFit="1" customWidth="1"/>
    <col min="6434" max="6434" width="1.296875" customWidth="1"/>
    <col min="6441" max="6441" width="3.5" bestFit="1" customWidth="1"/>
    <col min="6442" max="6442" width="0.796875" customWidth="1"/>
    <col min="6444" max="6444" width="0.796875" customWidth="1"/>
    <col min="6657" max="6657" width="19.296875" bestFit="1" customWidth="1"/>
    <col min="6690" max="6690" width="1.296875" customWidth="1"/>
    <col min="6697" max="6697" width="3.5" bestFit="1" customWidth="1"/>
    <col min="6698" max="6698" width="0.796875" customWidth="1"/>
    <col min="6700" max="6700" width="0.796875" customWidth="1"/>
    <col min="6913" max="6913" width="19.296875" bestFit="1" customWidth="1"/>
    <col min="6946" max="6946" width="1.296875" customWidth="1"/>
    <col min="6953" max="6953" width="3.5" bestFit="1" customWidth="1"/>
    <col min="6954" max="6954" width="0.796875" customWidth="1"/>
    <col min="6956" max="6956" width="0.796875" customWidth="1"/>
    <col min="7169" max="7169" width="19.296875" bestFit="1" customWidth="1"/>
    <col min="7202" max="7202" width="1.296875" customWidth="1"/>
    <col min="7209" max="7209" width="3.5" bestFit="1" customWidth="1"/>
    <col min="7210" max="7210" width="0.796875" customWidth="1"/>
    <col min="7212" max="7212" width="0.796875" customWidth="1"/>
    <col min="7425" max="7425" width="19.296875" bestFit="1" customWidth="1"/>
    <col min="7458" max="7458" width="1.296875" customWidth="1"/>
    <col min="7465" max="7465" width="3.5" bestFit="1" customWidth="1"/>
    <col min="7466" max="7466" width="0.796875" customWidth="1"/>
    <col min="7468" max="7468" width="0.796875" customWidth="1"/>
    <col min="7681" max="7681" width="19.296875" bestFit="1" customWidth="1"/>
    <col min="7714" max="7714" width="1.296875" customWidth="1"/>
    <col min="7721" max="7721" width="3.5" bestFit="1" customWidth="1"/>
    <col min="7722" max="7722" width="0.796875" customWidth="1"/>
    <col min="7724" max="7724" width="0.796875" customWidth="1"/>
    <col min="7937" max="7937" width="19.296875" bestFit="1" customWidth="1"/>
    <col min="7970" max="7970" width="1.296875" customWidth="1"/>
    <col min="7977" max="7977" width="3.5" bestFit="1" customWidth="1"/>
    <col min="7978" max="7978" width="0.796875" customWidth="1"/>
    <col min="7980" max="7980" width="0.796875" customWidth="1"/>
    <col min="8193" max="8193" width="19.296875" bestFit="1" customWidth="1"/>
    <col min="8226" max="8226" width="1.296875" customWidth="1"/>
    <col min="8233" max="8233" width="3.5" bestFit="1" customWidth="1"/>
    <col min="8234" max="8234" width="0.796875" customWidth="1"/>
    <col min="8236" max="8236" width="0.796875" customWidth="1"/>
    <col min="8449" max="8449" width="19.296875" bestFit="1" customWidth="1"/>
    <col min="8482" max="8482" width="1.296875" customWidth="1"/>
    <col min="8489" max="8489" width="3.5" bestFit="1" customWidth="1"/>
    <col min="8490" max="8490" width="0.796875" customWidth="1"/>
    <col min="8492" max="8492" width="0.796875" customWidth="1"/>
    <col min="8705" max="8705" width="19.296875" bestFit="1" customWidth="1"/>
    <col min="8738" max="8738" width="1.296875" customWidth="1"/>
    <col min="8745" max="8745" width="3.5" bestFit="1" customWidth="1"/>
    <col min="8746" max="8746" width="0.796875" customWidth="1"/>
    <col min="8748" max="8748" width="0.796875" customWidth="1"/>
    <col min="8961" max="8961" width="19.296875" bestFit="1" customWidth="1"/>
    <col min="8994" max="8994" width="1.296875" customWidth="1"/>
    <col min="9001" max="9001" width="3.5" bestFit="1" customWidth="1"/>
    <col min="9002" max="9002" width="0.796875" customWidth="1"/>
    <col min="9004" max="9004" width="0.796875" customWidth="1"/>
    <col min="9217" max="9217" width="19.296875" bestFit="1" customWidth="1"/>
    <col min="9250" max="9250" width="1.296875" customWidth="1"/>
    <col min="9257" max="9257" width="3.5" bestFit="1" customWidth="1"/>
    <col min="9258" max="9258" width="0.796875" customWidth="1"/>
    <col min="9260" max="9260" width="0.796875" customWidth="1"/>
    <col min="9473" max="9473" width="19.296875" bestFit="1" customWidth="1"/>
    <col min="9506" max="9506" width="1.296875" customWidth="1"/>
    <col min="9513" max="9513" width="3.5" bestFit="1" customWidth="1"/>
    <col min="9514" max="9514" width="0.796875" customWidth="1"/>
    <col min="9516" max="9516" width="0.796875" customWidth="1"/>
    <col min="9729" max="9729" width="19.296875" bestFit="1" customWidth="1"/>
    <col min="9762" max="9762" width="1.296875" customWidth="1"/>
    <col min="9769" max="9769" width="3.5" bestFit="1" customWidth="1"/>
    <col min="9770" max="9770" width="0.796875" customWidth="1"/>
    <col min="9772" max="9772" width="0.796875" customWidth="1"/>
    <col min="9985" max="9985" width="19.296875" bestFit="1" customWidth="1"/>
    <col min="10018" max="10018" width="1.296875" customWidth="1"/>
    <col min="10025" max="10025" width="3.5" bestFit="1" customWidth="1"/>
    <col min="10026" max="10026" width="0.796875" customWidth="1"/>
    <col min="10028" max="10028" width="0.796875" customWidth="1"/>
    <col min="10241" max="10241" width="19.296875" bestFit="1" customWidth="1"/>
    <col min="10274" max="10274" width="1.296875" customWidth="1"/>
    <col min="10281" max="10281" width="3.5" bestFit="1" customWidth="1"/>
    <col min="10282" max="10282" width="0.796875" customWidth="1"/>
    <col min="10284" max="10284" width="0.796875" customWidth="1"/>
    <col min="10497" max="10497" width="19.296875" bestFit="1" customWidth="1"/>
    <col min="10530" max="10530" width="1.296875" customWidth="1"/>
    <col min="10537" max="10537" width="3.5" bestFit="1" customWidth="1"/>
    <col min="10538" max="10538" width="0.796875" customWidth="1"/>
    <col min="10540" max="10540" width="0.796875" customWidth="1"/>
    <col min="10753" max="10753" width="19.296875" bestFit="1" customWidth="1"/>
    <col min="10786" max="10786" width="1.296875" customWidth="1"/>
    <col min="10793" max="10793" width="3.5" bestFit="1" customWidth="1"/>
    <col min="10794" max="10794" width="0.796875" customWidth="1"/>
    <col min="10796" max="10796" width="0.796875" customWidth="1"/>
    <col min="11009" max="11009" width="19.296875" bestFit="1" customWidth="1"/>
    <col min="11042" max="11042" width="1.296875" customWidth="1"/>
    <col min="11049" max="11049" width="3.5" bestFit="1" customWidth="1"/>
    <col min="11050" max="11050" width="0.796875" customWidth="1"/>
    <col min="11052" max="11052" width="0.796875" customWidth="1"/>
    <col min="11265" max="11265" width="19.296875" bestFit="1" customWidth="1"/>
    <col min="11298" max="11298" width="1.296875" customWidth="1"/>
    <col min="11305" max="11305" width="3.5" bestFit="1" customWidth="1"/>
    <col min="11306" max="11306" width="0.796875" customWidth="1"/>
    <col min="11308" max="11308" width="0.796875" customWidth="1"/>
    <col min="11521" max="11521" width="19.296875" bestFit="1" customWidth="1"/>
    <col min="11554" max="11554" width="1.296875" customWidth="1"/>
    <col min="11561" max="11561" width="3.5" bestFit="1" customWidth="1"/>
    <col min="11562" max="11562" width="0.796875" customWidth="1"/>
    <col min="11564" max="11564" width="0.796875" customWidth="1"/>
    <col min="11777" max="11777" width="19.296875" bestFit="1" customWidth="1"/>
    <col min="11810" max="11810" width="1.296875" customWidth="1"/>
    <col min="11817" max="11817" width="3.5" bestFit="1" customWidth="1"/>
    <col min="11818" max="11818" width="0.796875" customWidth="1"/>
    <col min="11820" max="11820" width="0.796875" customWidth="1"/>
    <col min="12033" max="12033" width="19.296875" bestFit="1" customWidth="1"/>
    <col min="12066" max="12066" width="1.296875" customWidth="1"/>
    <col min="12073" max="12073" width="3.5" bestFit="1" customWidth="1"/>
    <col min="12074" max="12074" width="0.796875" customWidth="1"/>
    <col min="12076" max="12076" width="0.796875" customWidth="1"/>
    <col min="12289" max="12289" width="19.296875" bestFit="1" customWidth="1"/>
    <col min="12322" max="12322" width="1.296875" customWidth="1"/>
    <col min="12329" max="12329" width="3.5" bestFit="1" customWidth="1"/>
    <col min="12330" max="12330" width="0.796875" customWidth="1"/>
    <col min="12332" max="12332" width="0.796875" customWidth="1"/>
    <col min="12545" max="12545" width="19.296875" bestFit="1" customWidth="1"/>
    <col min="12578" max="12578" width="1.296875" customWidth="1"/>
    <col min="12585" max="12585" width="3.5" bestFit="1" customWidth="1"/>
    <col min="12586" max="12586" width="0.796875" customWidth="1"/>
    <col min="12588" max="12588" width="0.796875" customWidth="1"/>
    <col min="12801" max="12801" width="19.296875" bestFit="1" customWidth="1"/>
    <col min="12834" max="12834" width="1.296875" customWidth="1"/>
    <col min="12841" max="12841" width="3.5" bestFit="1" customWidth="1"/>
    <col min="12842" max="12842" width="0.796875" customWidth="1"/>
    <col min="12844" max="12844" width="0.796875" customWidth="1"/>
    <col min="13057" max="13057" width="19.296875" bestFit="1" customWidth="1"/>
    <col min="13090" max="13090" width="1.296875" customWidth="1"/>
    <col min="13097" max="13097" width="3.5" bestFit="1" customWidth="1"/>
    <col min="13098" max="13098" width="0.796875" customWidth="1"/>
    <col min="13100" max="13100" width="0.796875" customWidth="1"/>
    <col min="13313" max="13313" width="19.296875" bestFit="1" customWidth="1"/>
    <col min="13346" max="13346" width="1.296875" customWidth="1"/>
    <col min="13353" max="13353" width="3.5" bestFit="1" customWidth="1"/>
    <col min="13354" max="13354" width="0.796875" customWidth="1"/>
    <col min="13356" max="13356" width="0.796875" customWidth="1"/>
    <col min="13569" max="13569" width="19.296875" bestFit="1" customWidth="1"/>
    <col min="13602" max="13602" width="1.296875" customWidth="1"/>
    <col min="13609" max="13609" width="3.5" bestFit="1" customWidth="1"/>
    <col min="13610" max="13610" width="0.796875" customWidth="1"/>
    <col min="13612" max="13612" width="0.796875" customWidth="1"/>
    <col min="13825" max="13825" width="19.296875" bestFit="1" customWidth="1"/>
    <col min="13858" max="13858" width="1.296875" customWidth="1"/>
    <col min="13865" max="13865" width="3.5" bestFit="1" customWidth="1"/>
    <col min="13866" max="13866" width="0.796875" customWidth="1"/>
    <col min="13868" max="13868" width="0.796875" customWidth="1"/>
    <col min="14081" max="14081" width="19.296875" bestFit="1" customWidth="1"/>
    <col min="14114" max="14114" width="1.296875" customWidth="1"/>
    <col min="14121" max="14121" width="3.5" bestFit="1" customWidth="1"/>
    <col min="14122" max="14122" width="0.796875" customWidth="1"/>
    <col min="14124" max="14124" width="0.796875" customWidth="1"/>
    <col min="14337" max="14337" width="19.296875" bestFit="1" customWidth="1"/>
    <col min="14370" max="14370" width="1.296875" customWidth="1"/>
    <col min="14377" max="14377" width="3.5" bestFit="1" customWidth="1"/>
    <col min="14378" max="14378" width="0.796875" customWidth="1"/>
    <col min="14380" max="14380" width="0.796875" customWidth="1"/>
    <col min="14593" max="14593" width="19.296875" bestFit="1" customWidth="1"/>
    <col min="14626" max="14626" width="1.296875" customWidth="1"/>
    <col min="14633" max="14633" width="3.5" bestFit="1" customWidth="1"/>
    <col min="14634" max="14634" width="0.796875" customWidth="1"/>
    <col min="14636" max="14636" width="0.796875" customWidth="1"/>
    <col min="14849" max="14849" width="19.296875" bestFit="1" customWidth="1"/>
    <col min="14882" max="14882" width="1.296875" customWidth="1"/>
    <col min="14889" max="14889" width="3.5" bestFit="1" customWidth="1"/>
    <col min="14890" max="14890" width="0.796875" customWidth="1"/>
    <col min="14892" max="14892" width="0.796875" customWidth="1"/>
    <col min="15105" max="15105" width="19.296875" bestFit="1" customWidth="1"/>
    <col min="15138" max="15138" width="1.296875" customWidth="1"/>
    <col min="15145" max="15145" width="3.5" bestFit="1" customWidth="1"/>
    <col min="15146" max="15146" width="0.796875" customWidth="1"/>
    <col min="15148" max="15148" width="0.796875" customWidth="1"/>
    <col min="15361" max="15361" width="19.296875" bestFit="1" customWidth="1"/>
    <col min="15394" max="15394" width="1.296875" customWidth="1"/>
    <col min="15401" max="15401" width="3.5" bestFit="1" customWidth="1"/>
    <col min="15402" max="15402" width="0.796875" customWidth="1"/>
    <col min="15404" max="15404" width="0.796875" customWidth="1"/>
    <col min="15617" max="15617" width="19.296875" bestFit="1" customWidth="1"/>
    <col min="15650" max="15650" width="1.296875" customWidth="1"/>
    <col min="15657" max="15657" width="3.5" bestFit="1" customWidth="1"/>
    <col min="15658" max="15658" width="0.796875" customWidth="1"/>
    <col min="15660" max="15660" width="0.796875" customWidth="1"/>
    <col min="15873" max="15873" width="19.296875" bestFit="1" customWidth="1"/>
    <col min="15906" max="15906" width="1.296875" customWidth="1"/>
    <col min="15913" max="15913" width="3.5" bestFit="1" customWidth="1"/>
    <col min="15914" max="15914" width="0.796875" customWidth="1"/>
    <col min="15916" max="15916" width="0.796875" customWidth="1"/>
    <col min="16129" max="16129" width="19.296875" bestFit="1" customWidth="1"/>
    <col min="16162" max="16162" width="1.296875" customWidth="1"/>
    <col min="16169" max="16169" width="3.5" bestFit="1" customWidth="1"/>
    <col min="16170" max="16170" width="0.796875" customWidth="1"/>
    <col min="16172" max="16172" width="0.796875" customWidth="1"/>
  </cols>
  <sheetData>
    <row r="1" spans="1:45" ht="16.2" thickBot="1" x14ac:dyDescent="0.35">
      <c r="A1" s="100" t="s">
        <v>218</v>
      </c>
      <c r="AI1" s="2">
        <v>36892</v>
      </c>
      <c r="AJ1" s="3"/>
      <c r="AK1" s="3"/>
      <c r="AL1" s="3"/>
      <c r="AM1" s="3"/>
      <c r="AN1" s="3"/>
      <c r="AO1" s="3"/>
      <c r="AQ1" s="4"/>
      <c r="AR1" s="5"/>
    </row>
    <row r="2" spans="1:45" ht="32.4" thickTop="1" thickBot="1" x14ac:dyDescent="0.35">
      <c r="A2" s="108" t="s">
        <v>74</v>
      </c>
      <c r="B2" s="6" t="str">
        <f>(A3)</f>
        <v>Szappanos</v>
      </c>
      <c r="C2" s="7"/>
      <c r="D2" s="6"/>
      <c r="E2" s="6"/>
      <c r="F2" s="8" t="str">
        <f>(A4)</f>
        <v>Svolik</v>
      </c>
      <c r="G2" s="6"/>
      <c r="H2" s="6"/>
      <c r="I2" s="6"/>
      <c r="J2" s="8" t="str">
        <f>(A5)</f>
        <v>Benkő</v>
      </c>
      <c r="K2" s="6"/>
      <c r="L2" s="6"/>
      <c r="M2" s="6"/>
      <c r="N2" s="8" t="str">
        <f>(A6)</f>
        <v>Garamvölgyi</v>
      </c>
      <c r="O2" s="6"/>
      <c r="P2" s="6"/>
      <c r="Q2" s="6"/>
      <c r="R2" s="8" t="str">
        <f>(A7)</f>
        <v>Fejes F</v>
      </c>
      <c r="S2" s="6"/>
      <c r="T2" s="6"/>
      <c r="U2" s="6"/>
      <c r="V2" s="8" t="str">
        <f>(A8)</f>
        <v>pihen</v>
      </c>
      <c r="W2" s="6"/>
      <c r="X2" s="6"/>
      <c r="Y2" s="6"/>
      <c r="Z2" s="8" t="str">
        <f>(A9)</f>
        <v>Valics</v>
      </c>
      <c r="AA2" s="6"/>
      <c r="AB2" s="6"/>
      <c r="AC2" s="6"/>
      <c r="AD2" s="8" t="str">
        <f>(A10)</f>
        <v>pihen</v>
      </c>
      <c r="AE2" s="6"/>
      <c r="AF2" s="6"/>
      <c r="AG2" s="6"/>
      <c r="AH2" s="9"/>
      <c r="AI2" s="10" t="s">
        <v>75</v>
      </c>
      <c r="AJ2" s="11" t="s">
        <v>76</v>
      </c>
      <c r="AK2" s="11" t="s">
        <v>77</v>
      </c>
      <c r="AL2" s="11" t="s">
        <v>78</v>
      </c>
      <c r="AM2" s="12" t="s">
        <v>79</v>
      </c>
      <c r="AN2" s="12" t="s">
        <v>80</v>
      </c>
      <c r="AO2" s="13" t="s">
        <v>81</v>
      </c>
      <c r="AP2" s="1"/>
      <c r="AQ2" s="14" t="s">
        <v>82</v>
      </c>
      <c r="AR2" s="15"/>
      <c r="AS2" s="16" t="s">
        <v>83</v>
      </c>
    </row>
    <row r="3" spans="1:45" ht="16.2" thickTop="1" x14ac:dyDescent="0.3">
      <c r="A3" s="102" t="s">
        <v>116</v>
      </c>
      <c r="B3" s="17"/>
      <c r="C3" s="18"/>
      <c r="D3" s="18"/>
      <c r="E3" s="18"/>
      <c r="F3" s="19">
        <v>7</v>
      </c>
      <c r="G3" s="20">
        <f>(N42)</f>
        <v>2</v>
      </c>
      <c r="H3" s="20">
        <f>(P42)</f>
        <v>4</v>
      </c>
      <c r="I3" s="21" t="str">
        <f>IF(G3=".","-",IF(G3&gt;H3,"g",IF(G3=H3,"d","v")))</f>
        <v>v</v>
      </c>
      <c r="J3" s="19">
        <v>6</v>
      </c>
      <c r="K3" s="22">
        <f>(N37)</f>
        <v>1</v>
      </c>
      <c r="L3" s="22">
        <f>(P37)</f>
        <v>1</v>
      </c>
      <c r="M3" s="21" t="str">
        <f>IF(K3=".","-",IF(K3&gt;L3,"g",IF(K3=L3,"d","v")))</f>
        <v>d</v>
      </c>
      <c r="N3" s="19">
        <v>5</v>
      </c>
      <c r="O3" s="22">
        <f>(N32)</f>
        <v>2</v>
      </c>
      <c r="P3" s="22">
        <f>(P32)</f>
        <v>1</v>
      </c>
      <c r="Q3" s="21" t="str">
        <f>IF(O3=".","-",IF(O3&gt;P3,"g",IF(O3=P3,"d","v")))</f>
        <v>g</v>
      </c>
      <c r="R3" s="19">
        <v>4</v>
      </c>
      <c r="S3" s="22">
        <f>(N27)</f>
        <v>2</v>
      </c>
      <c r="T3" s="22">
        <f>(P27)</f>
        <v>1</v>
      </c>
      <c r="U3" s="21" t="str">
        <f>IF(S3=".","-",IF(S3&gt;T3,"g",IF(S3=T3,"d","v")))</f>
        <v>g</v>
      </c>
      <c r="V3" s="19">
        <v>3</v>
      </c>
      <c r="W3" s="22" t="str">
        <f>(N22)</f>
        <v>.</v>
      </c>
      <c r="X3" s="22" t="str">
        <f>(P22)</f>
        <v>.</v>
      </c>
      <c r="Y3" s="21" t="str">
        <f>IF(W3=".","-",IF(W3&gt;X3,"g",IF(W3=X3,"d","v")))</f>
        <v>-</v>
      </c>
      <c r="Z3" s="19">
        <v>2</v>
      </c>
      <c r="AA3" s="22">
        <f>(N17)</f>
        <v>0</v>
      </c>
      <c r="AB3" s="22">
        <f>(P17)</f>
        <v>1</v>
      </c>
      <c r="AC3" s="21" t="str">
        <f t="shared" ref="AC3:AC8" si="0">IF(AA3=".","-",IF(AA3&gt;AB3,"g",IF(AA3=AB3,"d","v")))</f>
        <v>v</v>
      </c>
      <c r="AD3" s="19">
        <v>1</v>
      </c>
      <c r="AE3" s="22" t="str">
        <f>(N12)</f>
        <v>.</v>
      </c>
      <c r="AF3" s="22" t="str">
        <f>(P12)</f>
        <v>.</v>
      </c>
      <c r="AG3" s="21" t="str">
        <f t="shared" ref="AG3:AG9" si="1">IF(AE3=".","-",IF(AE3&gt;AF3,"g",IF(AE3=AF3,"d","v")))</f>
        <v>-</v>
      </c>
      <c r="AH3" s="23"/>
      <c r="AI3" s="24">
        <f t="shared" ref="AI3:AI10" si="2">SUM(AJ3:AL3)</f>
        <v>5</v>
      </c>
      <c r="AJ3" s="25">
        <f t="shared" ref="AJ3:AJ10" si="3">COUNTIF(B3:AG3,"g")</f>
        <v>2</v>
      </c>
      <c r="AK3" s="25">
        <f t="shared" ref="AK3:AK10" si="4">COUNTIF(B3:AG3,"d")</f>
        <v>1</v>
      </c>
      <c r="AL3" s="25">
        <f t="shared" ref="AL3:AL10" si="5">COUNTIF(B3:AG3,"v")</f>
        <v>2</v>
      </c>
      <c r="AM3" s="26">
        <f>SUM(IF(G3&lt;&gt;".",G3)+IF(K3&lt;&gt;".",K3)+IF(O3&lt;&gt;".",O3)+IF(S3&lt;&gt;".",S3)+IF(W3&lt;&gt;".",W3)+IF(AA3&lt;&gt;".",AA3)+IF(AE3&lt;&gt;".",AE3))</f>
        <v>7</v>
      </c>
      <c r="AN3" s="26">
        <f>SUM(IF(H3&lt;&gt;".",H3)+IF(L3&lt;&gt;".",L3)+IF(P3&lt;&gt;".",P3)+IF(T3&lt;&gt;".",T3)+IF(X3&lt;&gt;".",X3)+IF(AB3&lt;&gt;".",AB3)+IF(AF3&lt;&gt;".",AF3))</f>
        <v>8</v>
      </c>
      <c r="AO3" s="27">
        <f t="shared" ref="AO3:AO10" si="6">SUM(AJ3*3+AK3*1)</f>
        <v>7</v>
      </c>
      <c r="AP3" s="28"/>
      <c r="AQ3" s="29">
        <f t="shared" ref="AQ3:AQ10" si="7">RANK(AO3,$AO$3:$AO$10,0)</f>
        <v>3</v>
      </c>
      <c r="AR3" s="30"/>
      <c r="AS3" s="31">
        <f t="shared" ref="AS3:AS10" si="8">SUM(AM3-AN3)</f>
        <v>-1</v>
      </c>
    </row>
    <row r="4" spans="1:45" x14ac:dyDescent="0.3">
      <c r="A4" s="103" t="s">
        <v>117</v>
      </c>
      <c r="B4" s="32">
        <v>7</v>
      </c>
      <c r="C4" s="20">
        <f>(P42)</f>
        <v>4</v>
      </c>
      <c r="D4" s="20">
        <f>(N42)</f>
        <v>2</v>
      </c>
      <c r="E4" s="33" t="str">
        <f t="shared" ref="E4:E10" si="9">IF(C4=".","-",IF(C4&gt;D4,"g",IF(C4=D4,"d","v")))</f>
        <v>g</v>
      </c>
      <c r="F4" s="34"/>
      <c r="G4" s="35"/>
      <c r="H4" s="35"/>
      <c r="I4" s="35"/>
      <c r="J4" s="32">
        <v>5</v>
      </c>
      <c r="K4" s="20">
        <f>(N33)</f>
        <v>1</v>
      </c>
      <c r="L4" s="20">
        <f>(P33)</f>
        <v>1</v>
      </c>
      <c r="M4" s="33" t="str">
        <f>IF(K4=".","-",IF(K4&gt;L4,"g",IF(K4=L4,"d","v")))</f>
        <v>d</v>
      </c>
      <c r="N4" s="32">
        <v>4</v>
      </c>
      <c r="O4" s="20">
        <f>(N28)</f>
        <v>1</v>
      </c>
      <c r="P4" s="20">
        <f>(P28)</f>
        <v>1</v>
      </c>
      <c r="Q4" s="33" t="str">
        <f>IF(O4=".","-",IF(O4&gt;P4,"g",IF(O4=P4,"d","v")))</f>
        <v>d</v>
      </c>
      <c r="R4" s="32">
        <v>3</v>
      </c>
      <c r="S4" s="20">
        <f>(N23)</f>
        <v>2</v>
      </c>
      <c r="T4" s="20">
        <f>(P23)</f>
        <v>1</v>
      </c>
      <c r="U4" s="33" t="str">
        <f>IF(S4=".","-",IF(S4&gt;T4,"g",IF(S4=T4,"d","v")))</f>
        <v>g</v>
      </c>
      <c r="V4" s="32">
        <v>2</v>
      </c>
      <c r="W4" s="20" t="str">
        <f>(N18)</f>
        <v>.</v>
      </c>
      <c r="X4" s="20" t="str">
        <f>(P18)</f>
        <v>.</v>
      </c>
      <c r="Y4" s="33" t="str">
        <f>IF(W4=".","-",IF(W4&gt;X4,"g",IF(W4=X4,"d","v")))</f>
        <v>-</v>
      </c>
      <c r="Z4" s="32">
        <v>1</v>
      </c>
      <c r="AA4" s="20">
        <f>(N13)</f>
        <v>0</v>
      </c>
      <c r="AB4" s="20">
        <f>(P13)</f>
        <v>0</v>
      </c>
      <c r="AC4" s="33" t="str">
        <f t="shared" si="0"/>
        <v>d</v>
      </c>
      <c r="AD4" s="32">
        <v>6</v>
      </c>
      <c r="AE4" s="20" t="str">
        <f>(N38)</f>
        <v>.</v>
      </c>
      <c r="AF4" s="20" t="str">
        <f>(P38)</f>
        <v>.</v>
      </c>
      <c r="AG4" s="33" t="str">
        <f t="shared" si="1"/>
        <v>-</v>
      </c>
      <c r="AH4" s="36"/>
      <c r="AI4" s="37">
        <f t="shared" si="2"/>
        <v>5</v>
      </c>
      <c r="AJ4" s="38">
        <f t="shared" si="3"/>
        <v>2</v>
      </c>
      <c r="AK4" s="38">
        <f t="shared" si="4"/>
        <v>3</v>
      </c>
      <c r="AL4" s="38">
        <f t="shared" si="5"/>
        <v>0</v>
      </c>
      <c r="AM4" s="26">
        <f>SUM(IF(C4&lt;&gt;".",C4)+IF(K4&lt;&gt;".",K4)+IF(O4&lt;&gt;".",O4)+IF(S4&lt;&gt;".",S4)+IF(W4&lt;&gt;".",W4)+IF(AA4&lt;&gt;".",AA4)+IF(AE4&lt;&gt;".",AE4))</f>
        <v>8</v>
      </c>
      <c r="AN4" s="26">
        <f>SUM(IF(D4&lt;&gt;".",D4)+IF(L4&lt;&gt;".",L4)+IF(P4&lt;&gt;".",P4)+IF(T4&lt;&gt;".",T4)+IF(X4&lt;&gt;".",X4)+IF(AB4&lt;&gt;".",AB4)+IF(AF4&lt;&gt;".",AF4))</f>
        <v>5</v>
      </c>
      <c r="AO4" s="39">
        <f t="shared" si="6"/>
        <v>9</v>
      </c>
      <c r="AP4" s="28"/>
      <c r="AQ4" s="29">
        <f t="shared" si="7"/>
        <v>1</v>
      </c>
      <c r="AR4" s="30"/>
      <c r="AS4" s="31">
        <f t="shared" si="8"/>
        <v>3</v>
      </c>
    </row>
    <row r="5" spans="1:45" x14ac:dyDescent="0.3">
      <c r="A5" s="103" t="s">
        <v>120</v>
      </c>
      <c r="B5" s="32">
        <v>6</v>
      </c>
      <c r="C5" s="20">
        <f>(P37)</f>
        <v>1</v>
      </c>
      <c r="D5" s="20">
        <f>(N37)</f>
        <v>1</v>
      </c>
      <c r="E5" s="33" t="str">
        <f t="shared" si="9"/>
        <v>d</v>
      </c>
      <c r="F5" s="32">
        <v>5</v>
      </c>
      <c r="G5" s="20">
        <f>(P33)</f>
        <v>1</v>
      </c>
      <c r="H5" s="20">
        <f>(N33)</f>
        <v>1</v>
      </c>
      <c r="I5" s="33" t="str">
        <f t="shared" ref="I5:I10" si="10">IF(G5=".","-",IF(G5&gt;H5,"g",IF(G5=H5,"d","v")))</f>
        <v>d</v>
      </c>
      <c r="J5" s="34"/>
      <c r="K5" s="35"/>
      <c r="L5" s="35"/>
      <c r="M5" s="35"/>
      <c r="N5" s="32">
        <v>3</v>
      </c>
      <c r="O5" s="20">
        <f>(N24)</f>
        <v>0</v>
      </c>
      <c r="P5" s="20">
        <f>(P24)</f>
        <v>0</v>
      </c>
      <c r="Q5" s="33" t="str">
        <f>IF(O5=".","-",IF(O5&gt;P5,"g",IF(O5=P5,"d","v")))</f>
        <v>d</v>
      </c>
      <c r="R5" s="32">
        <v>2</v>
      </c>
      <c r="S5" s="20">
        <f>(N19)</f>
        <v>0</v>
      </c>
      <c r="T5" s="20">
        <f>(P19)</f>
        <v>2</v>
      </c>
      <c r="U5" s="33" t="str">
        <f>IF(S5=".","-",IF(S5&gt;T5,"g",IF(S5=T5,"d","v")))</f>
        <v>v</v>
      </c>
      <c r="V5" s="32">
        <v>1</v>
      </c>
      <c r="W5" s="20" t="str">
        <f>(N14)</f>
        <v>.</v>
      </c>
      <c r="X5" s="20" t="str">
        <f>(P14)</f>
        <v>.</v>
      </c>
      <c r="Y5" s="33" t="str">
        <f>IF(W5=".","-",IF(W5&gt;X5,"g",IF(W5=X5,"d","v")))</f>
        <v>-</v>
      </c>
      <c r="Z5" s="32">
        <v>7</v>
      </c>
      <c r="AA5" s="20">
        <f>(N43)</f>
        <v>2</v>
      </c>
      <c r="AB5" s="20">
        <f>(P43)</f>
        <v>2</v>
      </c>
      <c r="AC5" s="33" t="str">
        <f t="shared" si="0"/>
        <v>d</v>
      </c>
      <c r="AD5" s="32">
        <v>4</v>
      </c>
      <c r="AE5" s="20" t="str">
        <f>(N29)</f>
        <v>.</v>
      </c>
      <c r="AF5" s="20" t="str">
        <f>(P29)</f>
        <v>.</v>
      </c>
      <c r="AG5" s="33" t="str">
        <f t="shared" si="1"/>
        <v>-</v>
      </c>
      <c r="AH5" s="36"/>
      <c r="AI5" s="37">
        <f t="shared" si="2"/>
        <v>5</v>
      </c>
      <c r="AJ5" s="38">
        <f t="shared" si="3"/>
        <v>0</v>
      </c>
      <c r="AK5" s="38">
        <f t="shared" si="4"/>
        <v>4</v>
      </c>
      <c r="AL5" s="38">
        <f t="shared" si="5"/>
        <v>1</v>
      </c>
      <c r="AM5" s="26">
        <f>SUM(IF(C5&lt;&gt;".",C5)+IF(G5&lt;&gt;".",G5)+IF(O5&lt;&gt;".",O5)+IF(S5&lt;&gt;".",S5)+IF(W5&lt;&gt;".",W5)+IF(AA5&lt;&gt;".",AA5)+IF(AE5&lt;&gt;".",AE5))</f>
        <v>4</v>
      </c>
      <c r="AN5" s="26">
        <f>SUM(IF(D5&lt;&gt;".",D5)+IF(H5&lt;&gt;".",H5)+IF(P5&lt;&gt;".",P5)+IF(T5&lt;&gt;".",T5)+IF(X5&lt;&gt;".",X5)+IF(AB5&lt;&gt;".",AB5)+IF(AF5&lt;&gt;".",AF5))</f>
        <v>6</v>
      </c>
      <c r="AO5" s="39">
        <f t="shared" si="6"/>
        <v>4</v>
      </c>
      <c r="AP5" s="28"/>
      <c r="AQ5" s="29">
        <f t="shared" si="7"/>
        <v>5</v>
      </c>
      <c r="AR5" s="30"/>
      <c r="AS5" s="31">
        <f t="shared" si="8"/>
        <v>-2</v>
      </c>
    </row>
    <row r="6" spans="1:45" x14ac:dyDescent="0.3">
      <c r="A6" s="103" t="s">
        <v>125</v>
      </c>
      <c r="B6" s="32">
        <v>5</v>
      </c>
      <c r="C6" s="20">
        <f>(P32)</f>
        <v>1</v>
      </c>
      <c r="D6" s="20">
        <f>(N32)</f>
        <v>2</v>
      </c>
      <c r="E6" s="33" t="str">
        <f t="shared" si="9"/>
        <v>v</v>
      </c>
      <c r="F6" s="32">
        <v>4</v>
      </c>
      <c r="G6" s="20">
        <f>(P28)</f>
        <v>1</v>
      </c>
      <c r="H6" s="20">
        <f>(N28)</f>
        <v>1</v>
      </c>
      <c r="I6" s="33" t="str">
        <f t="shared" si="10"/>
        <v>d</v>
      </c>
      <c r="J6" s="32">
        <v>3</v>
      </c>
      <c r="K6" s="20">
        <f>(P24)</f>
        <v>0</v>
      </c>
      <c r="L6" s="20">
        <f>(N24)</f>
        <v>0</v>
      </c>
      <c r="M6" s="33" t="str">
        <f>IF(K6=".","-",IF(K6&gt;L6,"g",IF(K6=L6,"d","v")))</f>
        <v>d</v>
      </c>
      <c r="N6" s="34"/>
      <c r="O6" s="35"/>
      <c r="P6" s="35"/>
      <c r="Q6" s="35"/>
      <c r="R6" s="32">
        <v>1</v>
      </c>
      <c r="S6" s="20">
        <f>(N15)</f>
        <v>2</v>
      </c>
      <c r="T6" s="20">
        <f>(P15)</f>
        <v>2</v>
      </c>
      <c r="U6" s="33" t="str">
        <f>IF(S6=".","-",IF(S6&gt;T6,"g",IF(S6=T6,"d","v")))</f>
        <v>d</v>
      </c>
      <c r="V6" s="32">
        <v>7</v>
      </c>
      <c r="W6" s="20" t="str">
        <f>(N44)</f>
        <v>.</v>
      </c>
      <c r="X6" s="20" t="str">
        <f>(P44)</f>
        <v>.</v>
      </c>
      <c r="Y6" s="33" t="str">
        <f>IF(W6=".","-",IF(W6&gt;X6,"g",IF(W6=X6,"d","v")))</f>
        <v>-</v>
      </c>
      <c r="Z6" s="32">
        <v>6</v>
      </c>
      <c r="AA6" s="20">
        <f>(N39)</f>
        <v>2</v>
      </c>
      <c r="AB6" s="20">
        <f>(P39)</f>
        <v>0</v>
      </c>
      <c r="AC6" s="33" t="str">
        <f t="shared" si="0"/>
        <v>g</v>
      </c>
      <c r="AD6" s="32">
        <v>2</v>
      </c>
      <c r="AE6" s="20" t="str">
        <f>(N20)</f>
        <v>.</v>
      </c>
      <c r="AF6" s="20" t="str">
        <f>(P20)</f>
        <v>.</v>
      </c>
      <c r="AG6" s="33" t="str">
        <f t="shared" si="1"/>
        <v>-</v>
      </c>
      <c r="AH6" s="36"/>
      <c r="AI6" s="37">
        <f t="shared" si="2"/>
        <v>5</v>
      </c>
      <c r="AJ6" s="38">
        <f t="shared" si="3"/>
        <v>1</v>
      </c>
      <c r="AK6" s="38">
        <f t="shared" si="4"/>
        <v>3</v>
      </c>
      <c r="AL6" s="38">
        <f t="shared" si="5"/>
        <v>1</v>
      </c>
      <c r="AM6" s="26">
        <f>SUM(IF(C6&lt;&gt;".",C6)+IF(G6&lt;&gt;".",G6)+IF(K6&lt;&gt;".",K6)+IF(S6&lt;&gt;".",S6)+IF(W6&lt;&gt;".",W6)+IF(AA6&lt;&gt;".",AA6)+IF(AE6&lt;&gt;".",AE6))</f>
        <v>6</v>
      </c>
      <c r="AN6" s="26">
        <f>SUM(IF(D6&lt;&gt;".",D6)+IF(H6&lt;&gt;".",H6)+IF(L6&lt;&gt;".",L6)+IF(T6&lt;&gt;".",T6)+IF(X6&lt;&gt;".",X6)+IF(AB6&lt;&gt;".",AB6)+IF(AF6&lt;&gt;".",AF6))</f>
        <v>5</v>
      </c>
      <c r="AO6" s="39">
        <f t="shared" si="6"/>
        <v>6</v>
      </c>
      <c r="AP6" s="28"/>
      <c r="AQ6" s="29">
        <f t="shared" si="7"/>
        <v>4</v>
      </c>
      <c r="AR6" s="30"/>
      <c r="AS6" s="31">
        <f t="shared" si="8"/>
        <v>1</v>
      </c>
    </row>
    <row r="7" spans="1:45" x14ac:dyDescent="0.3">
      <c r="A7" s="103" t="s">
        <v>204</v>
      </c>
      <c r="B7" s="32">
        <v>4</v>
      </c>
      <c r="C7" s="20">
        <f>(P27)</f>
        <v>1</v>
      </c>
      <c r="D7" s="20">
        <f>(N27)</f>
        <v>2</v>
      </c>
      <c r="E7" s="33" t="str">
        <f t="shared" si="9"/>
        <v>v</v>
      </c>
      <c r="F7" s="32">
        <v>3</v>
      </c>
      <c r="G7" s="20">
        <f>(P23)</f>
        <v>1</v>
      </c>
      <c r="H7" s="20">
        <f>(N23)</f>
        <v>2</v>
      </c>
      <c r="I7" s="33" t="str">
        <f t="shared" si="10"/>
        <v>v</v>
      </c>
      <c r="J7" s="32">
        <v>2</v>
      </c>
      <c r="K7" s="20">
        <f>(P19)</f>
        <v>2</v>
      </c>
      <c r="L7" s="20">
        <f>(N19)</f>
        <v>0</v>
      </c>
      <c r="M7" s="33" t="str">
        <f>IF(K7=".","-",IF(K7&gt;L7,"g",IF(K7=L7,"d","v")))</f>
        <v>g</v>
      </c>
      <c r="N7" s="32">
        <v>1</v>
      </c>
      <c r="O7" s="20">
        <f>(P15)</f>
        <v>2</v>
      </c>
      <c r="P7" s="20">
        <f>(N15)</f>
        <v>2</v>
      </c>
      <c r="Q7" s="33" t="str">
        <f>IF(O7=".","-",IF(O7&gt;P7,"g",IF(O7=P7,"d","v")))</f>
        <v>d</v>
      </c>
      <c r="R7" s="34"/>
      <c r="S7" s="35"/>
      <c r="T7" s="35"/>
      <c r="U7" s="35"/>
      <c r="V7" s="32">
        <v>6</v>
      </c>
      <c r="W7" s="20" t="str">
        <f>(N40)</f>
        <v>.</v>
      </c>
      <c r="X7" s="20" t="str">
        <f>(P40)</f>
        <v>.</v>
      </c>
      <c r="Y7" s="33" t="str">
        <f>IF(W7=".","-",IF(W7&gt;X7,"g",IF(W7=X7,"d","v")))</f>
        <v>-</v>
      </c>
      <c r="Z7" s="32">
        <v>5</v>
      </c>
      <c r="AA7" s="20">
        <f>(N34)</f>
        <v>0</v>
      </c>
      <c r="AB7" s="20">
        <f>(P34)</f>
        <v>1</v>
      </c>
      <c r="AC7" s="33" t="str">
        <f t="shared" si="0"/>
        <v>v</v>
      </c>
      <c r="AD7" s="32">
        <v>7</v>
      </c>
      <c r="AE7" s="20" t="str">
        <f>(N45)</f>
        <v>.</v>
      </c>
      <c r="AF7" s="20" t="str">
        <f>(P45)</f>
        <v>.</v>
      </c>
      <c r="AG7" s="33" t="str">
        <f t="shared" si="1"/>
        <v>-</v>
      </c>
      <c r="AH7" s="36"/>
      <c r="AI7" s="37">
        <f t="shared" si="2"/>
        <v>5</v>
      </c>
      <c r="AJ7" s="38">
        <f t="shared" si="3"/>
        <v>1</v>
      </c>
      <c r="AK7" s="38">
        <f t="shared" si="4"/>
        <v>1</v>
      </c>
      <c r="AL7" s="38">
        <f t="shared" si="5"/>
        <v>3</v>
      </c>
      <c r="AM7" s="26">
        <f>SUM(IF(C7&lt;&gt;".",C7)+IF(G7&lt;&gt;".",G7)+IF(K7&lt;&gt;".",K7)+IF(O7&lt;&gt;".",O7)+IF(W7&lt;&gt;".",W7)+IF(AA7&lt;&gt;".",AA7)+IF(AE7&lt;&gt;".",AE7))</f>
        <v>6</v>
      </c>
      <c r="AN7" s="26">
        <f>SUM(IF(D7&lt;&gt;".",D7)+IF(H7&lt;&gt;".",H7)+IF(L7&lt;&gt;".",L7)+IF(P7&lt;&gt;".",P7)+IF(X7&lt;&gt;".",X7)+IF(AB7&lt;&gt;".",AB7)+IF(AF7&lt;&gt;".",AF7))</f>
        <v>7</v>
      </c>
      <c r="AO7" s="39">
        <f t="shared" si="6"/>
        <v>4</v>
      </c>
      <c r="AP7" s="28"/>
      <c r="AQ7" s="29">
        <f t="shared" si="7"/>
        <v>5</v>
      </c>
      <c r="AR7" s="30"/>
      <c r="AS7" s="31">
        <f t="shared" si="8"/>
        <v>-1</v>
      </c>
    </row>
    <row r="8" spans="1:45" ht="16.2" thickBot="1" x14ac:dyDescent="0.35">
      <c r="A8" s="109" t="s">
        <v>219</v>
      </c>
      <c r="B8" s="32">
        <v>3</v>
      </c>
      <c r="C8" s="20" t="str">
        <f>(P22)</f>
        <v>.</v>
      </c>
      <c r="D8" s="20" t="str">
        <f>(N22)</f>
        <v>.</v>
      </c>
      <c r="E8" s="33" t="str">
        <f t="shared" si="9"/>
        <v>-</v>
      </c>
      <c r="F8" s="32">
        <v>2</v>
      </c>
      <c r="G8" s="20" t="str">
        <f>(P18)</f>
        <v>.</v>
      </c>
      <c r="H8" s="20" t="str">
        <f>(N18)</f>
        <v>.</v>
      </c>
      <c r="I8" s="33" t="str">
        <f t="shared" si="10"/>
        <v>-</v>
      </c>
      <c r="J8" s="32">
        <v>1</v>
      </c>
      <c r="K8" s="20" t="str">
        <f>(P14)</f>
        <v>.</v>
      </c>
      <c r="L8" s="20" t="str">
        <f>(N14)</f>
        <v>.</v>
      </c>
      <c r="M8" s="33" t="str">
        <f>IF(K8=".","-",IF(K8&gt;L8,"g",IF(K8=L8,"d","v")))</f>
        <v>-</v>
      </c>
      <c r="N8" s="32">
        <v>7</v>
      </c>
      <c r="O8" s="20" t="str">
        <f>(P44)</f>
        <v>.</v>
      </c>
      <c r="P8" s="20" t="str">
        <f>(N44)</f>
        <v>.</v>
      </c>
      <c r="Q8" s="33" t="str">
        <f>IF(O8=".","-",IF(O8&gt;P8,"g",IF(O8=P8,"d","v")))</f>
        <v>-</v>
      </c>
      <c r="R8" s="32">
        <v>6</v>
      </c>
      <c r="S8" s="20" t="str">
        <f>(P40)</f>
        <v>.</v>
      </c>
      <c r="T8" s="20" t="str">
        <f>(N40)</f>
        <v>.</v>
      </c>
      <c r="U8" s="33" t="str">
        <f>IF(S8=".","-",IF(S8&gt;T8,"g",IF(S8=T8,"d","v")))</f>
        <v>-</v>
      </c>
      <c r="V8" s="34"/>
      <c r="W8" s="35"/>
      <c r="X8" s="35"/>
      <c r="Y8" s="35"/>
      <c r="Z8" s="32">
        <v>4</v>
      </c>
      <c r="AA8" s="20" t="str">
        <f>(N30)</f>
        <v>.</v>
      </c>
      <c r="AB8" s="20" t="str">
        <f>(P30)</f>
        <v>.</v>
      </c>
      <c r="AC8" s="33" t="str">
        <f t="shared" si="0"/>
        <v>-</v>
      </c>
      <c r="AD8" s="32">
        <v>5</v>
      </c>
      <c r="AE8" s="20" t="str">
        <f>(N35)</f>
        <v>.</v>
      </c>
      <c r="AF8" s="20" t="str">
        <f>(P35)</f>
        <v>.</v>
      </c>
      <c r="AG8" s="33" t="str">
        <f t="shared" si="1"/>
        <v>-</v>
      </c>
      <c r="AH8" s="36"/>
      <c r="AI8" s="37">
        <f t="shared" si="2"/>
        <v>0</v>
      </c>
      <c r="AJ8" s="38">
        <f t="shared" si="3"/>
        <v>0</v>
      </c>
      <c r="AK8" s="38">
        <f t="shared" si="4"/>
        <v>0</v>
      </c>
      <c r="AL8" s="38">
        <f t="shared" si="5"/>
        <v>0</v>
      </c>
      <c r="AM8" s="26">
        <f>SUM(IF(C8&lt;&gt;".",C8)+IF(G8&lt;&gt;".",G8)+IF(K8&lt;&gt;".",K8)+IF(S8&lt;&gt;".",S8)+IF(O8&lt;&gt;".",O8)+IF(AA8&lt;&gt;".",AA8)+IF(AE8&lt;&gt;".",AE8))</f>
        <v>0</v>
      </c>
      <c r="AN8" s="26">
        <f>SUM(IF(D8&lt;&gt;".",D8)+IF(H8&lt;&gt;".",H8)+IF(L8&lt;&gt;".",L8)+IF(T8&lt;&gt;".",T8)+IF(P8&lt;&gt;".",P8)+IF(AB8&lt;&gt;".",AB8)+IF(AF8&lt;&gt;".",AF8))</f>
        <v>0</v>
      </c>
      <c r="AO8" s="39">
        <f t="shared" si="6"/>
        <v>0</v>
      </c>
      <c r="AP8" s="28"/>
      <c r="AQ8" s="29">
        <f t="shared" si="7"/>
        <v>7</v>
      </c>
      <c r="AR8" s="30"/>
      <c r="AS8" s="31">
        <f t="shared" si="8"/>
        <v>0</v>
      </c>
    </row>
    <row r="9" spans="1:45" ht="16.2" thickTop="1" x14ac:dyDescent="0.3">
      <c r="A9" s="103" t="s">
        <v>121</v>
      </c>
      <c r="B9" s="32">
        <v>2</v>
      </c>
      <c r="C9" s="20">
        <f>(P17)</f>
        <v>1</v>
      </c>
      <c r="D9" s="20">
        <f>(N17)</f>
        <v>0</v>
      </c>
      <c r="E9" s="33" t="str">
        <f t="shared" si="9"/>
        <v>g</v>
      </c>
      <c r="F9" s="32">
        <v>1</v>
      </c>
      <c r="G9" s="20">
        <f>(P13)</f>
        <v>0</v>
      </c>
      <c r="H9" s="20">
        <f>(N13)</f>
        <v>0</v>
      </c>
      <c r="I9" s="33" t="str">
        <f t="shared" si="10"/>
        <v>d</v>
      </c>
      <c r="J9" s="32">
        <v>7</v>
      </c>
      <c r="K9" s="20">
        <f>(P43)</f>
        <v>2</v>
      </c>
      <c r="L9" s="20">
        <f>(N43)</f>
        <v>2</v>
      </c>
      <c r="M9" s="33" t="str">
        <f>IF(K9=".","-",IF(K9&gt;L9,"g",IF(K9=L9,"d","v")))</f>
        <v>d</v>
      </c>
      <c r="N9" s="32">
        <v>6</v>
      </c>
      <c r="O9" s="20">
        <f>(P39)</f>
        <v>0</v>
      </c>
      <c r="P9" s="20">
        <f>(N39)</f>
        <v>2</v>
      </c>
      <c r="Q9" s="33" t="str">
        <f>IF(O9=".","-",IF(O9&gt;P9,"g",IF(O9=P9,"d","v")))</f>
        <v>v</v>
      </c>
      <c r="R9" s="32">
        <v>5</v>
      </c>
      <c r="S9" s="20">
        <f>(P34)</f>
        <v>1</v>
      </c>
      <c r="T9" s="20">
        <f>(N34)</f>
        <v>0</v>
      </c>
      <c r="U9" s="33" t="str">
        <f>IF(S9=".","-",IF(S9&gt;T9,"g",IF(S9=T9,"d","v")))</f>
        <v>g</v>
      </c>
      <c r="V9" s="32">
        <v>4</v>
      </c>
      <c r="W9" s="20" t="str">
        <f>(P30)</f>
        <v>.</v>
      </c>
      <c r="X9" s="20" t="str">
        <f>(N30)</f>
        <v>.</v>
      </c>
      <c r="Y9" s="33" t="str">
        <f>IF(W9=".","-",IF(W9&gt;X9,"g",IF(W9=X9,"d","v")))</f>
        <v>-</v>
      </c>
      <c r="Z9" s="34"/>
      <c r="AA9" s="35"/>
      <c r="AB9" s="35"/>
      <c r="AC9" s="35"/>
      <c r="AD9" s="32">
        <v>3</v>
      </c>
      <c r="AE9" s="20" t="str">
        <f>(N25)</f>
        <v>.</v>
      </c>
      <c r="AF9" s="20" t="str">
        <f>(P25)</f>
        <v>.</v>
      </c>
      <c r="AG9" s="33" t="str">
        <f t="shared" si="1"/>
        <v>-</v>
      </c>
      <c r="AH9" s="36"/>
      <c r="AI9" s="37">
        <f t="shared" si="2"/>
        <v>5</v>
      </c>
      <c r="AJ9" s="38">
        <f t="shared" si="3"/>
        <v>2</v>
      </c>
      <c r="AK9" s="38">
        <f t="shared" si="4"/>
        <v>2</v>
      </c>
      <c r="AL9" s="38">
        <f t="shared" si="5"/>
        <v>1</v>
      </c>
      <c r="AM9" s="26">
        <f>SUM(IF(C9&lt;&gt;".",C9)+IF(G9&lt;&gt;".",G9)+IF(K9&lt;&gt;".",K9)+IF(S9&lt;&gt;".",S9)+IF(W9&lt;&gt;".",W9)+IF(O9&lt;&gt;".",O9)+IF(AE9&lt;&gt;".",AE9))</f>
        <v>4</v>
      </c>
      <c r="AN9" s="26">
        <f>SUM(IF(D9&lt;&gt;".",D9)+IF(H9&lt;&gt;".",H9)+IF(L9&lt;&gt;".",L9)+IF(T9&lt;&gt;".",T9)+IF(X9&lt;&gt;".",X9)+IF(P9&lt;&gt;".",P9)+IF(AF9&lt;&gt;".",AF9))</f>
        <v>4</v>
      </c>
      <c r="AO9" s="39">
        <f t="shared" si="6"/>
        <v>8</v>
      </c>
      <c r="AP9" s="40"/>
      <c r="AQ9" s="29">
        <f t="shared" si="7"/>
        <v>2</v>
      </c>
      <c r="AR9" s="30"/>
      <c r="AS9" s="31">
        <f t="shared" si="8"/>
        <v>0</v>
      </c>
    </row>
    <row r="10" spans="1:45" s="50" customFormat="1" ht="16.2" thickBot="1" x14ac:dyDescent="0.35">
      <c r="A10" s="109" t="s">
        <v>219</v>
      </c>
      <c r="B10" s="41">
        <v>1</v>
      </c>
      <c r="C10" s="99" t="str">
        <f>(P12)</f>
        <v>.</v>
      </c>
      <c r="D10" s="99" t="str">
        <f>(N12)</f>
        <v>.</v>
      </c>
      <c r="E10" s="42" t="str">
        <f t="shared" si="9"/>
        <v>-</v>
      </c>
      <c r="F10" s="41">
        <v>6</v>
      </c>
      <c r="G10" s="99" t="str">
        <f>(P38)</f>
        <v>.</v>
      </c>
      <c r="H10" s="99" t="str">
        <f>(N38)</f>
        <v>.</v>
      </c>
      <c r="I10" s="42" t="str">
        <f t="shared" si="10"/>
        <v>-</v>
      </c>
      <c r="J10" s="41">
        <v>4</v>
      </c>
      <c r="K10" s="99" t="str">
        <f>(P29)</f>
        <v>.</v>
      </c>
      <c r="L10" s="99" t="str">
        <f>(N29)</f>
        <v>.</v>
      </c>
      <c r="M10" s="42" t="str">
        <f>IF(K10=".","-",IF(K10&gt;L10,"g",IF(K10=L10,"d","v")))</f>
        <v>-</v>
      </c>
      <c r="N10" s="41">
        <v>2</v>
      </c>
      <c r="O10" s="99" t="str">
        <f>(P20)</f>
        <v>.</v>
      </c>
      <c r="P10" s="99" t="str">
        <f>(N20)</f>
        <v>.</v>
      </c>
      <c r="Q10" s="42" t="str">
        <f>IF(O10=".","-",IF(O10&gt;P10,"g",IF(O10=P10,"d","v")))</f>
        <v>-</v>
      </c>
      <c r="R10" s="41">
        <v>7</v>
      </c>
      <c r="S10" s="99" t="str">
        <f>(P45)</f>
        <v>.</v>
      </c>
      <c r="T10" s="99" t="str">
        <f>(N45)</f>
        <v>.</v>
      </c>
      <c r="U10" s="42" t="str">
        <f>IF(S10=".","-",IF(S10&gt;T10,"g",IF(S10=T10,"d","v")))</f>
        <v>-</v>
      </c>
      <c r="V10" s="41">
        <v>5</v>
      </c>
      <c r="W10" s="99" t="str">
        <f>(P35)</f>
        <v>.</v>
      </c>
      <c r="X10" s="99" t="str">
        <f>(N35)</f>
        <v>.</v>
      </c>
      <c r="Y10" s="42" t="str">
        <f>IF(W10=".","-",IF(W10&gt;X10,"g",IF(W10=X10,"d","v")))</f>
        <v>-</v>
      </c>
      <c r="Z10" s="41">
        <v>3</v>
      </c>
      <c r="AA10" s="99" t="str">
        <f>(P25)</f>
        <v>.</v>
      </c>
      <c r="AB10" s="99" t="str">
        <f>(N25)</f>
        <v>.</v>
      </c>
      <c r="AC10" s="42" t="str">
        <f>IF(AA10=".","-",IF(AA10&gt;AB10,"g",IF(AA10=AB10,"d","v")))</f>
        <v>-</v>
      </c>
      <c r="AD10" s="43"/>
      <c r="AE10" s="44"/>
      <c r="AF10" s="44"/>
      <c r="AG10" s="44"/>
      <c r="AH10" s="9"/>
      <c r="AI10" s="45">
        <f t="shared" si="2"/>
        <v>0</v>
      </c>
      <c r="AJ10" s="46">
        <f t="shared" si="3"/>
        <v>0</v>
      </c>
      <c r="AK10" s="46">
        <f t="shared" si="4"/>
        <v>0</v>
      </c>
      <c r="AL10" s="46">
        <f t="shared" si="5"/>
        <v>0</v>
      </c>
      <c r="AM10" s="47">
        <f>SUM(IF(C10&lt;&gt;".",C10)+IF(G10&lt;&gt;".",G10)+IF(K10&lt;&gt;".",K10)+IF(S10&lt;&gt;".",S10)+IF(W10&lt;&gt;".",W10)+IF(AA10&lt;&gt;".",AA10)+IF(O10&lt;&gt;".",O10))</f>
        <v>0</v>
      </c>
      <c r="AN10" s="47">
        <f>SUM(IF(D10&lt;&gt;".",D10)+IF(H10&lt;&gt;".",H10)+IF(L10&lt;&gt;".",L10)+IF(T10&lt;&gt;".",T10)+IF(X10&lt;&gt;".",X10)+IF(AB10&lt;&gt;".",AB10)+IF(P10&lt;&gt;".",P10))</f>
        <v>0</v>
      </c>
      <c r="AO10" s="48">
        <f t="shared" si="6"/>
        <v>0</v>
      </c>
      <c r="AP10" s="28"/>
      <c r="AQ10" s="49">
        <f t="shared" si="7"/>
        <v>7</v>
      </c>
      <c r="AR10" s="30"/>
      <c r="AS10" s="31">
        <f t="shared" si="8"/>
        <v>0</v>
      </c>
    </row>
    <row r="11" spans="1:45" s="50" customFormat="1" ht="3.75" customHeight="1" thickTop="1" x14ac:dyDescent="0.3">
      <c r="B11" s="51"/>
      <c r="C11" s="52"/>
      <c r="D11" s="52"/>
      <c r="E11" s="53"/>
      <c r="F11" s="51"/>
      <c r="G11" s="52"/>
      <c r="H11" s="52"/>
      <c r="I11" s="53"/>
      <c r="J11" s="51"/>
      <c r="K11" s="52"/>
      <c r="L11" s="52"/>
      <c r="M11" s="53"/>
      <c r="N11" s="51"/>
      <c r="O11" s="52"/>
      <c r="P11" s="52"/>
      <c r="Q11" s="53"/>
      <c r="R11" s="51"/>
      <c r="S11" s="52"/>
      <c r="T11" s="52"/>
      <c r="U11" s="53"/>
      <c r="V11" s="51"/>
      <c r="W11" s="52"/>
      <c r="X11" s="52"/>
      <c r="Y11" s="53"/>
      <c r="Z11" s="51"/>
      <c r="AA11" s="52"/>
      <c r="AB11" s="52"/>
      <c r="AC11" s="53"/>
      <c r="AI11" s="54"/>
      <c r="AJ11" s="55"/>
      <c r="AK11" s="55"/>
      <c r="AL11" s="55"/>
      <c r="AM11" s="56"/>
      <c r="AN11" s="56"/>
      <c r="AO11" s="57"/>
    </row>
    <row r="12" spans="1:45" s="50" customFormat="1" ht="24.6" x14ac:dyDescent="0.4">
      <c r="A12" s="106">
        <v>1</v>
      </c>
      <c r="B12" s="58"/>
      <c r="D12" s="59"/>
      <c r="K12" s="60"/>
      <c r="L12" s="61" t="str">
        <f>($A$3)</f>
        <v>Szappanos</v>
      </c>
      <c r="M12" s="60"/>
      <c r="N12" s="62" t="s">
        <v>84</v>
      </c>
      <c r="O12" s="63" t="s">
        <v>85</v>
      </c>
      <c r="P12" s="62" t="s">
        <v>84</v>
      </c>
      <c r="R12" s="50" t="str">
        <f>($A$10)</f>
        <v>pihen</v>
      </c>
      <c r="W12" s="60"/>
      <c r="AQ12" s="64"/>
    </row>
    <row r="13" spans="1:45" ht="20.399999999999999" x14ac:dyDescent="0.35">
      <c r="A13" s="107"/>
      <c r="B13" s="65"/>
      <c r="E13" s="50"/>
      <c r="F13" s="50"/>
      <c r="G13" s="50"/>
      <c r="H13" s="50"/>
      <c r="I13" s="50"/>
      <c r="J13" s="50"/>
      <c r="L13" s="61" t="str">
        <f>($A$4)</f>
        <v>Svolik</v>
      </c>
      <c r="N13" s="62">
        <v>0</v>
      </c>
      <c r="O13" s="63" t="s">
        <v>85</v>
      </c>
      <c r="P13" s="62">
        <v>0</v>
      </c>
      <c r="R13" s="50" t="str">
        <f>($A$9)</f>
        <v>Valics</v>
      </c>
      <c r="S13" s="50"/>
      <c r="V13" s="50"/>
      <c r="AE13" s="50"/>
      <c r="AF13" s="50"/>
      <c r="AG13" s="50"/>
      <c r="AH13" s="50"/>
      <c r="AI13" s="50"/>
      <c r="AJ13" s="50"/>
      <c r="AL13" s="50"/>
      <c r="AM13" s="50"/>
      <c r="AN13" s="50"/>
      <c r="AO13" s="50"/>
      <c r="AQ13" s="64"/>
    </row>
    <row r="14" spans="1:45" ht="20.399999999999999" x14ac:dyDescent="0.35">
      <c r="A14" s="107"/>
      <c r="B14" s="65"/>
      <c r="D14" s="59"/>
      <c r="E14" s="50"/>
      <c r="F14" s="50"/>
      <c r="G14" s="50"/>
      <c r="H14" s="50"/>
      <c r="I14" s="50"/>
      <c r="J14" s="50"/>
      <c r="L14" s="61" t="str">
        <f>($A$5)</f>
        <v>Benkő</v>
      </c>
      <c r="N14" s="62" t="s">
        <v>84</v>
      </c>
      <c r="O14" s="63" t="s">
        <v>85</v>
      </c>
      <c r="P14" s="62" t="s">
        <v>84</v>
      </c>
      <c r="Q14" s="50"/>
      <c r="R14" s="50" t="str">
        <f>($A$8)</f>
        <v>pihen</v>
      </c>
      <c r="S14" s="50"/>
      <c r="V14" s="50"/>
      <c r="AE14" s="50"/>
      <c r="AF14" s="50"/>
      <c r="AG14" s="50"/>
      <c r="AH14" s="50"/>
      <c r="AI14" s="50"/>
      <c r="AJ14" s="50"/>
      <c r="AL14" s="50"/>
      <c r="AM14" s="50"/>
      <c r="AN14" s="50"/>
      <c r="AO14" s="50"/>
      <c r="AQ14" s="64"/>
      <c r="AR14" s="50"/>
    </row>
    <row r="15" spans="1:45" ht="20.399999999999999" x14ac:dyDescent="0.35">
      <c r="A15" s="107"/>
      <c r="B15" s="65"/>
      <c r="E15" s="50"/>
      <c r="F15" s="50"/>
      <c r="G15" s="50"/>
      <c r="H15" s="50"/>
      <c r="I15" s="50"/>
      <c r="J15" s="50"/>
      <c r="L15" s="61" t="str">
        <f>($A$6)</f>
        <v>Garamvölgyi</v>
      </c>
      <c r="N15" s="62">
        <v>2</v>
      </c>
      <c r="O15" s="63" t="s">
        <v>85</v>
      </c>
      <c r="P15" s="62">
        <v>2</v>
      </c>
      <c r="R15" s="50" t="str">
        <f>($A$7)</f>
        <v>Fejes F</v>
      </c>
      <c r="S15" s="50"/>
      <c r="V15" s="50"/>
      <c r="AE15" s="50"/>
      <c r="AF15" s="50"/>
      <c r="AG15" s="50"/>
      <c r="AH15" s="50"/>
      <c r="AI15" s="50"/>
      <c r="AJ15" s="50"/>
      <c r="AL15" s="50"/>
      <c r="AM15" s="50"/>
      <c r="AN15" s="50"/>
      <c r="AO15" s="50"/>
      <c r="AQ15" s="64"/>
    </row>
    <row r="16" spans="1:45" ht="21" x14ac:dyDescent="0.4">
      <c r="A16" s="107"/>
      <c r="B16" s="65"/>
      <c r="C16" s="66"/>
      <c r="D16" s="67"/>
      <c r="E16" s="65"/>
      <c r="F16" s="65"/>
      <c r="G16" s="65"/>
      <c r="H16" s="65"/>
      <c r="I16" s="65"/>
      <c r="J16" s="65"/>
      <c r="K16" s="68"/>
      <c r="L16" s="68"/>
      <c r="M16" s="68"/>
      <c r="N16" s="65"/>
      <c r="O16" s="69"/>
      <c r="P16" s="70"/>
      <c r="Q16" s="69"/>
      <c r="R16" s="65"/>
      <c r="S16" s="65"/>
      <c r="T16" s="68"/>
      <c r="U16" s="68"/>
      <c r="V16" s="65"/>
      <c r="W16" s="68"/>
      <c r="X16" s="68"/>
      <c r="Y16" s="68"/>
      <c r="Z16" s="65"/>
      <c r="AA16" s="69"/>
      <c r="AB16" s="70"/>
      <c r="AC16" s="69"/>
      <c r="AD16" s="68"/>
      <c r="AE16" s="65"/>
      <c r="AF16" s="65"/>
      <c r="AG16" s="65"/>
    </row>
    <row r="17" spans="1:44" s="50" customFormat="1" ht="24.6" x14ac:dyDescent="0.4">
      <c r="A17" s="106">
        <v>2</v>
      </c>
      <c r="B17" s="71"/>
      <c r="D17" s="59"/>
      <c r="K17" s="60"/>
      <c r="L17" s="61" t="str">
        <f>($A$3)</f>
        <v>Szappanos</v>
      </c>
      <c r="M17" s="60"/>
      <c r="N17" s="62">
        <v>0</v>
      </c>
      <c r="O17" s="63" t="s">
        <v>85</v>
      </c>
      <c r="P17" s="62">
        <v>1</v>
      </c>
      <c r="R17" s="50" t="str">
        <f>($A$9)</f>
        <v>Valics</v>
      </c>
      <c r="W17" s="60"/>
      <c r="AQ17" s="64"/>
    </row>
    <row r="18" spans="1:44" ht="20.399999999999999" x14ac:dyDescent="0.35">
      <c r="A18" s="107"/>
      <c r="B18" s="72"/>
      <c r="E18" s="50"/>
      <c r="F18" s="50"/>
      <c r="G18" s="50"/>
      <c r="H18" s="50"/>
      <c r="I18" s="50"/>
      <c r="J18" s="50"/>
      <c r="L18" s="61" t="str">
        <f>($A$4)</f>
        <v>Svolik</v>
      </c>
      <c r="N18" s="62" t="s">
        <v>84</v>
      </c>
      <c r="O18" s="63" t="s">
        <v>85</v>
      </c>
      <c r="P18" s="62" t="s">
        <v>84</v>
      </c>
      <c r="R18" s="50" t="str">
        <f>($A$8)</f>
        <v>pihen</v>
      </c>
      <c r="S18" s="50"/>
      <c r="V18" s="50"/>
      <c r="AE18" s="50"/>
      <c r="AF18" s="50"/>
      <c r="AG18" s="50"/>
      <c r="AH18" s="50"/>
      <c r="AI18" s="50"/>
      <c r="AJ18" s="50"/>
      <c r="AL18" s="50"/>
      <c r="AM18" s="50"/>
      <c r="AN18" s="50"/>
      <c r="AO18" s="50"/>
      <c r="AQ18" s="64"/>
    </row>
    <row r="19" spans="1:44" ht="20.399999999999999" x14ac:dyDescent="0.35">
      <c r="A19" s="107"/>
      <c r="B19" s="72"/>
      <c r="D19" s="59"/>
      <c r="E19" s="50"/>
      <c r="F19" s="50"/>
      <c r="G19" s="50"/>
      <c r="H19" s="50"/>
      <c r="I19" s="50"/>
      <c r="J19" s="50"/>
      <c r="L19" s="61" t="str">
        <f>($A$5)</f>
        <v>Benkő</v>
      </c>
      <c r="N19" s="62">
        <v>0</v>
      </c>
      <c r="O19" s="63" t="s">
        <v>85</v>
      </c>
      <c r="P19" s="62">
        <v>2</v>
      </c>
      <c r="Q19" s="50"/>
      <c r="R19" s="50" t="str">
        <f>($A$7)</f>
        <v>Fejes F</v>
      </c>
      <c r="S19" s="50"/>
      <c r="V19" s="50"/>
      <c r="AE19" s="50"/>
      <c r="AF19" s="50"/>
      <c r="AG19" s="50"/>
      <c r="AH19" s="50"/>
      <c r="AI19" s="50"/>
      <c r="AJ19" s="50"/>
      <c r="AL19" s="50"/>
      <c r="AM19" s="50"/>
      <c r="AN19" s="50"/>
      <c r="AO19" s="50"/>
      <c r="AQ19" s="64"/>
      <c r="AR19" s="50"/>
    </row>
    <row r="20" spans="1:44" ht="20.399999999999999" x14ac:dyDescent="0.35">
      <c r="A20" s="107"/>
      <c r="B20" s="72"/>
      <c r="E20" s="50"/>
      <c r="F20" s="50"/>
      <c r="G20" s="50"/>
      <c r="H20" s="50"/>
      <c r="I20" s="50"/>
      <c r="J20" s="50"/>
      <c r="L20" s="61" t="str">
        <f>($A$6)</f>
        <v>Garamvölgyi</v>
      </c>
      <c r="N20" s="62" t="s">
        <v>84</v>
      </c>
      <c r="O20" s="63" t="s">
        <v>85</v>
      </c>
      <c r="P20" s="62" t="s">
        <v>84</v>
      </c>
      <c r="R20" s="50" t="str">
        <f>($A$10)</f>
        <v>pihen</v>
      </c>
      <c r="S20" s="50"/>
      <c r="V20" s="50"/>
      <c r="AE20" s="50"/>
      <c r="AF20" s="50"/>
      <c r="AG20" s="50"/>
      <c r="AH20" s="50"/>
      <c r="AI20" s="50"/>
      <c r="AJ20" s="50"/>
      <c r="AL20" s="50"/>
      <c r="AM20" s="50"/>
      <c r="AN20" s="50"/>
      <c r="AO20" s="50"/>
      <c r="AQ20" s="64"/>
    </row>
    <row r="21" spans="1:44" ht="21" x14ac:dyDescent="0.4">
      <c r="A21" s="107"/>
      <c r="B21" s="72"/>
      <c r="C21" s="73"/>
      <c r="D21" s="74"/>
      <c r="E21" s="72"/>
      <c r="F21" s="72"/>
      <c r="G21" s="72"/>
      <c r="H21" s="72"/>
      <c r="I21" s="72"/>
      <c r="J21" s="72"/>
      <c r="K21" s="75"/>
      <c r="L21" s="75"/>
      <c r="M21" s="75"/>
      <c r="N21" s="72"/>
      <c r="O21" s="76"/>
      <c r="P21" s="77"/>
      <c r="Q21" s="76"/>
      <c r="R21" s="72"/>
      <c r="S21" s="72"/>
      <c r="T21" s="75"/>
      <c r="U21" s="75"/>
      <c r="V21" s="72"/>
      <c r="W21" s="75"/>
      <c r="X21" s="75"/>
      <c r="Y21" s="75"/>
      <c r="Z21" s="72"/>
      <c r="AA21" s="76"/>
      <c r="AB21" s="77"/>
      <c r="AC21" s="76"/>
      <c r="AD21" s="75"/>
      <c r="AE21" s="72"/>
      <c r="AF21" s="72"/>
      <c r="AG21" s="72"/>
    </row>
    <row r="22" spans="1:44" s="50" customFormat="1" ht="24.6" x14ac:dyDescent="0.4">
      <c r="A22" s="106">
        <v>3</v>
      </c>
      <c r="B22" s="58"/>
      <c r="D22" s="59"/>
      <c r="K22" s="60"/>
      <c r="L22" s="61" t="str">
        <f>($A$3)</f>
        <v>Szappanos</v>
      </c>
      <c r="M22" s="60"/>
      <c r="N22" s="62" t="s">
        <v>84</v>
      </c>
      <c r="O22" s="63" t="s">
        <v>85</v>
      </c>
      <c r="P22" s="62" t="s">
        <v>84</v>
      </c>
      <c r="R22" s="50" t="str">
        <f>($A$8)</f>
        <v>pihen</v>
      </c>
      <c r="W22" s="60"/>
      <c r="AQ22" s="64"/>
    </row>
    <row r="23" spans="1:44" ht="20.399999999999999" x14ac:dyDescent="0.35">
      <c r="A23" s="107"/>
      <c r="B23" s="65"/>
      <c r="E23" s="50"/>
      <c r="F23" s="50"/>
      <c r="G23" s="50"/>
      <c r="H23" s="50"/>
      <c r="I23" s="50"/>
      <c r="J23" s="50"/>
      <c r="L23" s="61" t="str">
        <f>($A$4)</f>
        <v>Svolik</v>
      </c>
      <c r="N23" s="62">
        <v>2</v>
      </c>
      <c r="O23" s="63" t="s">
        <v>85</v>
      </c>
      <c r="P23" s="62">
        <v>1</v>
      </c>
      <c r="R23" s="50" t="str">
        <f>($A$7)</f>
        <v>Fejes F</v>
      </c>
      <c r="S23" s="50"/>
      <c r="V23" s="50"/>
      <c r="AE23" s="50"/>
      <c r="AF23" s="50"/>
      <c r="AG23" s="50"/>
      <c r="AH23" s="50"/>
      <c r="AI23" s="50"/>
      <c r="AJ23" s="50"/>
      <c r="AL23" s="50"/>
      <c r="AM23" s="50"/>
      <c r="AN23" s="50"/>
      <c r="AO23" s="50"/>
      <c r="AQ23" s="64"/>
    </row>
    <row r="24" spans="1:44" ht="20.399999999999999" x14ac:dyDescent="0.35">
      <c r="A24" s="107"/>
      <c r="B24" s="65"/>
      <c r="D24" s="59"/>
      <c r="E24" s="50"/>
      <c r="F24" s="50"/>
      <c r="G24" s="50"/>
      <c r="H24" s="50"/>
      <c r="I24" s="50"/>
      <c r="J24" s="50"/>
      <c r="L24" s="61" t="str">
        <f>($A$5)</f>
        <v>Benkő</v>
      </c>
      <c r="N24" s="62">
        <v>0</v>
      </c>
      <c r="O24" s="63" t="s">
        <v>85</v>
      </c>
      <c r="P24" s="62">
        <v>0</v>
      </c>
      <c r="Q24" s="50"/>
      <c r="R24" s="50" t="str">
        <f>($A$6)</f>
        <v>Garamvölgyi</v>
      </c>
      <c r="S24" s="50"/>
      <c r="V24" s="50"/>
      <c r="AE24" s="50"/>
      <c r="AF24" s="50"/>
      <c r="AG24" s="50"/>
      <c r="AH24" s="50"/>
      <c r="AI24" s="50"/>
      <c r="AJ24" s="50"/>
      <c r="AL24" s="50"/>
      <c r="AM24" s="50"/>
      <c r="AN24" s="50"/>
      <c r="AO24" s="50"/>
      <c r="AQ24" s="64"/>
      <c r="AR24" s="50"/>
    </row>
    <row r="25" spans="1:44" ht="20.399999999999999" x14ac:dyDescent="0.35">
      <c r="A25" s="107"/>
      <c r="B25" s="65"/>
      <c r="E25" s="50"/>
      <c r="F25" s="50"/>
      <c r="G25" s="50"/>
      <c r="H25" s="50"/>
      <c r="I25" s="50"/>
      <c r="J25" s="50"/>
      <c r="L25" s="61" t="str">
        <f>($A$9)</f>
        <v>Valics</v>
      </c>
      <c r="N25" s="62" t="s">
        <v>84</v>
      </c>
      <c r="O25" s="63" t="s">
        <v>85</v>
      </c>
      <c r="P25" s="62" t="s">
        <v>84</v>
      </c>
      <c r="R25" s="50" t="str">
        <f>($A$10)</f>
        <v>pihen</v>
      </c>
      <c r="S25" s="50"/>
      <c r="V25" s="50"/>
      <c r="AE25" s="50"/>
      <c r="AF25" s="50"/>
      <c r="AG25" s="50"/>
      <c r="AH25" s="50"/>
      <c r="AI25" s="50"/>
      <c r="AJ25" s="50"/>
      <c r="AL25" s="50"/>
      <c r="AM25" s="50"/>
      <c r="AN25" s="50"/>
      <c r="AO25" s="50"/>
      <c r="AQ25" s="64"/>
    </row>
    <row r="26" spans="1:44" ht="21" x14ac:dyDescent="0.4">
      <c r="A26" s="107"/>
      <c r="B26" s="65"/>
      <c r="C26" s="66"/>
      <c r="D26" s="67"/>
      <c r="E26" s="65"/>
      <c r="F26" s="65"/>
      <c r="G26" s="65"/>
      <c r="H26" s="65"/>
      <c r="I26" s="65"/>
      <c r="J26" s="65"/>
      <c r="K26" s="68"/>
      <c r="L26" s="68"/>
      <c r="M26" s="68"/>
      <c r="N26" s="65"/>
      <c r="O26" s="69"/>
      <c r="P26" s="70"/>
      <c r="Q26" s="69"/>
      <c r="R26" s="65"/>
      <c r="S26" s="65"/>
      <c r="T26" s="68"/>
      <c r="U26" s="68"/>
      <c r="V26" s="65"/>
      <c r="W26" s="68"/>
      <c r="X26" s="68"/>
      <c r="Y26" s="68"/>
      <c r="Z26" s="65"/>
      <c r="AA26" s="69"/>
      <c r="AB26" s="70"/>
      <c r="AC26" s="69"/>
      <c r="AD26" s="68"/>
      <c r="AE26" s="65"/>
      <c r="AF26" s="65"/>
      <c r="AG26" s="65"/>
    </row>
    <row r="27" spans="1:44" s="50" customFormat="1" ht="24.6" x14ac:dyDescent="0.4">
      <c r="A27" s="106">
        <v>4</v>
      </c>
      <c r="B27" s="71"/>
      <c r="D27" s="59"/>
      <c r="K27" s="60"/>
      <c r="L27" s="61" t="str">
        <f>($A$3)</f>
        <v>Szappanos</v>
      </c>
      <c r="M27" s="60"/>
      <c r="N27" s="62">
        <v>2</v>
      </c>
      <c r="O27" s="63" t="s">
        <v>85</v>
      </c>
      <c r="P27" s="62">
        <v>1</v>
      </c>
      <c r="R27" s="50" t="str">
        <f>($A$7)</f>
        <v>Fejes F</v>
      </c>
      <c r="W27" s="60"/>
      <c r="X27" s="60"/>
      <c r="Y27" s="60"/>
      <c r="AQ27" s="64"/>
    </row>
    <row r="28" spans="1:44" ht="21" x14ac:dyDescent="0.4">
      <c r="A28" s="107"/>
      <c r="B28" s="72"/>
      <c r="E28" s="50"/>
      <c r="F28" s="50"/>
      <c r="G28" s="50"/>
      <c r="H28" s="50"/>
      <c r="I28" s="50"/>
      <c r="J28" s="50"/>
      <c r="L28" s="61" t="str">
        <f>($A$4)</f>
        <v>Svolik</v>
      </c>
      <c r="N28" s="62">
        <v>1</v>
      </c>
      <c r="O28" s="63" t="s">
        <v>85</v>
      </c>
      <c r="P28" s="62">
        <v>1</v>
      </c>
      <c r="R28" s="50" t="str">
        <f>($A$6)</f>
        <v>Garamvölgyi</v>
      </c>
      <c r="S28" s="50"/>
      <c r="V28" s="50"/>
      <c r="Z28" s="50"/>
      <c r="AA28" s="78"/>
      <c r="AB28" s="63"/>
      <c r="AC28" s="78"/>
      <c r="AE28" s="50"/>
      <c r="AF28" s="50"/>
      <c r="AG28" s="50"/>
      <c r="AH28" s="50"/>
      <c r="AI28" s="50"/>
      <c r="AJ28" s="50"/>
      <c r="AL28" s="50"/>
      <c r="AM28" s="50"/>
      <c r="AN28" s="50"/>
      <c r="AO28" s="50"/>
      <c r="AQ28" s="64"/>
    </row>
    <row r="29" spans="1:44" ht="21" x14ac:dyDescent="0.4">
      <c r="A29" s="107"/>
      <c r="B29" s="72"/>
      <c r="D29" s="59"/>
      <c r="E29" s="50"/>
      <c r="F29" s="50"/>
      <c r="G29" s="50"/>
      <c r="H29" s="50"/>
      <c r="I29" s="50"/>
      <c r="J29" s="50"/>
      <c r="L29" s="61" t="str">
        <f>($A$5)</f>
        <v>Benkő</v>
      </c>
      <c r="N29" s="62" t="s">
        <v>84</v>
      </c>
      <c r="O29" s="63" t="s">
        <v>85</v>
      </c>
      <c r="P29" s="62" t="s">
        <v>84</v>
      </c>
      <c r="Q29" s="50"/>
      <c r="R29" s="50" t="str">
        <f>($A$10)</f>
        <v>pihen</v>
      </c>
      <c r="S29" s="50"/>
      <c r="V29" s="50"/>
      <c r="Z29" s="50"/>
      <c r="AA29" s="60"/>
      <c r="AB29" s="60"/>
      <c r="AC29" s="60"/>
      <c r="AE29" s="50"/>
      <c r="AF29" s="50"/>
      <c r="AG29" s="50"/>
      <c r="AH29" s="50"/>
      <c r="AI29" s="50"/>
      <c r="AJ29" s="50"/>
      <c r="AL29" s="50"/>
      <c r="AM29" s="50"/>
      <c r="AN29" s="50"/>
      <c r="AO29" s="50"/>
      <c r="AQ29" s="64"/>
      <c r="AR29" s="50"/>
    </row>
    <row r="30" spans="1:44" ht="21" x14ac:dyDescent="0.4">
      <c r="A30" s="107"/>
      <c r="B30" s="72"/>
      <c r="E30" s="50"/>
      <c r="F30" s="50"/>
      <c r="G30" s="50"/>
      <c r="H30" s="50"/>
      <c r="I30" s="50"/>
      <c r="J30" s="50"/>
      <c r="L30" s="61" t="str">
        <f>($A$8)</f>
        <v>pihen</v>
      </c>
      <c r="N30" s="62" t="s">
        <v>84</v>
      </c>
      <c r="O30" s="63" t="s">
        <v>85</v>
      </c>
      <c r="P30" s="62" t="s">
        <v>84</v>
      </c>
      <c r="R30" s="50" t="str">
        <f>($A$9)</f>
        <v>Valics</v>
      </c>
      <c r="S30" s="50"/>
      <c r="V30" s="50"/>
      <c r="Z30" s="50"/>
      <c r="AA30" s="78"/>
      <c r="AB30" s="63"/>
      <c r="AC30" s="78"/>
      <c r="AE30" s="50"/>
      <c r="AF30" s="50"/>
      <c r="AG30" s="50"/>
      <c r="AH30" s="50"/>
      <c r="AI30" s="50"/>
      <c r="AJ30" s="50"/>
      <c r="AL30" s="50"/>
      <c r="AM30" s="50"/>
      <c r="AN30" s="50"/>
      <c r="AO30" s="50"/>
      <c r="AQ30" s="64"/>
    </row>
    <row r="31" spans="1:44" ht="21" x14ac:dyDescent="0.4">
      <c r="A31" s="107"/>
      <c r="B31" s="72"/>
      <c r="C31" s="73"/>
      <c r="D31" s="74"/>
      <c r="E31" s="72"/>
      <c r="F31" s="72"/>
      <c r="G31" s="72"/>
      <c r="H31" s="72"/>
      <c r="I31" s="72"/>
      <c r="J31" s="72"/>
      <c r="K31" s="75"/>
      <c r="L31" s="75"/>
      <c r="M31" s="75"/>
      <c r="N31" s="72"/>
      <c r="O31" s="76"/>
      <c r="P31" s="77"/>
      <c r="Q31" s="76"/>
      <c r="R31" s="72"/>
      <c r="S31" s="72"/>
      <c r="T31" s="75"/>
      <c r="U31" s="75"/>
      <c r="V31" s="72"/>
      <c r="W31" s="75"/>
      <c r="X31" s="75"/>
      <c r="Y31" s="75"/>
      <c r="Z31" s="72"/>
      <c r="AA31" s="76"/>
      <c r="AB31" s="77"/>
      <c r="AC31" s="76"/>
      <c r="AD31" s="75"/>
      <c r="AE31" s="72"/>
      <c r="AF31" s="72"/>
      <c r="AG31" s="72"/>
    </row>
    <row r="32" spans="1:44" s="50" customFormat="1" ht="24.6" x14ac:dyDescent="0.4">
      <c r="A32" s="106">
        <v>5</v>
      </c>
      <c r="B32" s="58"/>
      <c r="D32" s="59"/>
      <c r="K32" s="60"/>
      <c r="L32" s="61" t="str">
        <f>($A$3)</f>
        <v>Szappanos</v>
      </c>
      <c r="M32" s="60"/>
      <c r="N32" s="62">
        <v>2</v>
      </c>
      <c r="O32" s="63" t="s">
        <v>85</v>
      </c>
      <c r="P32" s="62">
        <v>1</v>
      </c>
      <c r="R32" s="50" t="str">
        <f>($A$6)</f>
        <v>Garamvölgyi</v>
      </c>
      <c r="W32" s="60"/>
      <c r="X32" s="60"/>
      <c r="Y32" s="60"/>
      <c r="AQ32" s="64"/>
    </row>
    <row r="33" spans="1:44" ht="21" x14ac:dyDescent="0.4">
      <c r="A33" s="107"/>
      <c r="B33" s="65"/>
      <c r="E33" s="50"/>
      <c r="F33" s="50"/>
      <c r="G33" s="50"/>
      <c r="H33" s="50"/>
      <c r="I33" s="50"/>
      <c r="J33" s="50"/>
      <c r="L33" s="61" t="str">
        <f>($A$4)</f>
        <v>Svolik</v>
      </c>
      <c r="N33" s="62">
        <v>1</v>
      </c>
      <c r="O33" s="63" t="s">
        <v>85</v>
      </c>
      <c r="P33" s="62">
        <v>1</v>
      </c>
      <c r="R33" s="50" t="str">
        <f>($A$5)</f>
        <v>Benkő</v>
      </c>
      <c r="S33" s="50"/>
      <c r="V33" s="50"/>
      <c r="Z33" s="50"/>
      <c r="AA33" s="78"/>
      <c r="AB33" s="63"/>
      <c r="AC33" s="78"/>
      <c r="AE33" s="50"/>
      <c r="AF33" s="50"/>
      <c r="AG33" s="50"/>
      <c r="AH33" s="50"/>
      <c r="AI33" s="50"/>
      <c r="AJ33" s="50"/>
      <c r="AL33" s="50"/>
      <c r="AM33" s="50"/>
      <c r="AN33" s="50"/>
      <c r="AO33" s="50"/>
      <c r="AQ33" s="64"/>
    </row>
    <row r="34" spans="1:44" ht="21" x14ac:dyDescent="0.4">
      <c r="A34" s="107"/>
      <c r="B34" s="65"/>
      <c r="D34" s="59"/>
      <c r="E34" s="50"/>
      <c r="F34" s="50"/>
      <c r="G34" s="50"/>
      <c r="H34" s="50"/>
      <c r="I34" s="50"/>
      <c r="J34" s="50"/>
      <c r="L34" s="61" t="str">
        <f>($A$7)</f>
        <v>Fejes F</v>
      </c>
      <c r="N34" s="62">
        <v>0</v>
      </c>
      <c r="O34" s="63" t="s">
        <v>85</v>
      </c>
      <c r="P34" s="62">
        <v>1</v>
      </c>
      <c r="Q34" s="50"/>
      <c r="R34" s="50" t="str">
        <f>($A$9)</f>
        <v>Valics</v>
      </c>
      <c r="S34" s="50"/>
      <c r="V34" s="50"/>
      <c r="Z34" s="50"/>
      <c r="AA34" s="60"/>
      <c r="AB34" s="60"/>
      <c r="AC34" s="60"/>
      <c r="AE34" s="50"/>
      <c r="AF34" s="50"/>
      <c r="AG34" s="50"/>
      <c r="AH34" s="50"/>
      <c r="AI34" s="50"/>
      <c r="AJ34" s="50"/>
      <c r="AL34" s="50"/>
      <c r="AM34" s="50"/>
      <c r="AN34" s="50"/>
      <c r="AO34" s="50"/>
      <c r="AQ34" s="64"/>
      <c r="AR34" s="50"/>
    </row>
    <row r="35" spans="1:44" ht="21" x14ac:dyDescent="0.4">
      <c r="A35" s="107"/>
      <c r="B35" s="65"/>
      <c r="E35" s="50"/>
      <c r="F35" s="50"/>
      <c r="G35" s="50"/>
      <c r="H35" s="50"/>
      <c r="I35" s="50"/>
      <c r="J35" s="50"/>
      <c r="L35" s="61" t="str">
        <f>($A$8)</f>
        <v>pihen</v>
      </c>
      <c r="N35" s="62" t="s">
        <v>84</v>
      </c>
      <c r="O35" s="63" t="s">
        <v>85</v>
      </c>
      <c r="P35" s="62" t="s">
        <v>84</v>
      </c>
      <c r="R35" s="50" t="str">
        <f>($A$10)</f>
        <v>pihen</v>
      </c>
      <c r="S35" s="50"/>
      <c r="V35" s="50"/>
      <c r="Z35" s="50"/>
      <c r="AA35" s="78"/>
      <c r="AB35" s="63"/>
      <c r="AC35" s="78"/>
      <c r="AE35" s="50"/>
      <c r="AF35" s="50"/>
      <c r="AG35" s="50"/>
      <c r="AH35" s="50"/>
      <c r="AI35" s="50"/>
      <c r="AJ35" s="50"/>
      <c r="AL35" s="50"/>
      <c r="AM35" s="50"/>
      <c r="AN35" s="50"/>
      <c r="AO35" s="50"/>
      <c r="AQ35" s="64"/>
    </row>
    <row r="36" spans="1:44" ht="21" x14ac:dyDescent="0.4">
      <c r="A36" s="107"/>
      <c r="B36" s="65"/>
      <c r="C36" s="66"/>
      <c r="D36" s="67"/>
      <c r="E36" s="65"/>
      <c r="F36" s="65"/>
      <c r="G36" s="65"/>
      <c r="H36" s="65"/>
      <c r="I36" s="65"/>
      <c r="J36" s="65"/>
      <c r="K36" s="68"/>
      <c r="L36" s="68"/>
      <c r="M36" s="68"/>
      <c r="N36" s="65"/>
      <c r="O36" s="69"/>
      <c r="P36" s="70"/>
      <c r="Q36" s="69"/>
      <c r="R36" s="65"/>
      <c r="S36" s="65"/>
      <c r="T36" s="68"/>
      <c r="U36" s="68"/>
      <c r="V36" s="65"/>
      <c r="W36" s="68"/>
      <c r="X36" s="68"/>
      <c r="Y36" s="68"/>
      <c r="Z36" s="65"/>
      <c r="AA36" s="69"/>
      <c r="AB36" s="70"/>
      <c r="AC36" s="69"/>
      <c r="AD36" s="68"/>
      <c r="AE36" s="65"/>
      <c r="AF36" s="65"/>
      <c r="AG36" s="65"/>
    </row>
    <row r="37" spans="1:44" s="50" customFormat="1" ht="24.6" x14ac:dyDescent="0.4">
      <c r="A37" s="106">
        <v>6</v>
      </c>
      <c r="B37" s="71"/>
      <c r="D37" s="59"/>
      <c r="K37" s="60"/>
      <c r="L37" s="61" t="str">
        <f>($A$3)</f>
        <v>Szappanos</v>
      </c>
      <c r="M37" s="60"/>
      <c r="N37" s="62">
        <v>1</v>
      </c>
      <c r="O37" s="63" t="s">
        <v>85</v>
      </c>
      <c r="P37" s="62">
        <v>1</v>
      </c>
      <c r="R37" s="50" t="str">
        <f>($A$5)</f>
        <v>Benkő</v>
      </c>
      <c r="W37" s="60"/>
      <c r="X37" s="60"/>
      <c r="Y37" s="60"/>
      <c r="AQ37" s="64"/>
    </row>
    <row r="38" spans="1:44" ht="21" x14ac:dyDescent="0.4">
      <c r="A38" s="107"/>
      <c r="B38" s="72"/>
      <c r="E38" s="50"/>
      <c r="F38" s="50"/>
      <c r="G38" s="50"/>
      <c r="H38" s="50"/>
      <c r="I38" s="50"/>
      <c r="J38" s="50"/>
      <c r="L38" s="61" t="str">
        <f>($A$4)</f>
        <v>Svolik</v>
      </c>
      <c r="N38" s="62" t="s">
        <v>84</v>
      </c>
      <c r="O38" s="63" t="s">
        <v>85</v>
      </c>
      <c r="P38" s="62" t="s">
        <v>84</v>
      </c>
      <c r="R38" s="50" t="str">
        <f>($A$10)</f>
        <v>pihen</v>
      </c>
      <c r="S38" s="50"/>
      <c r="V38" s="50"/>
      <c r="Z38" s="50"/>
      <c r="AA38" s="78"/>
      <c r="AB38" s="63"/>
      <c r="AC38" s="78"/>
      <c r="AE38" s="50"/>
      <c r="AF38" s="50"/>
      <c r="AG38" s="50"/>
      <c r="AH38" s="50"/>
      <c r="AI38" s="50"/>
      <c r="AJ38" s="50"/>
      <c r="AL38" s="50"/>
      <c r="AM38" s="50"/>
      <c r="AN38" s="50"/>
      <c r="AO38" s="50"/>
      <c r="AQ38" s="64"/>
    </row>
    <row r="39" spans="1:44" ht="21" x14ac:dyDescent="0.4">
      <c r="A39" s="107"/>
      <c r="B39" s="72"/>
      <c r="D39" s="59"/>
      <c r="E39" s="50"/>
      <c r="F39" s="50"/>
      <c r="G39" s="50"/>
      <c r="H39" s="50"/>
      <c r="I39" s="50"/>
      <c r="J39" s="50"/>
      <c r="L39" s="61" t="str">
        <f>($A$6)</f>
        <v>Garamvölgyi</v>
      </c>
      <c r="N39" s="62">
        <v>2</v>
      </c>
      <c r="O39" s="63" t="s">
        <v>85</v>
      </c>
      <c r="P39" s="62">
        <v>0</v>
      </c>
      <c r="Q39" s="50"/>
      <c r="R39" s="50" t="str">
        <f>($A$9)</f>
        <v>Valics</v>
      </c>
      <c r="S39" s="50"/>
      <c r="V39" s="50"/>
      <c r="Z39" s="50"/>
      <c r="AA39" s="60"/>
      <c r="AB39" s="60"/>
      <c r="AC39" s="60"/>
      <c r="AE39" s="50"/>
      <c r="AF39" s="50"/>
      <c r="AG39" s="50"/>
      <c r="AH39" s="50"/>
      <c r="AI39" s="50"/>
      <c r="AJ39" s="50"/>
      <c r="AL39" s="50"/>
      <c r="AM39" s="50"/>
      <c r="AN39" s="50"/>
      <c r="AO39" s="50"/>
      <c r="AQ39" s="64"/>
      <c r="AR39" s="50"/>
    </row>
    <row r="40" spans="1:44" ht="21" x14ac:dyDescent="0.4">
      <c r="A40" s="107"/>
      <c r="B40" s="72"/>
      <c r="E40" s="50"/>
      <c r="F40" s="50"/>
      <c r="G40" s="50"/>
      <c r="H40" s="50"/>
      <c r="I40" s="50"/>
      <c r="J40" s="50"/>
      <c r="L40" s="61" t="str">
        <f>($A$7)</f>
        <v>Fejes F</v>
      </c>
      <c r="N40" s="62" t="s">
        <v>84</v>
      </c>
      <c r="O40" s="63" t="s">
        <v>85</v>
      </c>
      <c r="P40" s="62" t="s">
        <v>84</v>
      </c>
      <c r="R40" s="50" t="str">
        <f>($A$8)</f>
        <v>pihen</v>
      </c>
      <c r="S40" s="50"/>
      <c r="V40" s="50"/>
      <c r="Z40" s="50"/>
      <c r="AA40" s="78"/>
      <c r="AB40" s="63"/>
      <c r="AC40" s="78"/>
      <c r="AE40" s="50"/>
      <c r="AF40" s="50"/>
      <c r="AG40" s="50"/>
      <c r="AH40" s="50"/>
      <c r="AI40" s="50"/>
      <c r="AJ40" s="50"/>
      <c r="AL40" s="50"/>
      <c r="AM40" s="50"/>
      <c r="AN40" s="50"/>
      <c r="AO40" s="50"/>
      <c r="AQ40" s="64"/>
    </row>
    <row r="41" spans="1:44" ht="21" x14ac:dyDescent="0.4">
      <c r="A41" s="107"/>
      <c r="B41" s="72"/>
      <c r="C41" s="73"/>
      <c r="D41" s="74"/>
      <c r="E41" s="72"/>
      <c r="F41" s="72"/>
      <c r="G41" s="72"/>
      <c r="H41" s="72"/>
      <c r="I41" s="72"/>
      <c r="J41" s="72"/>
      <c r="K41" s="75"/>
      <c r="L41" s="75"/>
      <c r="M41" s="75"/>
      <c r="N41" s="72"/>
      <c r="O41" s="76"/>
      <c r="P41" s="77"/>
      <c r="Q41" s="76"/>
      <c r="R41" s="72"/>
      <c r="S41" s="72"/>
      <c r="T41" s="75"/>
      <c r="U41" s="75"/>
      <c r="V41" s="72"/>
      <c r="W41" s="75"/>
      <c r="X41" s="75"/>
      <c r="Y41" s="75"/>
      <c r="Z41" s="72"/>
      <c r="AA41" s="76"/>
      <c r="AB41" s="77"/>
      <c r="AC41" s="76"/>
      <c r="AD41" s="75"/>
      <c r="AE41" s="72"/>
      <c r="AF41" s="72"/>
      <c r="AG41" s="72"/>
    </row>
    <row r="42" spans="1:44" s="50" customFormat="1" ht="24.6" x14ac:dyDescent="0.4">
      <c r="A42" s="106">
        <v>7</v>
      </c>
      <c r="B42" s="58"/>
      <c r="D42" s="59"/>
      <c r="K42" s="60"/>
      <c r="L42" s="61" t="str">
        <f>($A$3)</f>
        <v>Szappanos</v>
      </c>
      <c r="M42" s="60"/>
      <c r="N42" s="62">
        <v>2</v>
      </c>
      <c r="O42" s="63" t="s">
        <v>85</v>
      </c>
      <c r="P42" s="62">
        <v>4</v>
      </c>
      <c r="R42" s="50" t="str">
        <f>($A$4)</f>
        <v>Svolik</v>
      </c>
      <c r="W42" s="60"/>
      <c r="X42" s="60"/>
      <c r="Y42" s="60"/>
      <c r="AQ42" s="64"/>
    </row>
    <row r="43" spans="1:44" ht="21" x14ac:dyDescent="0.4">
      <c r="A43" s="107"/>
      <c r="B43" s="65"/>
      <c r="E43" s="50"/>
      <c r="F43" s="50"/>
      <c r="G43" s="50"/>
      <c r="H43" s="50"/>
      <c r="I43" s="50"/>
      <c r="J43" s="50"/>
      <c r="L43" s="61" t="str">
        <f>($A$5)</f>
        <v>Benkő</v>
      </c>
      <c r="N43" s="62">
        <v>2</v>
      </c>
      <c r="O43" s="63" t="s">
        <v>85</v>
      </c>
      <c r="P43" s="62">
        <v>2</v>
      </c>
      <c r="R43" s="50" t="str">
        <f>($A$9)</f>
        <v>Valics</v>
      </c>
      <c r="S43" s="50"/>
      <c r="V43" s="50"/>
      <c r="Z43" s="50"/>
      <c r="AA43" s="78"/>
      <c r="AB43" s="63"/>
      <c r="AC43" s="78"/>
      <c r="AE43" s="50"/>
      <c r="AF43" s="50"/>
      <c r="AG43" s="50"/>
      <c r="AH43" s="50"/>
      <c r="AI43" s="50"/>
      <c r="AJ43" s="50"/>
      <c r="AL43" s="50"/>
      <c r="AM43" s="50"/>
      <c r="AN43" s="50"/>
      <c r="AO43" s="50"/>
      <c r="AQ43" s="64"/>
    </row>
    <row r="44" spans="1:44" ht="21" x14ac:dyDescent="0.4">
      <c r="A44" s="107"/>
      <c r="B44" s="65"/>
      <c r="D44" s="59"/>
      <c r="E44" s="50"/>
      <c r="F44" s="50"/>
      <c r="G44" s="50"/>
      <c r="H44" s="50"/>
      <c r="I44" s="50"/>
      <c r="J44" s="50"/>
      <c r="L44" s="61" t="str">
        <f>($A$6)</f>
        <v>Garamvölgyi</v>
      </c>
      <c r="N44" s="62" t="s">
        <v>84</v>
      </c>
      <c r="O44" s="63" t="s">
        <v>85</v>
      </c>
      <c r="P44" s="62" t="s">
        <v>84</v>
      </c>
      <c r="Q44" s="50"/>
      <c r="R44" s="50" t="str">
        <f>($A$8)</f>
        <v>pihen</v>
      </c>
      <c r="S44" s="50"/>
      <c r="V44" s="50"/>
      <c r="Z44" s="50"/>
      <c r="AA44" s="60"/>
      <c r="AB44" s="60"/>
      <c r="AC44" s="60"/>
      <c r="AE44" s="50"/>
      <c r="AF44" s="50"/>
      <c r="AG44" s="50"/>
      <c r="AH44" s="50"/>
      <c r="AI44" s="50"/>
      <c r="AJ44" s="50"/>
      <c r="AL44" s="50"/>
      <c r="AM44" s="50"/>
      <c r="AN44" s="50"/>
      <c r="AO44" s="50"/>
      <c r="AQ44" s="64"/>
      <c r="AR44" s="50"/>
    </row>
    <row r="45" spans="1:44" ht="21" x14ac:dyDescent="0.4">
      <c r="A45" s="107"/>
      <c r="B45" s="65"/>
      <c r="E45" s="50"/>
      <c r="F45" s="50"/>
      <c r="G45" s="50"/>
      <c r="H45" s="50"/>
      <c r="I45" s="50"/>
      <c r="J45" s="50"/>
      <c r="L45" s="61" t="str">
        <f>($A$7)</f>
        <v>Fejes F</v>
      </c>
      <c r="N45" s="62" t="s">
        <v>84</v>
      </c>
      <c r="O45" s="63" t="s">
        <v>85</v>
      </c>
      <c r="P45" s="62" t="s">
        <v>84</v>
      </c>
      <c r="R45" s="50" t="str">
        <f>($A$10)</f>
        <v>pihen</v>
      </c>
      <c r="S45" s="50"/>
      <c r="V45" s="50"/>
      <c r="Z45" s="50"/>
      <c r="AA45" s="78"/>
      <c r="AB45" s="63"/>
      <c r="AC45" s="78"/>
      <c r="AE45" s="50"/>
      <c r="AF45" s="50"/>
      <c r="AG45" s="50"/>
      <c r="AH45" s="50"/>
      <c r="AI45" s="50"/>
      <c r="AJ45" s="50"/>
      <c r="AL45" s="50"/>
      <c r="AM45" s="50"/>
      <c r="AN45" s="50"/>
      <c r="AO45" s="50"/>
      <c r="AQ45" s="64"/>
    </row>
    <row r="46" spans="1:44" ht="21" x14ac:dyDescent="0.4">
      <c r="A46" s="107"/>
      <c r="B46" s="65"/>
      <c r="C46" s="66"/>
      <c r="D46" s="67"/>
      <c r="E46" s="65"/>
      <c r="F46" s="65"/>
      <c r="G46" s="65"/>
      <c r="H46" s="65"/>
      <c r="I46" s="65"/>
      <c r="J46" s="65"/>
      <c r="K46" s="68"/>
      <c r="L46" s="68"/>
      <c r="M46" s="68"/>
      <c r="N46" s="65"/>
      <c r="O46" s="69"/>
      <c r="P46" s="70"/>
      <c r="Q46" s="69"/>
      <c r="R46" s="65"/>
      <c r="S46" s="65"/>
      <c r="T46" s="68"/>
      <c r="U46" s="68"/>
      <c r="V46" s="65"/>
      <c r="W46" s="68"/>
      <c r="X46" s="68"/>
      <c r="Y46" s="68"/>
      <c r="Z46" s="65"/>
      <c r="AA46" s="69"/>
      <c r="AB46" s="70"/>
      <c r="AC46" s="69"/>
      <c r="AD46" s="68"/>
      <c r="AE46" s="65"/>
      <c r="AF46" s="65"/>
      <c r="AG46" s="65"/>
    </row>
  </sheetData>
  <conditionalFormatting sqref="E4:E10 I3 I5:I10 M3:M4 M6:M10 Q3:Q5 Q7:Q10 U3:U6 U8:U10 Y3:Y7 Y9:Y10 AC3:AC8 AC10 AG3:AG9">
    <cfRule type="cellIs" dxfId="8" priority="1" stopIfTrue="1" operator="equal">
      <formula>"g"</formula>
    </cfRule>
    <cfRule type="cellIs" dxfId="7" priority="2" stopIfTrue="1" operator="equal">
      <formula>"d"</formula>
    </cfRule>
    <cfRule type="cellIs" dxfId="6" priority="3" stopIfTrue="1" operator="equal">
      <formula>"v"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I1:O21"/>
  <sheetViews>
    <sheetView topLeftCell="H4" workbookViewId="0">
      <selection activeCell="P14" sqref="P14"/>
    </sheetView>
  </sheetViews>
  <sheetFormatPr defaultColWidth="11" defaultRowHeight="15.6" x14ac:dyDescent="0.3"/>
  <cols>
    <col min="1" max="8" width="11" style="327"/>
    <col min="9" max="9" width="10.796875" style="194"/>
    <col min="10" max="16384" width="11" style="327"/>
  </cols>
  <sheetData>
    <row r="1" spans="9:15" ht="16.2" thickBot="1" x14ac:dyDescent="0.35"/>
    <row r="2" spans="9:15" ht="16.2" thickBot="1" x14ac:dyDescent="0.35">
      <c r="I2" s="328" t="s">
        <v>201</v>
      </c>
    </row>
    <row r="3" spans="9:15" ht="16.2" thickBot="1" x14ac:dyDescent="0.35">
      <c r="J3" s="327" t="s">
        <v>248</v>
      </c>
      <c r="K3" s="329" t="s">
        <v>201</v>
      </c>
    </row>
    <row r="4" spans="9:15" ht="16.2" thickBot="1" x14ac:dyDescent="0.35">
      <c r="I4" s="328" t="s">
        <v>116</v>
      </c>
    </row>
    <row r="5" spans="9:15" ht="16.2" thickBot="1" x14ac:dyDescent="0.35">
      <c r="L5" s="327" t="s">
        <v>253</v>
      </c>
      <c r="M5" s="329" t="s">
        <v>201</v>
      </c>
    </row>
    <row r="6" spans="9:15" ht="16.2" thickBot="1" x14ac:dyDescent="0.35">
      <c r="I6" s="328" t="s">
        <v>123</v>
      </c>
    </row>
    <row r="7" spans="9:15" ht="16.2" thickBot="1" x14ac:dyDescent="0.35">
      <c r="J7" s="327" t="s">
        <v>241</v>
      </c>
      <c r="K7" s="329" t="s">
        <v>205</v>
      </c>
    </row>
    <row r="8" spans="9:15" ht="16.2" thickBot="1" x14ac:dyDescent="0.35">
      <c r="I8" s="328" t="s">
        <v>243</v>
      </c>
      <c r="N8" s="327" t="s">
        <v>255</v>
      </c>
      <c r="O8" s="329" t="s">
        <v>201</v>
      </c>
    </row>
    <row r="9" spans="9:15" ht="16.2" thickBot="1" x14ac:dyDescent="0.35"/>
    <row r="10" spans="9:15" ht="16.2" thickBot="1" x14ac:dyDescent="0.35">
      <c r="I10" s="328" t="s">
        <v>117</v>
      </c>
      <c r="N10" s="332"/>
    </row>
    <row r="11" spans="9:15" ht="16.2" thickBot="1" x14ac:dyDescent="0.35">
      <c r="J11" s="327" t="s">
        <v>249</v>
      </c>
      <c r="K11" s="329" t="s">
        <v>117</v>
      </c>
    </row>
    <row r="12" spans="9:15" ht="16.2" thickBot="1" x14ac:dyDescent="0.35">
      <c r="I12" s="328" t="s">
        <v>121</v>
      </c>
    </row>
    <row r="13" spans="9:15" ht="16.2" thickBot="1" x14ac:dyDescent="0.35">
      <c r="L13" s="327" t="s">
        <v>254</v>
      </c>
      <c r="M13" s="329" t="s">
        <v>118</v>
      </c>
    </row>
    <row r="14" spans="9:15" ht="16.2" thickBot="1" x14ac:dyDescent="0.35">
      <c r="I14" s="328" t="s">
        <v>244</v>
      </c>
    </row>
    <row r="15" spans="9:15" ht="16.2" thickBot="1" x14ac:dyDescent="0.35">
      <c r="J15" s="327" t="s">
        <v>250</v>
      </c>
      <c r="K15" s="329" t="s">
        <v>251</v>
      </c>
    </row>
    <row r="16" spans="9:15" ht="16.2" thickBot="1" x14ac:dyDescent="0.35">
      <c r="I16" s="328" t="s">
        <v>118</v>
      </c>
    </row>
    <row r="17" spans="13:15" ht="16.2" thickBot="1" x14ac:dyDescent="0.35">
      <c r="M17" s="329" t="s">
        <v>205</v>
      </c>
    </row>
    <row r="18" spans="13:15" ht="16.2" thickBot="1" x14ac:dyDescent="0.35"/>
    <row r="19" spans="13:15" ht="16.2" thickBot="1" x14ac:dyDescent="0.35">
      <c r="N19" s="327" t="s">
        <v>240</v>
      </c>
      <c r="O19" s="329" t="s">
        <v>117</v>
      </c>
    </row>
    <row r="20" spans="13:15" ht="16.2" thickBot="1" x14ac:dyDescent="0.35"/>
    <row r="21" spans="13:15" ht="16.2" thickBot="1" x14ac:dyDescent="0.35">
      <c r="M21" s="329" t="s">
        <v>117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5" tint="0.59999389629810485"/>
  </sheetPr>
  <dimension ref="A1:AS46"/>
  <sheetViews>
    <sheetView workbookViewId="0">
      <selection activeCell="A16" sqref="A16"/>
    </sheetView>
  </sheetViews>
  <sheetFormatPr defaultColWidth="2.69921875" defaultRowHeight="15.6" x14ac:dyDescent="0.3"/>
  <cols>
    <col min="1" max="1" width="19.296875" bestFit="1" customWidth="1"/>
    <col min="34" max="34" width="1.296875" customWidth="1"/>
    <col min="41" max="41" width="3.5" bestFit="1" customWidth="1"/>
    <col min="42" max="42" width="0.796875" customWidth="1"/>
    <col min="44" max="44" width="0.796875" customWidth="1"/>
    <col min="257" max="257" width="19.296875" bestFit="1" customWidth="1"/>
    <col min="290" max="290" width="1.296875" customWidth="1"/>
    <col min="297" max="297" width="3.5" bestFit="1" customWidth="1"/>
    <col min="298" max="298" width="0.796875" customWidth="1"/>
    <col min="300" max="300" width="0.796875" customWidth="1"/>
    <col min="513" max="513" width="19.296875" bestFit="1" customWidth="1"/>
    <col min="546" max="546" width="1.296875" customWidth="1"/>
    <col min="553" max="553" width="3.5" bestFit="1" customWidth="1"/>
    <col min="554" max="554" width="0.796875" customWidth="1"/>
    <col min="556" max="556" width="0.796875" customWidth="1"/>
    <col min="769" max="769" width="19.296875" bestFit="1" customWidth="1"/>
    <col min="802" max="802" width="1.296875" customWidth="1"/>
    <col min="809" max="809" width="3.5" bestFit="1" customWidth="1"/>
    <col min="810" max="810" width="0.796875" customWidth="1"/>
    <col min="812" max="812" width="0.796875" customWidth="1"/>
    <col min="1025" max="1025" width="19.296875" bestFit="1" customWidth="1"/>
    <col min="1058" max="1058" width="1.296875" customWidth="1"/>
    <col min="1065" max="1065" width="3.5" bestFit="1" customWidth="1"/>
    <col min="1066" max="1066" width="0.796875" customWidth="1"/>
    <col min="1068" max="1068" width="0.796875" customWidth="1"/>
    <col min="1281" max="1281" width="19.296875" bestFit="1" customWidth="1"/>
    <col min="1314" max="1314" width="1.296875" customWidth="1"/>
    <col min="1321" max="1321" width="3.5" bestFit="1" customWidth="1"/>
    <col min="1322" max="1322" width="0.796875" customWidth="1"/>
    <col min="1324" max="1324" width="0.796875" customWidth="1"/>
    <col min="1537" max="1537" width="19.296875" bestFit="1" customWidth="1"/>
    <col min="1570" max="1570" width="1.296875" customWidth="1"/>
    <col min="1577" max="1577" width="3.5" bestFit="1" customWidth="1"/>
    <col min="1578" max="1578" width="0.796875" customWidth="1"/>
    <col min="1580" max="1580" width="0.796875" customWidth="1"/>
    <col min="1793" max="1793" width="19.296875" bestFit="1" customWidth="1"/>
    <col min="1826" max="1826" width="1.296875" customWidth="1"/>
    <col min="1833" max="1833" width="3.5" bestFit="1" customWidth="1"/>
    <col min="1834" max="1834" width="0.796875" customWidth="1"/>
    <col min="1836" max="1836" width="0.796875" customWidth="1"/>
    <col min="2049" max="2049" width="19.296875" bestFit="1" customWidth="1"/>
    <col min="2082" max="2082" width="1.296875" customWidth="1"/>
    <col min="2089" max="2089" width="3.5" bestFit="1" customWidth="1"/>
    <col min="2090" max="2090" width="0.796875" customWidth="1"/>
    <col min="2092" max="2092" width="0.796875" customWidth="1"/>
    <col min="2305" max="2305" width="19.296875" bestFit="1" customWidth="1"/>
    <col min="2338" max="2338" width="1.296875" customWidth="1"/>
    <col min="2345" max="2345" width="3.5" bestFit="1" customWidth="1"/>
    <col min="2346" max="2346" width="0.796875" customWidth="1"/>
    <col min="2348" max="2348" width="0.796875" customWidth="1"/>
    <col min="2561" max="2561" width="19.296875" bestFit="1" customWidth="1"/>
    <col min="2594" max="2594" width="1.296875" customWidth="1"/>
    <col min="2601" max="2601" width="3.5" bestFit="1" customWidth="1"/>
    <col min="2602" max="2602" width="0.796875" customWidth="1"/>
    <col min="2604" max="2604" width="0.796875" customWidth="1"/>
    <col min="2817" max="2817" width="19.296875" bestFit="1" customWidth="1"/>
    <col min="2850" max="2850" width="1.296875" customWidth="1"/>
    <col min="2857" max="2857" width="3.5" bestFit="1" customWidth="1"/>
    <col min="2858" max="2858" width="0.796875" customWidth="1"/>
    <col min="2860" max="2860" width="0.796875" customWidth="1"/>
    <col min="3073" max="3073" width="19.296875" bestFit="1" customWidth="1"/>
    <col min="3106" max="3106" width="1.296875" customWidth="1"/>
    <col min="3113" max="3113" width="3.5" bestFit="1" customWidth="1"/>
    <col min="3114" max="3114" width="0.796875" customWidth="1"/>
    <col min="3116" max="3116" width="0.796875" customWidth="1"/>
    <col min="3329" max="3329" width="19.296875" bestFit="1" customWidth="1"/>
    <col min="3362" max="3362" width="1.296875" customWidth="1"/>
    <col min="3369" max="3369" width="3.5" bestFit="1" customWidth="1"/>
    <col min="3370" max="3370" width="0.796875" customWidth="1"/>
    <col min="3372" max="3372" width="0.796875" customWidth="1"/>
    <col min="3585" max="3585" width="19.296875" bestFit="1" customWidth="1"/>
    <col min="3618" max="3618" width="1.296875" customWidth="1"/>
    <col min="3625" max="3625" width="3.5" bestFit="1" customWidth="1"/>
    <col min="3626" max="3626" width="0.796875" customWidth="1"/>
    <col min="3628" max="3628" width="0.796875" customWidth="1"/>
    <col min="3841" max="3841" width="19.296875" bestFit="1" customWidth="1"/>
    <col min="3874" max="3874" width="1.296875" customWidth="1"/>
    <col min="3881" max="3881" width="3.5" bestFit="1" customWidth="1"/>
    <col min="3882" max="3882" width="0.796875" customWidth="1"/>
    <col min="3884" max="3884" width="0.796875" customWidth="1"/>
    <col min="4097" max="4097" width="19.296875" bestFit="1" customWidth="1"/>
    <col min="4130" max="4130" width="1.296875" customWidth="1"/>
    <col min="4137" max="4137" width="3.5" bestFit="1" customWidth="1"/>
    <col min="4138" max="4138" width="0.796875" customWidth="1"/>
    <col min="4140" max="4140" width="0.796875" customWidth="1"/>
    <col min="4353" max="4353" width="19.296875" bestFit="1" customWidth="1"/>
    <col min="4386" max="4386" width="1.296875" customWidth="1"/>
    <col min="4393" max="4393" width="3.5" bestFit="1" customWidth="1"/>
    <col min="4394" max="4394" width="0.796875" customWidth="1"/>
    <col min="4396" max="4396" width="0.796875" customWidth="1"/>
    <col min="4609" max="4609" width="19.296875" bestFit="1" customWidth="1"/>
    <col min="4642" max="4642" width="1.296875" customWidth="1"/>
    <col min="4649" max="4649" width="3.5" bestFit="1" customWidth="1"/>
    <col min="4650" max="4650" width="0.796875" customWidth="1"/>
    <col min="4652" max="4652" width="0.796875" customWidth="1"/>
    <col min="4865" max="4865" width="19.296875" bestFit="1" customWidth="1"/>
    <col min="4898" max="4898" width="1.296875" customWidth="1"/>
    <col min="4905" max="4905" width="3.5" bestFit="1" customWidth="1"/>
    <col min="4906" max="4906" width="0.796875" customWidth="1"/>
    <col min="4908" max="4908" width="0.796875" customWidth="1"/>
    <col min="5121" max="5121" width="19.296875" bestFit="1" customWidth="1"/>
    <col min="5154" max="5154" width="1.296875" customWidth="1"/>
    <col min="5161" max="5161" width="3.5" bestFit="1" customWidth="1"/>
    <col min="5162" max="5162" width="0.796875" customWidth="1"/>
    <col min="5164" max="5164" width="0.796875" customWidth="1"/>
    <col min="5377" max="5377" width="19.296875" bestFit="1" customWidth="1"/>
    <col min="5410" max="5410" width="1.296875" customWidth="1"/>
    <col min="5417" max="5417" width="3.5" bestFit="1" customWidth="1"/>
    <col min="5418" max="5418" width="0.796875" customWidth="1"/>
    <col min="5420" max="5420" width="0.796875" customWidth="1"/>
    <col min="5633" max="5633" width="19.296875" bestFit="1" customWidth="1"/>
    <col min="5666" max="5666" width="1.296875" customWidth="1"/>
    <col min="5673" max="5673" width="3.5" bestFit="1" customWidth="1"/>
    <col min="5674" max="5674" width="0.796875" customWidth="1"/>
    <col min="5676" max="5676" width="0.796875" customWidth="1"/>
    <col min="5889" max="5889" width="19.296875" bestFit="1" customWidth="1"/>
    <col min="5922" max="5922" width="1.296875" customWidth="1"/>
    <col min="5929" max="5929" width="3.5" bestFit="1" customWidth="1"/>
    <col min="5930" max="5930" width="0.796875" customWidth="1"/>
    <col min="5932" max="5932" width="0.796875" customWidth="1"/>
    <col min="6145" max="6145" width="19.296875" bestFit="1" customWidth="1"/>
    <col min="6178" max="6178" width="1.296875" customWidth="1"/>
    <col min="6185" max="6185" width="3.5" bestFit="1" customWidth="1"/>
    <col min="6186" max="6186" width="0.796875" customWidth="1"/>
    <col min="6188" max="6188" width="0.796875" customWidth="1"/>
    <col min="6401" max="6401" width="19.296875" bestFit="1" customWidth="1"/>
    <col min="6434" max="6434" width="1.296875" customWidth="1"/>
    <col min="6441" max="6441" width="3.5" bestFit="1" customWidth="1"/>
    <col min="6442" max="6442" width="0.796875" customWidth="1"/>
    <col min="6444" max="6444" width="0.796875" customWidth="1"/>
    <col min="6657" max="6657" width="19.296875" bestFit="1" customWidth="1"/>
    <col min="6690" max="6690" width="1.296875" customWidth="1"/>
    <col min="6697" max="6697" width="3.5" bestFit="1" customWidth="1"/>
    <col min="6698" max="6698" width="0.796875" customWidth="1"/>
    <col min="6700" max="6700" width="0.796875" customWidth="1"/>
    <col min="6913" max="6913" width="19.296875" bestFit="1" customWidth="1"/>
    <col min="6946" max="6946" width="1.296875" customWidth="1"/>
    <col min="6953" max="6953" width="3.5" bestFit="1" customWidth="1"/>
    <col min="6954" max="6954" width="0.796875" customWidth="1"/>
    <col min="6956" max="6956" width="0.796875" customWidth="1"/>
    <col min="7169" max="7169" width="19.296875" bestFit="1" customWidth="1"/>
    <col min="7202" max="7202" width="1.296875" customWidth="1"/>
    <col min="7209" max="7209" width="3.5" bestFit="1" customWidth="1"/>
    <col min="7210" max="7210" width="0.796875" customWidth="1"/>
    <col min="7212" max="7212" width="0.796875" customWidth="1"/>
    <col min="7425" max="7425" width="19.296875" bestFit="1" customWidth="1"/>
    <col min="7458" max="7458" width="1.296875" customWidth="1"/>
    <col min="7465" max="7465" width="3.5" bestFit="1" customWidth="1"/>
    <col min="7466" max="7466" width="0.796875" customWidth="1"/>
    <col min="7468" max="7468" width="0.796875" customWidth="1"/>
    <col min="7681" max="7681" width="19.296875" bestFit="1" customWidth="1"/>
    <col min="7714" max="7714" width="1.296875" customWidth="1"/>
    <col min="7721" max="7721" width="3.5" bestFit="1" customWidth="1"/>
    <col min="7722" max="7722" width="0.796875" customWidth="1"/>
    <col min="7724" max="7724" width="0.796875" customWidth="1"/>
    <col min="7937" max="7937" width="19.296875" bestFit="1" customWidth="1"/>
    <col min="7970" max="7970" width="1.296875" customWidth="1"/>
    <col min="7977" max="7977" width="3.5" bestFit="1" customWidth="1"/>
    <col min="7978" max="7978" width="0.796875" customWidth="1"/>
    <col min="7980" max="7980" width="0.796875" customWidth="1"/>
    <col min="8193" max="8193" width="19.296875" bestFit="1" customWidth="1"/>
    <col min="8226" max="8226" width="1.296875" customWidth="1"/>
    <col min="8233" max="8233" width="3.5" bestFit="1" customWidth="1"/>
    <col min="8234" max="8234" width="0.796875" customWidth="1"/>
    <col min="8236" max="8236" width="0.796875" customWidth="1"/>
    <col min="8449" max="8449" width="19.296875" bestFit="1" customWidth="1"/>
    <col min="8482" max="8482" width="1.296875" customWidth="1"/>
    <col min="8489" max="8489" width="3.5" bestFit="1" customWidth="1"/>
    <col min="8490" max="8490" width="0.796875" customWidth="1"/>
    <col min="8492" max="8492" width="0.796875" customWidth="1"/>
    <col min="8705" max="8705" width="19.296875" bestFit="1" customWidth="1"/>
    <col min="8738" max="8738" width="1.296875" customWidth="1"/>
    <col min="8745" max="8745" width="3.5" bestFit="1" customWidth="1"/>
    <col min="8746" max="8746" width="0.796875" customWidth="1"/>
    <col min="8748" max="8748" width="0.796875" customWidth="1"/>
    <col min="8961" max="8961" width="19.296875" bestFit="1" customWidth="1"/>
    <col min="8994" max="8994" width="1.296875" customWidth="1"/>
    <col min="9001" max="9001" width="3.5" bestFit="1" customWidth="1"/>
    <col min="9002" max="9002" width="0.796875" customWidth="1"/>
    <col min="9004" max="9004" width="0.796875" customWidth="1"/>
    <col min="9217" max="9217" width="19.296875" bestFit="1" customWidth="1"/>
    <col min="9250" max="9250" width="1.296875" customWidth="1"/>
    <col min="9257" max="9257" width="3.5" bestFit="1" customWidth="1"/>
    <col min="9258" max="9258" width="0.796875" customWidth="1"/>
    <col min="9260" max="9260" width="0.796875" customWidth="1"/>
    <col min="9473" max="9473" width="19.296875" bestFit="1" customWidth="1"/>
    <col min="9506" max="9506" width="1.296875" customWidth="1"/>
    <col min="9513" max="9513" width="3.5" bestFit="1" customWidth="1"/>
    <col min="9514" max="9514" width="0.796875" customWidth="1"/>
    <col min="9516" max="9516" width="0.796875" customWidth="1"/>
    <col min="9729" max="9729" width="19.296875" bestFit="1" customWidth="1"/>
    <col min="9762" max="9762" width="1.296875" customWidth="1"/>
    <col min="9769" max="9769" width="3.5" bestFit="1" customWidth="1"/>
    <col min="9770" max="9770" width="0.796875" customWidth="1"/>
    <col min="9772" max="9772" width="0.796875" customWidth="1"/>
    <col min="9985" max="9985" width="19.296875" bestFit="1" customWidth="1"/>
    <col min="10018" max="10018" width="1.296875" customWidth="1"/>
    <col min="10025" max="10025" width="3.5" bestFit="1" customWidth="1"/>
    <col min="10026" max="10026" width="0.796875" customWidth="1"/>
    <col min="10028" max="10028" width="0.796875" customWidth="1"/>
    <col min="10241" max="10241" width="19.296875" bestFit="1" customWidth="1"/>
    <col min="10274" max="10274" width="1.296875" customWidth="1"/>
    <col min="10281" max="10281" width="3.5" bestFit="1" customWidth="1"/>
    <col min="10282" max="10282" width="0.796875" customWidth="1"/>
    <col min="10284" max="10284" width="0.796875" customWidth="1"/>
    <col min="10497" max="10497" width="19.296875" bestFit="1" customWidth="1"/>
    <col min="10530" max="10530" width="1.296875" customWidth="1"/>
    <col min="10537" max="10537" width="3.5" bestFit="1" customWidth="1"/>
    <col min="10538" max="10538" width="0.796875" customWidth="1"/>
    <col min="10540" max="10540" width="0.796875" customWidth="1"/>
    <col min="10753" max="10753" width="19.296875" bestFit="1" customWidth="1"/>
    <col min="10786" max="10786" width="1.296875" customWidth="1"/>
    <col min="10793" max="10793" width="3.5" bestFit="1" customWidth="1"/>
    <col min="10794" max="10794" width="0.796875" customWidth="1"/>
    <col min="10796" max="10796" width="0.796875" customWidth="1"/>
    <col min="11009" max="11009" width="19.296875" bestFit="1" customWidth="1"/>
    <col min="11042" max="11042" width="1.296875" customWidth="1"/>
    <col min="11049" max="11049" width="3.5" bestFit="1" customWidth="1"/>
    <col min="11050" max="11050" width="0.796875" customWidth="1"/>
    <col min="11052" max="11052" width="0.796875" customWidth="1"/>
    <col min="11265" max="11265" width="19.296875" bestFit="1" customWidth="1"/>
    <col min="11298" max="11298" width="1.296875" customWidth="1"/>
    <col min="11305" max="11305" width="3.5" bestFit="1" customWidth="1"/>
    <col min="11306" max="11306" width="0.796875" customWidth="1"/>
    <col min="11308" max="11308" width="0.796875" customWidth="1"/>
    <col min="11521" max="11521" width="19.296875" bestFit="1" customWidth="1"/>
    <col min="11554" max="11554" width="1.296875" customWidth="1"/>
    <col min="11561" max="11561" width="3.5" bestFit="1" customWidth="1"/>
    <col min="11562" max="11562" width="0.796875" customWidth="1"/>
    <col min="11564" max="11564" width="0.796875" customWidth="1"/>
    <col min="11777" max="11777" width="19.296875" bestFit="1" customWidth="1"/>
    <col min="11810" max="11810" width="1.296875" customWidth="1"/>
    <col min="11817" max="11817" width="3.5" bestFit="1" customWidth="1"/>
    <col min="11818" max="11818" width="0.796875" customWidth="1"/>
    <col min="11820" max="11820" width="0.796875" customWidth="1"/>
    <col min="12033" max="12033" width="19.296875" bestFit="1" customWidth="1"/>
    <col min="12066" max="12066" width="1.296875" customWidth="1"/>
    <col min="12073" max="12073" width="3.5" bestFit="1" customWidth="1"/>
    <col min="12074" max="12074" width="0.796875" customWidth="1"/>
    <col min="12076" max="12076" width="0.796875" customWidth="1"/>
    <col min="12289" max="12289" width="19.296875" bestFit="1" customWidth="1"/>
    <col min="12322" max="12322" width="1.296875" customWidth="1"/>
    <col min="12329" max="12329" width="3.5" bestFit="1" customWidth="1"/>
    <col min="12330" max="12330" width="0.796875" customWidth="1"/>
    <col min="12332" max="12332" width="0.796875" customWidth="1"/>
    <col min="12545" max="12545" width="19.296875" bestFit="1" customWidth="1"/>
    <col min="12578" max="12578" width="1.296875" customWidth="1"/>
    <col min="12585" max="12585" width="3.5" bestFit="1" customWidth="1"/>
    <col min="12586" max="12586" width="0.796875" customWidth="1"/>
    <col min="12588" max="12588" width="0.796875" customWidth="1"/>
    <col min="12801" max="12801" width="19.296875" bestFit="1" customWidth="1"/>
    <col min="12834" max="12834" width="1.296875" customWidth="1"/>
    <col min="12841" max="12841" width="3.5" bestFit="1" customWidth="1"/>
    <col min="12842" max="12842" width="0.796875" customWidth="1"/>
    <col min="12844" max="12844" width="0.796875" customWidth="1"/>
    <col min="13057" max="13057" width="19.296875" bestFit="1" customWidth="1"/>
    <col min="13090" max="13090" width="1.296875" customWidth="1"/>
    <col min="13097" max="13097" width="3.5" bestFit="1" customWidth="1"/>
    <col min="13098" max="13098" width="0.796875" customWidth="1"/>
    <col min="13100" max="13100" width="0.796875" customWidth="1"/>
    <col min="13313" max="13313" width="19.296875" bestFit="1" customWidth="1"/>
    <col min="13346" max="13346" width="1.296875" customWidth="1"/>
    <col min="13353" max="13353" width="3.5" bestFit="1" customWidth="1"/>
    <col min="13354" max="13354" width="0.796875" customWidth="1"/>
    <col min="13356" max="13356" width="0.796875" customWidth="1"/>
    <col min="13569" max="13569" width="19.296875" bestFit="1" customWidth="1"/>
    <col min="13602" max="13602" width="1.296875" customWidth="1"/>
    <col min="13609" max="13609" width="3.5" bestFit="1" customWidth="1"/>
    <col min="13610" max="13610" width="0.796875" customWidth="1"/>
    <col min="13612" max="13612" width="0.796875" customWidth="1"/>
    <col min="13825" max="13825" width="19.296875" bestFit="1" customWidth="1"/>
    <col min="13858" max="13858" width="1.296875" customWidth="1"/>
    <col min="13865" max="13865" width="3.5" bestFit="1" customWidth="1"/>
    <col min="13866" max="13866" width="0.796875" customWidth="1"/>
    <col min="13868" max="13868" width="0.796875" customWidth="1"/>
    <col min="14081" max="14081" width="19.296875" bestFit="1" customWidth="1"/>
    <col min="14114" max="14114" width="1.296875" customWidth="1"/>
    <col min="14121" max="14121" width="3.5" bestFit="1" customWidth="1"/>
    <col min="14122" max="14122" width="0.796875" customWidth="1"/>
    <col min="14124" max="14124" width="0.796875" customWidth="1"/>
    <col min="14337" max="14337" width="19.296875" bestFit="1" customWidth="1"/>
    <col min="14370" max="14370" width="1.296875" customWidth="1"/>
    <col min="14377" max="14377" width="3.5" bestFit="1" customWidth="1"/>
    <col min="14378" max="14378" width="0.796875" customWidth="1"/>
    <col min="14380" max="14380" width="0.796875" customWidth="1"/>
    <col min="14593" max="14593" width="19.296875" bestFit="1" customWidth="1"/>
    <col min="14626" max="14626" width="1.296875" customWidth="1"/>
    <col min="14633" max="14633" width="3.5" bestFit="1" customWidth="1"/>
    <col min="14634" max="14634" width="0.796875" customWidth="1"/>
    <col min="14636" max="14636" width="0.796875" customWidth="1"/>
    <col min="14849" max="14849" width="19.296875" bestFit="1" customWidth="1"/>
    <col min="14882" max="14882" width="1.296875" customWidth="1"/>
    <col min="14889" max="14889" width="3.5" bestFit="1" customWidth="1"/>
    <col min="14890" max="14890" width="0.796875" customWidth="1"/>
    <col min="14892" max="14892" width="0.796875" customWidth="1"/>
    <col min="15105" max="15105" width="19.296875" bestFit="1" customWidth="1"/>
    <col min="15138" max="15138" width="1.296875" customWidth="1"/>
    <col min="15145" max="15145" width="3.5" bestFit="1" customWidth="1"/>
    <col min="15146" max="15146" width="0.796875" customWidth="1"/>
    <col min="15148" max="15148" width="0.796875" customWidth="1"/>
    <col min="15361" max="15361" width="19.296875" bestFit="1" customWidth="1"/>
    <col min="15394" max="15394" width="1.296875" customWidth="1"/>
    <col min="15401" max="15401" width="3.5" bestFit="1" customWidth="1"/>
    <col min="15402" max="15402" width="0.796875" customWidth="1"/>
    <col min="15404" max="15404" width="0.796875" customWidth="1"/>
    <col min="15617" max="15617" width="19.296875" bestFit="1" customWidth="1"/>
    <col min="15650" max="15650" width="1.296875" customWidth="1"/>
    <col min="15657" max="15657" width="3.5" bestFit="1" customWidth="1"/>
    <col min="15658" max="15658" width="0.796875" customWidth="1"/>
    <col min="15660" max="15660" width="0.796875" customWidth="1"/>
    <col min="15873" max="15873" width="19.296875" bestFit="1" customWidth="1"/>
    <col min="15906" max="15906" width="1.296875" customWidth="1"/>
    <col min="15913" max="15913" width="3.5" bestFit="1" customWidth="1"/>
    <col min="15914" max="15914" width="0.796875" customWidth="1"/>
    <col min="15916" max="15916" width="0.796875" customWidth="1"/>
    <col min="16129" max="16129" width="19.296875" bestFit="1" customWidth="1"/>
    <col min="16162" max="16162" width="1.296875" customWidth="1"/>
    <col min="16169" max="16169" width="3.5" bestFit="1" customWidth="1"/>
    <col min="16170" max="16170" width="0.796875" customWidth="1"/>
    <col min="16172" max="16172" width="0.796875" customWidth="1"/>
  </cols>
  <sheetData>
    <row r="1" spans="1:45" ht="16.2" thickBot="1" x14ac:dyDescent="0.35">
      <c r="A1" s="100" t="s">
        <v>218</v>
      </c>
      <c r="AI1" s="2">
        <v>36892</v>
      </c>
      <c r="AJ1" s="3"/>
      <c r="AK1" s="3"/>
      <c r="AL1" s="3"/>
      <c r="AM1" s="3"/>
      <c r="AN1" s="3"/>
      <c r="AO1" s="3"/>
      <c r="AQ1" s="4"/>
      <c r="AR1" s="5"/>
    </row>
    <row r="2" spans="1:45" ht="16.8" thickTop="1" thickBot="1" x14ac:dyDescent="0.35">
      <c r="A2" s="108" t="s">
        <v>74</v>
      </c>
      <c r="B2" s="6" t="str">
        <f>(A3)</f>
        <v>Erdőteleki</v>
      </c>
      <c r="C2" s="7"/>
      <c r="D2" s="6"/>
      <c r="E2" s="6"/>
      <c r="F2" s="8" t="str">
        <f>(A4)</f>
        <v>Béres II</v>
      </c>
      <c r="G2" s="6"/>
      <c r="H2" s="6"/>
      <c r="I2" s="6"/>
      <c r="J2" s="8" t="str">
        <f>(A5)</f>
        <v xml:space="preserve">Csorba </v>
      </c>
      <c r="K2" s="6"/>
      <c r="L2" s="6"/>
      <c r="M2" s="6"/>
      <c r="N2" s="8" t="str">
        <f>(A6)</f>
        <v>Lőrincz</v>
      </c>
      <c r="O2" s="6"/>
      <c r="P2" s="6"/>
      <c r="Q2" s="6"/>
      <c r="R2" s="8" t="str">
        <f>(A7)</f>
        <v xml:space="preserve">Katona </v>
      </c>
      <c r="S2" s="6"/>
      <c r="T2" s="6"/>
      <c r="U2" s="6"/>
      <c r="V2" s="8" t="str">
        <f>(A8)</f>
        <v>Balázs M</v>
      </c>
      <c r="W2" s="6"/>
      <c r="X2" s="6"/>
      <c r="Y2" s="6"/>
      <c r="Z2" s="8" t="str">
        <f>(A9)</f>
        <v>Széll G.</v>
      </c>
      <c r="AA2" s="6"/>
      <c r="AB2" s="6"/>
      <c r="AC2" s="6"/>
      <c r="AD2" s="8" t="str">
        <f>(A10)</f>
        <v>pihen</v>
      </c>
      <c r="AE2" s="6"/>
      <c r="AF2" s="6"/>
      <c r="AG2" s="6"/>
      <c r="AH2" s="9"/>
      <c r="AI2" s="10" t="s">
        <v>75</v>
      </c>
      <c r="AJ2" s="11" t="s">
        <v>76</v>
      </c>
      <c r="AK2" s="11" t="s">
        <v>77</v>
      </c>
      <c r="AL2" s="11" t="s">
        <v>78</v>
      </c>
      <c r="AM2" s="12" t="s">
        <v>79</v>
      </c>
      <c r="AN2" s="12" t="s">
        <v>80</v>
      </c>
      <c r="AO2" s="13" t="s">
        <v>81</v>
      </c>
      <c r="AP2" s="1"/>
      <c r="AQ2" s="14" t="s">
        <v>82</v>
      </c>
      <c r="AR2" s="15"/>
      <c r="AS2" s="16" t="s">
        <v>83</v>
      </c>
    </row>
    <row r="3" spans="1:45" ht="16.2" thickTop="1" x14ac:dyDescent="0.3">
      <c r="A3" s="170" t="s">
        <v>127</v>
      </c>
      <c r="B3" s="17"/>
      <c r="C3" s="18"/>
      <c r="D3" s="18"/>
      <c r="E3" s="18"/>
      <c r="F3" s="19">
        <v>7</v>
      </c>
      <c r="G3" s="20">
        <f>(N42)</f>
        <v>3</v>
      </c>
      <c r="H3" s="20">
        <f>(P42)</f>
        <v>0</v>
      </c>
      <c r="I3" s="21" t="str">
        <f>IF(G3=".","-",IF(G3&gt;H3,"g",IF(G3=H3,"d","v")))</f>
        <v>g</v>
      </c>
      <c r="J3" s="19">
        <v>6</v>
      </c>
      <c r="K3" s="22">
        <f>(N37)</f>
        <v>0</v>
      </c>
      <c r="L3" s="22">
        <f>(P37)</f>
        <v>1</v>
      </c>
      <c r="M3" s="21" t="str">
        <f>IF(K3=".","-",IF(K3&gt;L3,"g",IF(K3=L3,"d","v")))</f>
        <v>v</v>
      </c>
      <c r="N3" s="19">
        <v>5</v>
      </c>
      <c r="O3" s="22">
        <f>(N32)</f>
        <v>1</v>
      </c>
      <c r="P3" s="22">
        <f>(P32)</f>
        <v>4</v>
      </c>
      <c r="Q3" s="21" t="str">
        <f>IF(O3=".","-",IF(O3&gt;P3,"g",IF(O3=P3,"d","v")))</f>
        <v>v</v>
      </c>
      <c r="R3" s="19">
        <v>4</v>
      </c>
      <c r="S3" s="22">
        <f>(N27)</f>
        <v>0</v>
      </c>
      <c r="T3" s="22">
        <f>(P27)</f>
        <v>2</v>
      </c>
      <c r="U3" s="21" t="str">
        <f>IF(S3=".","-",IF(S3&gt;T3,"g",IF(S3=T3,"d","v")))</f>
        <v>v</v>
      </c>
      <c r="V3" s="19">
        <v>3</v>
      </c>
      <c r="W3" s="22">
        <f>(N22)</f>
        <v>3</v>
      </c>
      <c r="X3" s="22">
        <f>(P22)</f>
        <v>2</v>
      </c>
      <c r="Y3" s="21" t="str">
        <f>IF(W3=".","-",IF(W3&gt;X3,"g",IF(W3=X3,"d","v")))</f>
        <v>g</v>
      </c>
      <c r="Z3" s="19">
        <v>2</v>
      </c>
      <c r="AA3" s="22">
        <f>(N17)</f>
        <v>1</v>
      </c>
      <c r="AB3" s="22">
        <f>(P17)</f>
        <v>1</v>
      </c>
      <c r="AC3" s="21" t="str">
        <f t="shared" ref="AC3:AC8" si="0">IF(AA3=".","-",IF(AA3&gt;AB3,"g",IF(AA3=AB3,"d","v")))</f>
        <v>d</v>
      </c>
      <c r="AD3" s="19">
        <v>1</v>
      </c>
      <c r="AE3" s="22" t="str">
        <f>(N12)</f>
        <v>.</v>
      </c>
      <c r="AF3" s="22" t="str">
        <f>(P12)</f>
        <v>.</v>
      </c>
      <c r="AG3" s="21" t="str">
        <f t="shared" ref="AG3:AG9" si="1">IF(AE3=".","-",IF(AE3&gt;AF3,"g",IF(AE3=AF3,"d","v")))</f>
        <v>-</v>
      </c>
      <c r="AH3" s="23"/>
      <c r="AI3" s="24">
        <f t="shared" ref="AI3:AI10" si="2">SUM(AJ3:AL3)</f>
        <v>6</v>
      </c>
      <c r="AJ3" s="25">
        <f t="shared" ref="AJ3:AJ10" si="3">COUNTIF(B3:AG3,"g")</f>
        <v>2</v>
      </c>
      <c r="AK3" s="25">
        <f t="shared" ref="AK3:AK10" si="4">COUNTIF(B3:AG3,"d")</f>
        <v>1</v>
      </c>
      <c r="AL3" s="25">
        <f t="shared" ref="AL3:AL10" si="5">COUNTIF(B3:AG3,"v")</f>
        <v>3</v>
      </c>
      <c r="AM3" s="26">
        <f>SUM(IF(G3&lt;&gt;".",G3)+IF(K3&lt;&gt;".",K3)+IF(O3&lt;&gt;".",O3)+IF(S3&lt;&gt;".",S3)+IF(W3&lt;&gt;".",W3)+IF(AA3&lt;&gt;".",AA3)+IF(AE3&lt;&gt;".",AE3))</f>
        <v>8</v>
      </c>
      <c r="AN3" s="26">
        <f>SUM(IF(H3&lt;&gt;".",H3)+IF(L3&lt;&gt;".",L3)+IF(P3&lt;&gt;".",P3)+IF(T3&lt;&gt;".",T3)+IF(X3&lt;&gt;".",X3)+IF(AB3&lt;&gt;".",AB3)+IF(AF3&lt;&gt;".",AF3))</f>
        <v>10</v>
      </c>
      <c r="AO3" s="27">
        <f t="shared" ref="AO3:AO10" si="6">SUM(AJ3*3+AK3*1)</f>
        <v>7</v>
      </c>
      <c r="AP3" s="28"/>
      <c r="AQ3" s="29">
        <f t="shared" ref="AQ3:AQ10" si="7">RANK(AO3,$AO$3:$AO$10,0)</f>
        <v>5</v>
      </c>
      <c r="AR3" s="30"/>
      <c r="AS3" s="31">
        <f t="shared" ref="AS3:AS10" si="8">SUM(AM3-AN3)</f>
        <v>-2</v>
      </c>
    </row>
    <row r="4" spans="1:45" x14ac:dyDescent="0.3">
      <c r="A4" s="170" t="s">
        <v>207</v>
      </c>
      <c r="B4" s="32">
        <v>7</v>
      </c>
      <c r="C4" s="20">
        <f>(P42)</f>
        <v>0</v>
      </c>
      <c r="D4" s="20">
        <f>(N42)</f>
        <v>3</v>
      </c>
      <c r="E4" s="33" t="str">
        <f t="shared" ref="E4:E10" si="9">IF(C4=".","-",IF(C4&gt;D4,"g",IF(C4=D4,"d","v")))</f>
        <v>v</v>
      </c>
      <c r="F4" s="34"/>
      <c r="G4" s="35"/>
      <c r="H4" s="35"/>
      <c r="I4" s="35"/>
      <c r="J4" s="32">
        <v>5</v>
      </c>
      <c r="K4" s="20">
        <f>(N33)</f>
        <v>2</v>
      </c>
      <c r="L4" s="20">
        <f>(P33)</f>
        <v>1</v>
      </c>
      <c r="M4" s="33" t="str">
        <f>IF(K4=".","-",IF(K4&gt;L4,"g",IF(K4=L4,"d","v")))</f>
        <v>g</v>
      </c>
      <c r="N4" s="32">
        <v>4</v>
      </c>
      <c r="O4" s="20">
        <f>(N28)</f>
        <v>0</v>
      </c>
      <c r="P4" s="20">
        <f>(P28)</f>
        <v>0</v>
      </c>
      <c r="Q4" s="33" t="str">
        <f>IF(O4=".","-",IF(O4&gt;P4,"g",IF(O4=P4,"d","v")))</f>
        <v>d</v>
      </c>
      <c r="R4" s="32">
        <v>3</v>
      </c>
      <c r="S4" s="20">
        <f>(N23)</f>
        <v>0</v>
      </c>
      <c r="T4" s="20">
        <f>(P23)</f>
        <v>1</v>
      </c>
      <c r="U4" s="33" t="str">
        <f>IF(S4=".","-",IF(S4&gt;T4,"g",IF(S4=T4,"d","v")))</f>
        <v>v</v>
      </c>
      <c r="V4" s="32">
        <v>2</v>
      </c>
      <c r="W4" s="20">
        <f>(N18)</f>
        <v>2</v>
      </c>
      <c r="X4" s="20">
        <f>(P18)</f>
        <v>2</v>
      </c>
      <c r="Y4" s="33" t="str">
        <f>IF(W4=".","-",IF(W4&gt;X4,"g",IF(W4=X4,"d","v")))</f>
        <v>d</v>
      </c>
      <c r="Z4" s="32">
        <v>1</v>
      </c>
      <c r="AA4" s="20">
        <f>(N13)</f>
        <v>1</v>
      </c>
      <c r="AB4" s="20">
        <f>(P13)</f>
        <v>0</v>
      </c>
      <c r="AC4" s="33" t="str">
        <f t="shared" si="0"/>
        <v>g</v>
      </c>
      <c r="AD4" s="32">
        <v>6</v>
      </c>
      <c r="AE4" s="20" t="str">
        <f>(N38)</f>
        <v>.</v>
      </c>
      <c r="AF4" s="20" t="str">
        <f>(P38)</f>
        <v>.</v>
      </c>
      <c r="AG4" s="33" t="str">
        <f t="shared" si="1"/>
        <v>-</v>
      </c>
      <c r="AH4" s="36"/>
      <c r="AI4" s="37">
        <f t="shared" si="2"/>
        <v>6</v>
      </c>
      <c r="AJ4" s="38">
        <f t="shared" si="3"/>
        <v>2</v>
      </c>
      <c r="AK4" s="38">
        <f t="shared" si="4"/>
        <v>2</v>
      </c>
      <c r="AL4" s="38">
        <f t="shared" si="5"/>
        <v>2</v>
      </c>
      <c r="AM4" s="26">
        <f>SUM(IF(C4&lt;&gt;".",C4)+IF(K4&lt;&gt;".",K4)+IF(O4&lt;&gt;".",O4)+IF(S4&lt;&gt;".",S4)+IF(W4&lt;&gt;".",W4)+IF(AA4&lt;&gt;".",AA4)+IF(AE4&lt;&gt;".",AE4))</f>
        <v>5</v>
      </c>
      <c r="AN4" s="26">
        <f>SUM(IF(D4&lt;&gt;".",D4)+IF(L4&lt;&gt;".",L4)+IF(P4&lt;&gt;".",P4)+IF(T4&lt;&gt;".",T4)+IF(X4&lt;&gt;".",X4)+IF(AB4&lt;&gt;".",AB4)+IF(AF4&lt;&gt;".",AF4))</f>
        <v>7</v>
      </c>
      <c r="AO4" s="39">
        <f t="shared" si="6"/>
        <v>8</v>
      </c>
      <c r="AP4" s="28"/>
      <c r="AQ4" s="29">
        <f t="shared" si="7"/>
        <v>4</v>
      </c>
      <c r="AR4" s="30"/>
      <c r="AS4" s="31">
        <f t="shared" si="8"/>
        <v>-2</v>
      </c>
    </row>
    <row r="5" spans="1:45" x14ac:dyDescent="0.3">
      <c r="A5" s="170" t="s">
        <v>208</v>
      </c>
      <c r="B5" s="32">
        <v>6</v>
      </c>
      <c r="C5" s="20">
        <f>(P37)</f>
        <v>1</v>
      </c>
      <c r="D5" s="20">
        <f>(N37)</f>
        <v>0</v>
      </c>
      <c r="E5" s="33" t="str">
        <f t="shared" si="9"/>
        <v>g</v>
      </c>
      <c r="F5" s="32">
        <v>5</v>
      </c>
      <c r="G5" s="20">
        <f>(P33)</f>
        <v>1</v>
      </c>
      <c r="H5" s="20">
        <f>(N33)</f>
        <v>2</v>
      </c>
      <c r="I5" s="33" t="str">
        <f t="shared" ref="I5:I10" si="10">IF(G5=".","-",IF(G5&gt;H5,"g",IF(G5=H5,"d","v")))</f>
        <v>v</v>
      </c>
      <c r="J5" s="34"/>
      <c r="K5" s="35"/>
      <c r="L5" s="35"/>
      <c r="M5" s="35"/>
      <c r="N5" s="32">
        <v>3</v>
      </c>
      <c r="O5" s="20">
        <f>(N24)</f>
        <v>3</v>
      </c>
      <c r="P5" s="20">
        <f>(P24)</f>
        <v>3</v>
      </c>
      <c r="Q5" s="33" t="str">
        <f>IF(O5=".","-",IF(O5&gt;P5,"g",IF(O5=P5,"d","v")))</f>
        <v>d</v>
      </c>
      <c r="R5" s="32">
        <v>2</v>
      </c>
      <c r="S5" s="20">
        <f>(N19)</f>
        <v>1</v>
      </c>
      <c r="T5" s="20">
        <f>(P19)</f>
        <v>4</v>
      </c>
      <c r="U5" s="33" t="str">
        <f>IF(S5=".","-",IF(S5&gt;T5,"g",IF(S5=T5,"d","v")))</f>
        <v>v</v>
      </c>
      <c r="V5" s="32">
        <v>1</v>
      </c>
      <c r="W5" s="20">
        <f>(N14)</f>
        <v>2</v>
      </c>
      <c r="X5" s="20">
        <f>(P14)</f>
        <v>1</v>
      </c>
      <c r="Y5" s="33" t="str">
        <f>IF(W5=".","-",IF(W5&gt;X5,"g",IF(W5=X5,"d","v")))</f>
        <v>g</v>
      </c>
      <c r="Z5" s="32">
        <v>7</v>
      </c>
      <c r="AA5" s="20">
        <f>(N43)</f>
        <v>2</v>
      </c>
      <c r="AB5" s="20">
        <f>(P43)</f>
        <v>1</v>
      </c>
      <c r="AC5" s="33" t="str">
        <f t="shared" si="0"/>
        <v>g</v>
      </c>
      <c r="AD5" s="32">
        <v>4</v>
      </c>
      <c r="AE5" s="20" t="str">
        <f>(N29)</f>
        <v>.</v>
      </c>
      <c r="AF5" s="20" t="str">
        <f>(P29)</f>
        <v>.</v>
      </c>
      <c r="AG5" s="33" t="str">
        <f t="shared" si="1"/>
        <v>-</v>
      </c>
      <c r="AH5" s="36"/>
      <c r="AI5" s="37">
        <f t="shared" si="2"/>
        <v>6</v>
      </c>
      <c r="AJ5" s="38">
        <f t="shared" si="3"/>
        <v>3</v>
      </c>
      <c r="AK5" s="38">
        <f t="shared" si="4"/>
        <v>1</v>
      </c>
      <c r="AL5" s="38">
        <f t="shared" si="5"/>
        <v>2</v>
      </c>
      <c r="AM5" s="26">
        <f>SUM(IF(C5&lt;&gt;".",C5)+IF(G5&lt;&gt;".",G5)+IF(O5&lt;&gt;".",O5)+IF(S5&lt;&gt;".",S5)+IF(W5&lt;&gt;".",W5)+IF(AA5&lt;&gt;".",AA5)+IF(AE5&lt;&gt;".",AE5))</f>
        <v>10</v>
      </c>
      <c r="AN5" s="26">
        <f>SUM(IF(D5&lt;&gt;".",D5)+IF(H5&lt;&gt;".",H5)+IF(P5&lt;&gt;".",P5)+IF(T5&lt;&gt;".",T5)+IF(X5&lt;&gt;".",X5)+IF(AB5&lt;&gt;".",AB5)+IF(AF5&lt;&gt;".",AF5))</f>
        <v>11</v>
      </c>
      <c r="AO5" s="39">
        <f t="shared" si="6"/>
        <v>10</v>
      </c>
      <c r="AP5" s="28"/>
      <c r="AQ5" s="29">
        <f t="shared" si="7"/>
        <v>2</v>
      </c>
      <c r="AR5" s="30"/>
      <c r="AS5" s="31">
        <f t="shared" si="8"/>
        <v>-1</v>
      </c>
    </row>
    <row r="6" spans="1:45" x14ac:dyDescent="0.3">
      <c r="A6" s="170" t="s">
        <v>211</v>
      </c>
      <c r="B6" s="32">
        <v>5</v>
      </c>
      <c r="C6" s="20">
        <f>(P32)</f>
        <v>4</v>
      </c>
      <c r="D6" s="20">
        <f>(N32)</f>
        <v>1</v>
      </c>
      <c r="E6" s="33" t="str">
        <f t="shared" si="9"/>
        <v>g</v>
      </c>
      <c r="F6" s="32">
        <v>4</v>
      </c>
      <c r="G6" s="20">
        <f>(P28)</f>
        <v>0</v>
      </c>
      <c r="H6" s="20">
        <f>(N28)</f>
        <v>0</v>
      </c>
      <c r="I6" s="33" t="str">
        <f t="shared" si="10"/>
        <v>d</v>
      </c>
      <c r="J6" s="32">
        <v>3</v>
      </c>
      <c r="K6" s="20">
        <f>(P24)</f>
        <v>3</v>
      </c>
      <c r="L6" s="20">
        <f>(N24)</f>
        <v>3</v>
      </c>
      <c r="M6" s="33" t="str">
        <f>IF(K6=".","-",IF(K6&gt;L6,"g",IF(K6=L6,"d","v")))</f>
        <v>d</v>
      </c>
      <c r="N6" s="34"/>
      <c r="O6" s="35"/>
      <c r="P6" s="35"/>
      <c r="Q6" s="35"/>
      <c r="R6" s="32">
        <v>1</v>
      </c>
      <c r="S6" s="20">
        <f>(N15)</f>
        <v>1</v>
      </c>
      <c r="T6" s="20">
        <f>(P15)</f>
        <v>1</v>
      </c>
      <c r="U6" s="33" t="str">
        <f>IF(S6=".","-",IF(S6&gt;T6,"g",IF(S6=T6,"d","v")))</f>
        <v>d</v>
      </c>
      <c r="V6" s="32">
        <v>7</v>
      </c>
      <c r="W6" s="20">
        <f>(N44)</f>
        <v>5</v>
      </c>
      <c r="X6" s="20">
        <f>(P44)</f>
        <v>1</v>
      </c>
      <c r="Y6" s="33" t="str">
        <f>IF(W6=".","-",IF(W6&gt;X6,"g",IF(W6=X6,"d","v")))</f>
        <v>g</v>
      </c>
      <c r="Z6" s="32">
        <v>6</v>
      </c>
      <c r="AA6" s="20">
        <f>(N39)</f>
        <v>3</v>
      </c>
      <c r="AB6" s="20">
        <f>(P39)</f>
        <v>4</v>
      </c>
      <c r="AC6" s="33" t="str">
        <f t="shared" si="0"/>
        <v>v</v>
      </c>
      <c r="AD6" s="32">
        <v>2</v>
      </c>
      <c r="AE6" s="20" t="str">
        <f>(N20)</f>
        <v>.</v>
      </c>
      <c r="AF6" s="20" t="str">
        <f>(P20)</f>
        <v>.</v>
      </c>
      <c r="AG6" s="33" t="str">
        <f t="shared" si="1"/>
        <v>-</v>
      </c>
      <c r="AH6" s="36"/>
      <c r="AI6" s="37">
        <f t="shared" si="2"/>
        <v>6</v>
      </c>
      <c r="AJ6" s="38">
        <f t="shared" si="3"/>
        <v>2</v>
      </c>
      <c r="AK6" s="38">
        <f t="shared" si="4"/>
        <v>3</v>
      </c>
      <c r="AL6" s="38">
        <f t="shared" si="5"/>
        <v>1</v>
      </c>
      <c r="AM6" s="26">
        <f>SUM(IF(C6&lt;&gt;".",C6)+IF(G6&lt;&gt;".",G6)+IF(K6&lt;&gt;".",K6)+IF(S6&lt;&gt;".",S6)+IF(W6&lt;&gt;".",W6)+IF(AA6&lt;&gt;".",AA6)+IF(AE6&lt;&gt;".",AE6))</f>
        <v>16</v>
      </c>
      <c r="AN6" s="26">
        <f>SUM(IF(D6&lt;&gt;".",D6)+IF(H6&lt;&gt;".",H6)+IF(L6&lt;&gt;".",L6)+IF(T6&lt;&gt;".",T6)+IF(X6&lt;&gt;".",X6)+IF(AB6&lt;&gt;".",AB6)+IF(AF6&lt;&gt;".",AF6))</f>
        <v>10</v>
      </c>
      <c r="AO6" s="39">
        <f t="shared" si="6"/>
        <v>9</v>
      </c>
      <c r="AP6" s="28"/>
      <c r="AQ6" s="29">
        <f t="shared" si="7"/>
        <v>3</v>
      </c>
      <c r="AR6" s="30"/>
      <c r="AS6" s="31">
        <f t="shared" si="8"/>
        <v>6</v>
      </c>
    </row>
    <row r="7" spans="1:45" x14ac:dyDescent="0.3">
      <c r="A7" s="170" t="s">
        <v>215</v>
      </c>
      <c r="B7" s="32">
        <v>4</v>
      </c>
      <c r="C7" s="20">
        <f>(P27)</f>
        <v>2</v>
      </c>
      <c r="D7" s="20">
        <f>(N27)</f>
        <v>0</v>
      </c>
      <c r="E7" s="33" t="str">
        <f t="shared" si="9"/>
        <v>g</v>
      </c>
      <c r="F7" s="32">
        <v>3</v>
      </c>
      <c r="G7" s="20">
        <f>(P23)</f>
        <v>1</v>
      </c>
      <c r="H7" s="20">
        <f>(N23)</f>
        <v>0</v>
      </c>
      <c r="I7" s="33" t="str">
        <f t="shared" si="10"/>
        <v>g</v>
      </c>
      <c r="J7" s="32">
        <v>2</v>
      </c>
      <c r="K7" s="20">
        <f>(P19)</f>
        <v>4</v>
      </c>
      <c r="L7" s="20">
        <f>(N19)</f>
        <v>1</v>
      </c>
      <c r="M7" s="33" t="str">
        <f>IF(K7=".","-",IF(K7&gt;L7,"g",IF(K7=L7,"d","v")))</f>
        <v>g</v>
      </c>
      <c r="N7" s="32">
        <v>1</v>
      </c>
      <c r="O7" s="20">
        <f>(P15)</f>
        <v>1</v>
      </c>
      <c r="P7" s="20">
        <f>(N15)</f>
        <v>1</v>
      </c>
      <c r="Q7" s="33" t="str">
        <f>IF(O7=".","-",IF(O7&gt;P7,"g",IF(O7=P7,"d","v")))</f>
        <v>d</v>
      </c>
      <c r="R7" s="34"/>
      <c r="S7" s="35"/>
      <c r="T7" s="35"/>
      <c r="U7" s="35"/>
      <c r="V7" s="32">
        <v>6</v>
      </c>
      <c r="W7" s="20">
        <f>(N40)</f>
        <v>3</v>
      </c>
      <c r="X7" s="20">
        <f>(P40)</f>
        <v>0</v>
      </c>
      <c r="Y7" s="33" t="str">
        <f>IF(W7=".","-",IF(W7&gt;X7,"g",IF(W7=X7,"d","v")))</f>
        <v>g</v>
      </c>
      <c r="Z7" s="32">
        <v>5</v>
      </c>
      <c r="AA7" s="20">
        <f>(N34)</f>
        <v>1</v>
      </c>
      <c r="AB7" s="20">
        <f>(P34)</f>
        <v>0</v>
      </c>
      <c r="AC7" s="33" t="str">
        <f t="shared" si="0"/>
        <v>g</v>
      </c>
      <c r="AD7" s="32">
        <v>7</v>
      </c>
      <c r="AE7" s="20" t="str">
        <f>(N45)</f>
        <v>.</v>
      </c>
      <c r="AF7" s="20" t="str">
        <f>(P45)</f>
        <v>.</v>
      </c>
      <c r="AG7" s="33" t="str">
        <f t="shared" si="1"/>
        <v>-</v>
      </c>
      <c r="AH7" s="36"/>
      <c r="AI7" s="37">
        <f t="shared" si="2"/>
        <v>6</v>
      </c>
      <c r="AJ7" s="38">
        <f t="shared" si="3"/>
        <v>5</v>
      </c>
      <c r="AK7" s="38">
        <f t="shared" si="4"/>
        <v>1</v>
      </c>
      <c r="AL7" s="38">
        <f t="shared" si="5"/>
        <v>0</v>
      </c>
      <c r="AM7" s="26">
        <f>SUM(IF(C7&lt;&gt;".",C7)+IF(G7&lt;&gt;".",G7)+IF(K7&lt;&gt;".",K7)+IF(O7&lt;&gt;".",O7)+IF(W7&lt;&gt;".",W7)+IF(AA7&lt;&gt;".",AA7)+IF(AE7&lt;&gt;".",AE7))</f>
        <v>12</v>
      </c>
      <c r="AN7" s="26">
        <f>SUM(IF(D7&lt;&gt;".",D7)+IF(H7&lt;&gt;".",H7)+IF(L7&lt;&gt;".",L7)+IF(P7&lt;&gt;".",P7)+IF(X7&lt;&gt;".",X7)+IF(AB7&lt;&gt;".",AB7)+IF(AF7&lt;&gt;".",AF7))</f>
        <v>2</v>
      </c>
      <c r="AO7" s="39">
        <f t="shared" si="6"/>
        <v>16</v>
      </c>
      <c r="AP7" s="28"/>
      <c r="AQ7" s="29">
        <f t="shared" si="7"/>
        <v>1</v>
      </c>
      <c r="AR7" s="30"/>
      <c r="AS7" s="31">
        <f t="shared" si="8"/>
        <v>10</v>
      </c>
    </row>
    <row r="8" spans="1:45" x14ac:dyDescent="0.3">
      <c r="A8" s="170" t="s">
        <v>214</v>
      </c>
      <c r="B8" s="32">
        <v>3</v>
      </c>
      <c r="C8" s="20">
        <f>(P22)</f>
        <v>2</v>
      </c>
      <c r="D8" s="20">
        <f>(N22)</f>
        <v>3</v>
      </c>
      <c r="E8" s="33" t="str">
        <f t="shared" si="9"/>
        <v>v</v>
      </c>
      <c r="F8" s="32">
        <v>2</v>
      </c>
      <c r="G8" s="20">
        <f>(P18)</f>
        <v>2</v>
      </c>
      <c r="H8" s="20">
        <f>(N18)</f>
        <v>2</v>
      </c>
      <c r="I8" s="33" t="str">
        <f t="shared" si="10"/>
        <v>d</v>
      </c>
      <c r="J8" s="32">
        <v>1</v>
      </c>
      <c r="K8" s="20">
        <f>(P14)</f>
        <v>1</v>
      </c>
      <c r="L8" s="20">
        <f>(N14)</f>
        <v>2</v>
      </c>
      <c r="M8" s="33" t="str">
        <f>IF(K8=".","-",IF(K8&gt;L8,"g",IF(K8=L8,"d","v")))</f>
        <v>v</v>
      </c>
      <c r="N8" s="32">
        <v>7</v>
      </c>
      <c r="O8" s="20">
        <f>(P44)</f>
        <v>1</v>
      </c>
      <c r="P8" s="20">
        <f>(N44)</f>
        <v>5</v>
      </c>
      <c r="Q8" s="33" t="str">
        <f>IF(O8=".","-",IF(O8&gt;P8,"g",IF(O8=P8,"d","v")))</f>
        <v>v</v>
      </c>
      <c r="R8" s="32">
        <v>6</v>
      </c>
      <c r="S8" s="20">
        <f>(P40)</f>
        <v>0</v>
      </c>
      <c r="T8" s="20">
        <f>(N40)</f>
        <v>3</v>
      </c>
      <c r="U8" s="33" t="str">
        <f>IF(S8=".","-",IF(S8&gt;T8,"g",IF(S8=T8,"d","v")))</f>
        <v>v</v>
      </c>
      <c r="V8" s="34"/>
      <c r="W8" s="35"/>
      <c r="X8" s="35"/>
      <c r="Y8" s="35"/>
      <c r="Z8" s="32">
        <v>4</v>
      </c>
      <c r="AA8" s="20">
        <f>(N30)</f>
        <v>1</v>
      </c>
      <c r="AB8" s="20">
        <f>(P30)</f>
        <v>4</v>
      </c>
      <c r="AC8" s="33" t="str">
        <f t="shared" si="0"/>
        <v>v</v>
      </c>
      <c r="AD8" s="32">
        <v>5</v>
      </c>
      <c r="AE8" s="20" t="str">
        <f>(N35)</f>
        <v>.</v>
      </c>
      <c r="AF8" s="20" t="str">
        <f>(P35)</f>
        <v>.</v>
      </c>
      <c r="AG8" s="33" t="str">
        <f t="shared" si="1"/>
        <v>-</v>
      </c>
      <c r="AH8" s="36"/>
      <c r="AI8" s="37">
        <f t="shared" si="2"/>
        <v>6</v>
      </c>
      <c r="AJ8" s="38">
        <f t="shared" si="3"/>
        <v>0</v>
      </c>
      <c r="AK8" s="38">
        <f t="shared" si="4"/>
        <v>1</v>
      </c>
      <c r="AL8" s="38">
        <f t="shared" si="5"/>
        <v>5</v>
      </c>
      <c r="AM8" s="26">
        <f>SUM(IF(C8&lt;&gt;".",C8)+IF(G8&lt;&gt;".",G8)+IF(K8&lt;&gt;".",K8)+IF(S8&lt;&gt;".",S8)+IF(O8&lt;&gt;".",O8)+IF(AA8&lt;&gt;".",AA8)+IF(AE8&lt;&gt;".",AE8))</f>
        <v>7</v>
      </c>
      <c r="AN8" s="26">
        <f>SUM(IF(D8&lt;&gt;".",D8)+IF(H8&lt;&gt;".",H8)+IF(L8&lt;&gt;".",L8)+IF(T8&lt;&gt;".",T8)+IF(P8&lt;&gt;".",P8)+IF(AB8&lt;&gt;".",AB8)+IF(AF8&lt;&gt;".",AF8))</f>
        <v>19</v>
      </c>
      <c r="AO8" s="39">
        <f t="shared" si="6"/>
        <v>1</v>
      </c>
      <c r="AP8" s="28"/>
      <c r="AQ8" s="29">
        <f t="shared" si="7"/>
        <v>7</v>
      </c>
      <c r="AR8" s="30"/>
      <c r="AS8" s="31">
        <f t="shared" si="8"/>
        <v>-12</v>
      </c>
    </row>
    <row r="9" spans="1:45" x14ac:dyDescent="0.3">
      <c r="A9" s="170" t="s">
        <v>220</v>
      </c>
      <c r="B9" s="32">
        <v>2</v>
      </c>
      <c r="C9" s="20">
        <f>(P17)</f>
        <v>1</v>
      </c>
      <c r="D9" s="20">
        <f>(N17)</f>
        <v>1</v>
      </c>
      <c r="E9" s="33" t="str">
        <f t="shared" si="9"/>
        <v>d</v>
      </c>
      <c r="F9" s="32">
        <v>1</v>
      </c>
      <c r="G9" s="20">
        <f>(P13)</f>
        <v>0</v>
      </c>
      <c r="H9" s="20">
        <f>(N13)</f>
        <v>1</v>
      </c>
      <c r="I9" s="33" t="str">
        <f t="shared" si="10"/>
        <v>v</v>
      </c>
      <c r="J9" s="32">
        <v>7</v>
      </c>
      <c r="K9" s="20">
        <f>(P43)</f>
        <v>1</v>
      </c>
      <c r="L9" s="20">
        <f>(N43)</f>
        <v>2</v>
      </c>
      <c r="M9" s="33" t="str">
        <f>IF(K9=".","-",IF(K9&gt;L9,"g",IF(K9=L9,"d","v")))</f>
        <v>v</v>
      </c>
      <c r="N9" s="32">
        <v>6</v>
      </c>
      <c r="O9" s="20">
        <f>(P39)</f>
        <v>4</v>
      </c>
      <c r="P9" s="20">
        <f>(N39)</f>
        <v>3</v>
      </c>
      <c r="Q9" s="33" t="str">
        <f>IF(O9=".","-",IF(O9&gt;P9,"g",IF(O9=P9,"d","v")))</f>
        <v>g</v>
      </c>
      <c r="R9" s="32">
        <v>5</v>
      </c>
      <c r="S9" s="20">
        <f>(P34)</f>
        <v>0</v>
      </c>
      <c r="T9" s="20">
        <f>(N34)</f>
        <v>1</v>
      </c>
      <c r="U9" s="33" t="str">
        <f>IF(S9=".","-",IF(S9&gt;T9,"g",IF(S9=T9,"d","v")))</f>
        <v>v</v>
      </c>
      <c r="V9" s="32">
        <v>4</v>
      </c>
      <c r="W9" s="20">
        <f>(P30)</f>
        <v>4</v>
      </c>
      <c r="X9" s="20">
        <f>(N30)</f>
        <v>1</v>
      </c>
      <c r="Y9" s="33" t="str">
        <f>IF(W9=".","-",IF(W9&gt;X9,"g",IF(W9=X9,"d","v")))</f>
        <v>g</v>
      </c>
      <c r="Z9" s="34"/>
      <c r="AA9" s="35"/>
      <c r="AB9" s="35"/>
      <c r="AC9" s="35"/>
      <c r="AD9" s="32">
        <v>3</v>
      </c>
      <c r="AE9" s="20" t="str">
        <f>(N25)</f>
        <v>.</v>
      </c>
      <c r="AF9" s="20" t="str">
        <f>(P25)</f>
        <v>.</v>
      </c>
      <c r="AG9" s="33" t="str">
        <f t="shared" si="1"/>
        <v>-</v>
      </c>
      <c r="AH9" s="36"/>
      <c r="AI9" s="37">
        <f t="shared" si="2"/>
        <v>6</v>
      </c>
      <c r="AJ9" s="38">
        <f t="shared" si="3"/>
        <v>2</v>
      </c>
      <c r="AK9" s="38">
        <f t="shared" si="4"/>
        <v>1</v>
      </c>
      <c r="AL9" s="38">
        <f t="shared" si="5"/>
        <v>3</v>
      </c>
      <c r="AM9" s="26">
        <f>SUM(IF(C9&lt;&gt;".",C9)+IF(G9&lt;&gt;".",G9)+IF(K9&lt;&gt;".",K9)+IF(S9&lt;&gt;".",S9)+IF(W9&lt;&gt;".",W9)+IF(O9&lt;&gt;".",O9)+IF(AE9&lt;&gt;".",AE9))</f>
        <v>10</v>
      </c>
      <c r="AN9" s="26">
        <f>SUM(IF(D9&lt;&gt;".",D9)+IF(H9&lt;&gt;".",H9)+IF(L9&lt;&gt;".",L9)+IF(T9&lt;&gt;".",T9)+IF(X9&lt;&gt;".",X9)+IF(P9&lt;&gt;".",P9)+IF(AF9&lt;&gt;".",AF9))</f>
        <v>9</v>
      </c>
      <c r="AO9" s="39">
        <f t="shared" si="6"/>
        <v>7</v>
      </c>
      <c r="AP9" s="40"/>
      <c r="AQ9" s="29">
        <f t="shared" si="7"/>
        <v>5</v>
      </c>
      <c r="AR9" s="30"/>
      <c r="AS9" s="31">
        <f t="shared" si="8"/>
        <v>1</v>
      </c>
    </row>
    <row r="10" spans="1:45" s="50" customFormat="1" ht="16.2" thickBot="1" x14ac:dyDescent="0.35">
      <c r="A10" s="320" t="s">
        <v>219</v>
      </c>
      <c r="B10" s="41">
        <v>1</v>
      </c>
      <c r="C10" s="99" t="str">
        <f>(P12)</f>
        <v>.</v>
      </c>
      <c r="D10" s="99" t="str">
        <f>(N12)</f>
        <v>.</v>
      </c>
      <c r="E10" s="42" t="str">
        <f t="shared" si="9"/>
        <v>-</v>
      </c>
      <c r="F10" s="41">
        <v>6</v>
      </c>
      <c r="G10" s="99" t="str">
        <f>(P38)</f>
        <v>.</v>
      </c>
      <c r="H10" s="99" t="str">
        <f>(N38)</f>
        <v>.</v>
      </c>
      <c r="I10" s="42" t="str">
        <f t="shared" si="10"/>
        <v>-</v>
      </c>
      <c r="J10" s="41">
        <v>4</v>
      </c>
      <c r="K10" s="99" t="str">
        <f>(P29)</f>
        <v>.</v>
      </c>
      <c r="L10" s="99" t="str">
        <f>(N29)</f>
        <v>.</v>
      </c>
      <c r="M10" s="42" t="str">
        <f>IF(K10=".","-",IF(K10&gt;L10,"g",IF(K10=L10,"d","v")))</f>
        <v>-</v>
      </c>
      <c r="N10" s="41">
        <v>2</v>
      </c>
      <c r="O10" s="99" t="str">
        <f>(P20)</f>
        <v>.</v>
      </c>
      <c r="P10" s="99" t="str">
        <f>(N20)</f>
        <v>.</v>
      </c>
      <c r="Q10" s="42" t="str">
        <f>IF(O10=".","-",IF(O10&gt;P10,"g",IF(O10=P10,"d","v")))</f>
        <v>-</v>
      </c>
      <c r="R10" s="41">
        <v>7</v>
      </c>
      <c r="S10" s="99" t="str">
        <f>(P45)</f>
        <v>.</v>
      </c>
      <c r="T10" s="99" t="str">
        <f>(N45)</f>
        <v>.</v>
      </c>
      <c r="U10" s="42" t="str">
        <f>IF(S10=".","-",IF(S10&gt;T10,"g",IF(S10=T10,"d","v")))</f>
        <v>-</v>
      </c>
      <c r="V10" s="41">
        <v>5</v>
      </c>
      <c r="W10" s="99" t="str">
        <f>(P35)</f>
        <v>.</v>
      </c>
      <c r="X10" s="99" t="str">
        <f>(N35)</f>
        <v>.</v>
      </c>
      <c r="Y10" s="42" t="str">
        <f>IF(W10=".","-",IF(W10&gt;X10,"g",IF(W10=X10,"d","v")))</f>
        <v>-</v>
      </c>
      <c r="Z10" s="41">
        <v>3</v>
      </c>
      <c r="AA10" s="99" t="str">
        <f>(P25)</f>
        <v>.</v>
      </c>
      <c r="AB10" s="99" t="str">
        <f>(N25)</f>
        <v>.</v>
      </c>
      <c r="AC10" s="42" t="str">
        <f>IF(AA10=".","-",IF(AA10&gt;AB10,"g",IF(AA10=AB10,"d","v")))</f>
        <v>-</v>
      </c>
      <c r="AD10" s="43"/>
      <c r="AE10" s="44"/>
      <c r="AF10" s="44"/>
      <c r="AG10" s="44"/>
      <c r="AH10" s="9"/>
      <c r="AI10" s="45">
        <f t="shared" si="2"/>
        <v>0</v>
      </c>
      <c r="AJ10" s="46">
        <f t="shared" si="3"/>
        <v>0</v>
      </c>
      <c r="AK10" s="46">
        <f t="shared" si="4"/>
        <v>0</v>
      </c>
      <c r="AL10" s="46">
        <f t="shared" si="5"/>
        <v>0</v>
      </c>
      <c r="AM10" s="47">
        <f>SUM(IF(C10&lt;&gt;".",C10)+IF(G10&lt;&gt;".",G10)+IF(K10&lt;&gt;".",K10)+IF(S10&lt;&gt;".",S10)+IF(W10&lt;&gt;".",W10)+IF(AA10&lt;&gt;".",AA10)+IF(O10&lt;&gt;".",O10))</f>
        <v>0</v>
      </c>
      <c r="AN10" s="47">
        <f>SUM(IF(D10&lt;&gt;".",D10)+IF(H10&lt;&gt;".",H10)+IF(L10&lt;&gt;".",L10)+IF(T10&lt;&gt;".",T10)+IF(X10&lt;&gt;".",X10)+IF(AB10&lt;&gt;".",AB10)+IF(P10&lt;&gt;".",P10))</f>
        <v>0</v>
      </c>
      <c r="AO10" s="48">
        <f t="shared" si="6"/>
        <v>0</v>
      </c>
      <c r="AP10" s="28"/>
      <c r="AQ10" s="49">
        <f t="shared" si="7"/>
        <v>8</v>
      </c>
      <c r="AR10" s="30"/>
      <c r="AS10" s="31">
        <f t="shared" si="8"/>
        <v>0</v>
      </c>
    </row>
    <row r="11" spans="1:45" s="50" customFormat="1" ht="3.75" customHeight="1" thickTop="1" x14ac:dyDescent="0.3">
      <c r="B11" s="51"/>
      <c r="C11" s="52"/>
      <c r="D11" s="52"/>
      <c r="E11" s="53"/>
      <c r="F11" s="51"/>
      <c r="G11" s="52"/>
      <c r="H11" s="52"/>
      <c r="I11" s="53"/>
      <c r="J11" s="51"/>
      <c r="K11" s="52"/>
      <c r="L11" s="52"/>
      <c r="M11" s="53"/>
      <c r="N11" s="51"/>
      <c r="O11" s="52"/>
      <c r="P11" s="52"/>
      <c r="Q11" s="53"/>
      <c r="R11" s="51"/>
      <c r="S11" s="52"/>
      <c r="T11" s="52"/>
      <c r="U11" s="53"/>
      <c r="V11" s="51"/>
      <c r="W11" s="52"/>
      <c r="X11" s="52"/>
      <c r="Y11" s="53"/>
      <c r="Z11" s="51"/>
      <c r="AA11" s="52"/>
      <c r="AB11" s="52"/>
      <c r="AC11" s="53"/>
      <c r="AI11" s="54"/>
      <c r="AJ11" s="55"/>
      <c r="AK11" s="55"/>
      <c r="AL11" s="55"/>
      <c r="AM11" s="56"/>
      <c r="AN11" s="56"/>
      <c r="AO11" s="57"/>
    </row>
    <row r="12" spans="1:45" s="50" customFormat="1" ht="24.6" x14ac:dyDescent="0.4">
      <c r="A12" s="106">
        <v>1</v>
      </c>
      <c r="B12" s="58"/>
      <c r="D12" s="59"/>
      <c r="K12" s="60"/>
      <c r="L12" s="61" t="str">
        <f>($A$3)</f>
        <v>Erdőteleki</v>
      </c>
      <c r="M12" s="60"/>
      <c r="N12" s="62" t="s">
        <v>84</v>
      </c>
      <c r="O12" s="63" t="s">
        <v>85</v>
      </c>
      <c r="P12" s="62" t="s">
        <v>84</v>
      </c>
      <c r="R12" s="50" t="str">
        <f>($A$10)</f>
        <v>pihen</v>
      </c>
      <c r="W12" s="60"/>
      <c r="AQ12" s="64"/>
    </row>
    <row r="13" spans="1:45" ht="20.399999999999999" x14ac:dyDescent="0.35">
      <c r="A13" s="107"/>
      <c r="B13" s="65"/>
      <c r="E13" s="50"/>
      <c r="F13" s="50"/>
      <c r="G13" s="50"/>
      <c r="H13" s="50"/>
      <c r="I13" s="50"/>
      <c r="J13" s="50"/>
      <c r="L13" s="61" t="str">
        <f>($A$4)</f>
        <v>Béres II</v>
      </c>
      <c r="N13" s="62">
        <v>1</v>
      </c>
      <c r="O13" s="63" t="s">
        <v>85</v>
      </c>
      <c r="P13" s="62">
        <v>0</v>
      </c>
      <c r="R13" s="50" t="str">
        <f>($A$9)</f>
        <v>Széll G.</v>
      </c>
      <c r="S13" s="50"/>
      <c r="V13" s="50"/>
      <c r="AE13" s="50"/>
      <c r="AF13" s="50"/>
      <c r="AG13" s="50"/>
      <c r="AH13" s="50"/>
      <c r="AI13" s="50"/>
      <c r="AJ13" s="50"/>
      <c r="AL13" s="50"/>
      <c r="AM13" s="50"/>
      <c r="AN13" s="50"/>
      <c r="AO13" s="50"/>
      <c r="AQ13" s="64"/>
    </row>
    <row r="14" spans="1:45" ht="20.399999999999999" x14ac:dyDescent="0.35">
      <c r="A14" s="107"/>
      <c r="B14" s="65"/>
      <c r="D14" s="59"/>
      <c r="E14" s="50"/>
      <c r="F14" s="50"/>
      <c r="G14" s="50"/>
      <c r="H14" s="50"/>
      <c r="I14" s="50"/>
      <c r="J14" s="50"/>
      <c r="L14" s="61" t="str">
        <f>($A$5)</f>
        <v xml:space="preserve">Csorba </v>
      </c>
      <c r="N14" s="62">
        <v>2</v>
      </c>
      <c r="O14" s="63" t="s">
        <v>85</v>
      </c>
      <c r="P14" s="62">
        <v>1</v>
      </c>
      <c r="Q14" s="50"/>
      <c r="R14" s="50" t="str">
        <f>($A$8)</f>
        <v>Balázs M</v>
      </c>
      <c r="S14" s="50"/>
      <c r="V14" s="50"/>
      <c r="AE14" s="50"/>
      <c r="AF14" s="50"/>
      <c r="AG14" s="50"/>
      <c r="AH14" s="50"/>
      <c r="AI14" s="50"/>
      <c r="AJ14" s="50"/>
      <c r="AL14" s="50"/>
      <c r="AM14" s="50"/>
      <c r="AN14" s="50"/>
      <c r="AO14" s="50"/>
      <c r="AQ14" s="64"/>
      <c r="AR14" s="50"/>
    </row>
    <row r="15" spans="1:45" ht="20.399999999999999" x14ac:dyDescent="0.35">
      <c r="A15" s="107"/>
      <c r="B15" s="65"/>
      <c r="E15" s="50"/>
      <c r="F15" s="50"/>
      <c r="G15" s="50"/>
      <c r="H15" s="50"/>
      <c r="I15" s="50"/>
      <c r="J15" s="50"/>
      <c r="L15" s="61" t="str">
        <f>($A$6)</f>
        <v>Lőrincz</v>
      </c>
      <c r="N15" s="62">
        <v>1</v>
      </c>
      <c r="O15" s="63" t="s">
        <v>85</v>
      </c>
      <c r="P15" s="62">
        <v>1</v>
      </c>
      <c r="R15" s="50" t="str">
        <f>($A$7)</f>
        <v xml:space="preserve">Katona </v>
      </c>
      <c r="S15" s="50"/>
      <c r="V15" s="50"/>
      <c r="AE15" s="50"/>
      <c r="AF15" s="50"/>
      <c r="AG15" s="50"/>
      <c r="AH15" s="50"/>
      <c r="AI15" s="50"/>
      <c r="AJ15" s="50"/>
      <c r="AL15" s="50"/>
      <c r="AM15" s="50"/>
      <c r="AN15" s="50"/>
      <c r="AO15" s="50"/>
      <c r="AQ15" s="64"/>
    </row>
    <row r="16" spans="1:45" ht="21" x14ac:dyDescent="0.4">
      <c r="A16" s="107"/>
      <c r="B16" s="65"/>
      <c r="C16" s="66"/>
      <c r="D16" s="67"/>
      <c r="E16" s="65"/>
      <c r="F16" s="65"/>
      <c r="G16" s="65"/>
      <c r="H16" s="65"/>
      <c r="I16" s="65"/>
      <c r="J16" s="65"/>
      <c r="K16" s="68"/>
      <c r="L16" s="68"/>
      <c r="M16" s="68"/>
      <c r="N16" s="65"/>
      <c r="O16" s="69"/>
      <c r="P16" s="70"/>
      <c r="Q16" s="69"/>
      <c r="R16" s="65"/>
      <c r="S16" s="65"/>
      <c r="T16" s="68"/>
      <c r="U16" s="68"/>
      <c r="V16" s="65"/>
      <c r="W16" s="68"/>
      <c r="X16" s="68"/>
      <c r="Y16" s="68"/>
      <c r="Z16" s="65"/>
      <c r="AA16" s="69"/>
      <c r="AB16" s="70"/>
      <c r="AC16" s="69"/>
      <c r="AD16" s="68"/>
      <c r="AE16" s="65"/>
      <c r="AF16" s="65"/>
      <c r="AG16" s="65"/>
    </row>
    <row r="17" spans="1:44" s="50" customFormat="1" ht="24.6" x14ac:dyDescent="0.4">
      <c r="A17" s="106">
        <v>2</v>
      </c>
      <c r="B17" s="71"/>
      <c r="D17" s="59"/>
      <c r="K17" s="60"/>
      <c r="L17" s="61" t="str">
        <f>($A$3)</f>
        <v>Erdőteleki</v>
      </c>
      <c r="M17" s="60"/>
      <c r="N17" s="62">
        <v>1</v>
      </c>
      <c r="O17" s="63" t="s">
        <v>85</v>
      </c>
      <c r="P17" s="62">
        <v>1</v>
      </c>
      <c r="R17" s="50" t="str">
        <f>($A$9)</f>
        <v>Széll G.</v>
      </c>
      <c r="W17" s="60"/>
      <c r="AQ17" s="64"/>
    </row>
    <row r="18" spans="1:44" ht="20.399999999999999" x14ac:dyDescent="0.35">
      <c r="A18" s="107"/>
      <c r="B18" s="72"/>
      <c r="E18" s="50"/>
      <c r="F18" s="50"/>
      <c r="G18" s="50"/>
      <c r="H18" s="50"/>
      <c r="I18" s="50"/>
      <c r="J18" s="50"/>
      <c r="L18" s="61" t="str">
        <f>($A$4)</f>
        <v>Béres II</v>
      </c>
      <c r="N18" s="62">
        <v>2</v>
      </c>
      <c r="O18" s="63" t="s">
        <v>85</v>
      </c>
      <c r="P18" s="62">
        <v>2</v>
      </c>
      <c r="R18" s="50" t="str">
        <f>($A$8)</f>
        <v>Balázs M</v>
      </c>
      <c r="S18" s="50"/>
      <c r="V18" s="50"/>
      <c r="AE18" s="50"/>
      <c r="AF18" s="50"/>
      <c r="AG18" s="50"/>
      <c r="AH18" s="50"/>
      <c r="AI18" s="50"/>
      <c r="AJ18" s="50"/>
      <c r="AL18" s="50"/>
      <c r="AM18" s="50"/>
      <c r="AN18" s="50"/>
      <c r="AO18" s="50"/>
      <c r="AQ18" s="64"/>
    </row>
    <row r="19" spans="1:44" ht="20.399999999999999" x14ac:dyDescent="0.35">
      <c r="A19" s="107"/>
      <c r="B19" s="72"/>
      <c r="D19" s="59"/>
      <c r="E19" s="50"/>
      <c r="F19" s="50"/>
      <c r="G19" s="50"/>
      <c r="H19" s="50"/>
      <c r="I19" s="50"/>
      <c r="J19" s="50"/>
      <c r="L19" s="61" t="str">
        <f>($A$5)</f>
        <v xml:space="preserve">Csorba </v>
      </c>
      <c r="N19" s="62">
        <v>1</v>
      </c>
      <c r="O19" s="63" t="s">
        <v>85</v>
      </c>
      <c r="P19" s="62">
        <v>4</v>
      </c>
      <c r="Q19" s="50"/>
      <c r="R19" s="50" t="str">
        <f>($A$7)</f>
        <v xml:space="preserve">Katona </v>
      </c>
      <c r="S19" s="50"/>
      <c r="V19" s="50"/>
      <c r="AE19" s="50"/>
      <c r="AF19" s="50"/>
      <c r="AG19" s="50"/>
      <c r="AH19" s="50"/>
      <c r="AI19" s="50"/>
      <c r="AJ19" s="50"/>
      <c r="AL19" s="50"/>
      <c r="AM19" s="50"/>
      <c r="AN19" s="50"/>
      <c r="AO19" s="50"/>
      <c r="AQ19" s="64"/>
      <c r="AR19" s="50"/>
    </row>
    <row r="20" spans="1:44" ht="20.399999999999999" x14ac:dyDescent="0.35">
      <c r="A20" s="107"/>
      <c r="B20" s="72"/>
      <c r="E20" s="50"/>
      <c r="F20" s="50"/>
      <c r="G20" s="50"/>
      <c r="H20" s="50"/>
      <c r="I20" s="50"/>
      <c r="J20" s="50"/>
      <c r="L20" s="61" t="str">
        <f>($A$6)</f>
        <v>Lőrincz</v>
      </c>
      <c r="N20" s="62" t="s">
        <v>84</v>
      </c>
      <c r="O20" s="63" t="s">
        <v>85</v>
      </c>
      <c r="P20" s="62" t="s">
        <v>84</v>
      </c>
      <c r="R20" s="50" t="str">
        <f>($A$10)</f>
        <v>pihen</v>
      </c>
      <c r="S20" s="50"/>
      <c r="V20" s="50"/>
      <c r="AE20" s="50"/>
      <c r="AF20" s="50"/>
      <c r="AG20" s="50"/>
      <c r="AH20" s="50"/>
      <c r="AI20" s="50"/>
      <c r="AJ20" s="50"/>
      <c r="AL20" s="50"/>
      <c r="AM20" s="50"/>
      <c r="AN20" s="50"/>
      <c r="AO20" s="50"/>
      <c r="AQ20" s="64"/>
    </row>
    <row r="21" spans="1:44" ht="21" x14ac:dyDescent="0.4">
      <c r="A21" s="107"/>
      <c r="B21" s="72"/>
      <c r="C21" s="73"/>
      <c r="D21" s="74"/>
      <c r="E21" s="72"/>
      <c r="F21" s="72"/>
      <c r="G21" s="72"/>
      <c r="H21" s="72"/>
      <c r="I21" s="72"/>
      <c r="J21" s="72"/>
      <c r="K21" s="75"/>
      <c r="L21" s="75"/>
      <c r="M21" s="75"/>
      <c r="N21" s="72"/>
      <c r="O21" s="76"/>
      <c r="P21" s="77"/>
      <c r="Q21" s="76"/>
      <c r="R21" s="72"/>
      <c r="S21" s="72"/>
      <c r="T21" s="75"/>
      <c r="U21" s="75"/>
      <c r="V21" s="72"/>
      <c r="W21" s="75"/>
      <c r="X21" s="75"/>
      <c r="Y21" s="75"/>
      <c r="Z21" s="72"/>
      <c r="AA21" s="76"/>
      <c r="AB21" s="77"/>
      <c r="AC21" s="76"/>
      <c r="AD21" s="75"/>
      <c r="AE21" s="72"/>
      <c r="AF21" s="72"/>
      <c r="AG21" s="72"/>
    </row>
    <row r="22" spans="1:44" s="50" customFormat="1" ht="24.6" x14ac:dyDescent="0.4">
      <c r="A22" s="106">
        <v>3</v>
      </c>
      <c r="B22" s="58"/>
      <c r="D22" s="59"/>
      <c r="K22" s="60"/>
      <c r="L22" s="61" t="str">
        <f>($A$3)</f>
        <v>Erdőteleki</v>
      </c>
      <c r="M22" s="60"/>
      <c r="N22" s="62">
        <v>3</v>
      </c>
      <c r="O22" s="63" t="s">
        <v>85</v>
      </c>
      <c r="P22" s="62">
        <v>2</v>
      </c>
      <c r="R22" s="50" t="str">
        <f>($A$8)</f>
        <v>Balázs M</v>
      </c>
      <c r="W22" s="60"/>
      <c r="AQ22" s="64"/>
    </row>
    <row r="23" spans="1:44" ht="20.399999999999999" x14ac:dyDescent="0.35">
      <c r="A23" s="107"/>
      <c r="B23" s="65"/>
      <c r="E23" s="50"/>
      <c r="F23" s="50"/>
      <c r="G23" s="50"/>
      <c r="H23" s="50"/>
      <c r="I23" s="50"/>
      <c r="J23" s="50"/>
      <c r="L23" s="61" t="str">
        <f>($A$4)</f>
        <v>Béres II</v>
      </c>
      <c r="N23" s="62">
        <v>0</v>
      </c>
      <c r="O23" s="63" t="s">
        <v>85</v>
      </c>
      <c r="P23" s="62">
        <v>1</v>
      </c>
      <c r="R23" s="50" t="str">
        <f>($A$7)</f>
        <v xml:space="preserve">Katona </v>
      </c>
      <c r="S23" s="50"/>
      <c r="V23" s="50"/>
      <c r="AE23" s="50"/>
      <c r="AF23" s="50"/>
      <c r="AG23" s="50"/>
      <c r="AH23" s="50"/>
      <c r="AI23" s="50"/>
      <c r="AJ23" s="50"/>
      <c r="AL23" s="50"/>
      <c r="AM23" s="50"/>
      <c r="AN23" s="50"/>
      <c r="AO23" s="50"/>
      <c r="AQ23" s="64"/>
    </row>
    <row r="24" spans="1:44" ht="20.399999999999999" x14ac:dyDescent="0.35">
      <c r="A24" s="107"/>
      <c r="B24" s="65"/>
      <c r="D24" s="59"/>
      <c r="E24" s="50"/>
      <c r="F24" s="50"/>
      <c r="G24" s="50"/>
      <c r="H24" s="50"/>
      <c r="I24" s="50"/>
      <c r="J24" s="50"/>
      <c r="L24" s="61" t="str">
        <f>($A$5)</f>
        <v xml:space="preserve">Csorba </v>
      </c>
      <c r="N24" s="62">
        <v>3</v>
      </c>
      <c r="O24" s="63" t="s">
        <v>85</v>
      </c>
      <c r="P24" s="62">
        <v>3</v>
      </c>
      <c r="Q24" s="50"/>
      <c r="R24" s="50" t="str">
        <f>($A$6)</f>
        <v>Lőrincz</v>
      </c>
      <c r="S24" s="50"/>
      <c r="V24" s="50"/>
      <c r="AE24" s="50"/>
      <c r="AF24" s="50"/>
      <c r="AG24" s="50"/>
      <c r="AH24" s="50"/>
      <c r="AI24" s="50"/>
      <c r="AJ24" s="50"/>
      <c r="AL24" s="50"/>
      <c r="AM24" s="50"/>
      <c r="AN24" s="50"/>
      <c r="AO24" s="50"/>
      <c r="AQ24" s="64"/>
      <c r="AR24" s="50"/>
    </row>
    <row r="25" spans="1:44" ht="20.399999999999999" x14ac:dyDescent="0.35">
      <c r="A25" s="107"/>
      <c r="B25" s="65"/>
      <c r="E25" s="50"/>
      <c r="F25" s="50"/>
      <c r="G25" s="50"/>
      <c r="H25" s="50"/>
      <c r="I25" s="50"/>
      <c r="J25" s="50"/>
      <c r="L25" s="61" t="str">
        <f>($A$9)</f>
        <v>Széll G.</v>
      </c>
      <c r="N25" s="62" t="s">
        <v>84</v>
      </c>
      <c r="O25" s="63" t="s">
        <v>85</v>
      </c>
      <c r="P25" s="62" t="s">
        <v>84</v>
      </c>
      <c r="R25" s="50" t="str">
        <f>($A$10)</f>
        <v>pihen</v>
      </c>
      <c r="S25" s="50"/>
      <c r="V25" s="50"/>
      <c r="AE25" s="50"/>
      <c r="AF25" s="50"/>
      <c r="AG25" s="50"/>
      <c r="AH25" s="50"/>
      <c r="AI25" s="50"/>
      <c r="AJ25" s="50"/>
      <c r="AL25" s="50"/>
      <c r="AM25" s="50"/>
      <c r="AN25" s="50"/>
      <c r="AO25" s="50"/>
      <c r="AQ25" s="64"/>
    </row>
    <row r="26" spans="1:44" ht="21" x14ac:dyDescent="0.4">
      <c r="A26" s="107"/>
      <c r="B26" s="65"/>
      <c r="C26" s="66"/>
      <c r="D26" s="67"/>
      <c r="E26" s="65"/>
      <c r="F26" s="65"/>
      <c r="G26" s="65"/>
      <c r="H26" s="65"/>
      <c r="I26" s="65"/>
      <c r="J26" s="65"/>
      <c r="K26" s="68"/>
      <c r="L26" s="68"/>
      <c r="M26" s="68"/>
      <c r="N26" s="65"/>
      <c r="O26" s="69"/>
      <c r="P26" s="70"/>
      <c r="Q26" s="69"/>
      <c r="R26" s="65"/>
      <c r="S26" s="65"/>
      <c r="T26" s="68"/>
      <c r="U26" s="68"/>
      <c r="V26" s="65"/>
      <c r="W26" s="68"/>
      <c r="X26" s="68"/>
      <c r="Y26" s="68"/>
      <c r="Z26" s="65"/>
      <c r="AA26" s="69"/>
      <c r="AB26" s="70"/>
      <c r="AC26" s="69"/>
      <c r="AD26" s="68"/>
      <c r="AE26" s="65"/>
      <c r="AF26" s="65"/>
      <c r="AG26" s="65"/>
    </row>
    <row r="27" spans="1:44" s="50" customFormat="1" ht="24.6" x14ac:dyDescent="0.4">
      <c r="A27" s="106">
        <v>4</v>
      </c>
      <c r="B27" s="71"/>
      <c r="D27" s="59"/>
      <c r="K27" s="60"/>
      <c r="L27" s="61" t="str">
        <f>($A$3)</f>
        <v>Erdőteleki</v>
      </c>
      <c r="M27" s="60"/>
      <c r="N27" s="62">
        <v>0</v>
      </c>
      <c r="O27" s="63" t="s">
        <v>85</v>
      </c>
      <c r="P27" s="62">
        <v>2</v>
      </c>
      <c r="R27" s="50" t="str">
        <f>($A$7)</f>
        <v xml:space="preserve">Katona </v>
      </c>
      <c r="W27" s="60"/>
      <c r="X27" s="60"/>
      <c r="Y27" s="60"/>
      <c r="AQ27" s="64"/>
    </row>
    <row r="28" spans="1:44" ht="21" x14ac:dyDescent="0.4">
      <c r="A28" s="107"/>
      <c r="B28" s="72"/>
      <c r="E28" s="50"/>
      <c r="F28" s="50"/>
      <c r="G28" s="50"/>
      <c r="H28" s="50"/>
      <c r="I28" s="50"/>
      <c r="J28" s="50"/>
      <c r="L28" s="61" t="str">
        <f>($A$4)</f>
        <v>Béres II</v>
      </c>
      <c r="N28" s="62">
        <v>0</v>
      </c>
      <c r="O28" s="63" t="s">
        <v>85</v>
      </c>
      <c r="P28" s="62">
        <v>0</v>
      </c>
      <c r="R28" s="50" t="str">
        <f>($A$6)</f>
        <v>Lőrincz</v>
      </c>
      <c r="S28" s="50"/>
      <c r="V28" s="50"/>
      <c r="Z28" s="50"/>
      <c r="AA28" s="78"/>
      <c r="AB28" s="63"/>
      <c r="AC28" s="78"/>
      <c r="AE28" s="50"/>
      <c r="AF28" s="50"/>
      <c r="AG28" s="50"/>
      <c r="AH28" s="50"/>
      <c r="AI28" s="50"/>
      <c r="AJ28" s="50"/>
      <c r="AL28" s="50"/>
      <c r="AM28" s="50"/>
      <c r="AN28" s="50"/>
      <c r="AO28" s="50"/>
      <c r="AQ28" s="64"/>
    </row>
    <row r="29" spans="1:44" ht="21" x14ac:dyDescent="0.4">
      <c r="A29" s="107"/>
      <c r="B29" s="72"/>
      <c r="D29" s="59"/>
      <c r="E29" s="50"/>
      <c r="F29" s="50"/>
      <c r="G29" s="50"/>
      <c r="H29" s="50"/>
      <c r="I29" s="50"/>
      <c r="J29" s="50"/>
      <c r="L29" s="61" t="str">
        <f>($A$5)</f>
        <v xml:space="preserve">Csorba </v>
      </c>
      <c r="N29" s="62" t="s">
        <v>84</v>
      </c>
      <c r="O29" s="63" t="s">
        <v>85</v>
      </c>
      <c r="P29" s="62" t="s">
        <v>84</v>
      </c>
      <c r="Q29" s="50"/>
      <c r="R29" s="50" t="str">
        <f>($A$10)</f>
        <v>pihen</v>
      </c>
      <c r="S29" s="50"/>
      <c r="V29" s="50"/>
      <c r="Z29" s="50"/>
      <c r="AA29" s="60"/>
      <c r="AB29" s="60"/>
      <c r="AC29" s="60"/>
      <c r="AE29" s="50"/>
      <c r="AF29" s="50"/>
      <c r="AG29" s="50"/>
      <c r="AH29" s="50"/>
      <c r="AI29" s="50"/>
      <c r="AJ29" s="50"/>
      <c r="AL29" s="50"/>
      <c r="AM29" s="50"/>
      <c r="AN29" s="50"/>
      <c r="AO29" s="50"/>
      <c r="AQ29" s="64"/>
      <c r="AR29" s="50"/>
    </row>
    <row r="30" spans="1:44" ht="21" x14ac:dyDescent="0.4">
      <c r="A30" s="107"/>
      <c r="B30" s="72"/>
      <c r="E30" s="50"/>
      <c r="F30" s="50"/>
      <c r="G30" s="50"/>
      <c r="H30" s="50"/>
      <c r="I30" s="50"/>
      <c r="J30" s="50"/>
      <c r="L30" s="61" t="str">
        <f>($A$8)</f>
        <v>Balázs M</v>
      </c>
      <c r="N30" s="62">
        <v>1</v>
      </c>
      <c r="O30" s="63" t="s">
        <v>85</v>
      </c>
      <c r="P30" s="62">
        <v>4</v>
      </c>
      <c r="R30" s="50" t="str">
        <f>($A$9)</f>
        <v>Széll G.</v>
      </c>
      <c r="S30" s="50"/>
      <c r="V30" s="50"/>
      <c r="Z30" s="50"/>
      <c r="AA30" s="78"/>
      <c r="AB30" s="63"/>
      <c r="AC30" s="78"/>
      <c r="AE30" s="50"/>
      <c r="AF30" s="50"/>
      <c r="AG30" s="50"/>
      <c r="AH30" s="50"/>
      <c r="AI30" s="50"/>
      <c r="AJ30" s="50"/>
      <c r="AL30" s="50"/>
      <c r="AM30" s="50"/>
      <c r="AN30" s="50"/>
      <c r="AO30" s="50"/>
      <c r="AQ30" s="64"/>
    </row>
    <row r="31" spans="1:44" ht="21" x14ac:dyDescent="0.4">
      <c r="A31" s="107"/>
      <c r="B31" s="72"/>
      <c r="C31" s="73"/>
      <c r="D31" s="74"/>
      <c r="E31" s="72"/>
      <c r="F31" s="72"/>
      <c r="G31" s="72"/>
      <c r="H31" s="72"/>
      <c r="I31" s="72"/>
      <c r="J31" s="72"/>
      <c r="K31" s="75"/>
      <c r="L31" s="75"/>
      <c r="M31" s="75"/>
      <c r="N31" s="72"/>
      <c r="O31" s="76"/>
      <c r="P31" s="77"/>
      <c r="Q31" s="76"/>
      <c r="R31" s="72"/>
      <c r="S31" s="72"/>
      <c r="T31" s="75"/>
      <c r="U31" s="75"/>
      <c r="V31" s="72"/>
      <c r="W31" s="75"/>
      <c r="X31" s="75"/>
      <c r="Y31" s="75"/>
      <c r="Z31" s="72"/>
      <c r="AA31" s="76"/>
      <c r="AB31" s="77"/>
      <c r="AC31" s="76"/>
      <c r="AD31" s="75"/>
      <c r="AE31" s="72"/>
      <c r="AF31" s="72"/>
      <c r="AG31" s="72"/>
    </row>
    <row r="32" spans="1:44" s="50" customFormat="1" ht="24.6" x14ac:dyDescent="0.4">
      <c r="A32" s="106">
        <v>5</v>
      </c>
      <c r="B32" s="58"/>
      <c r="D32" s="59"/>
      <c r="K32" s="60"/>
      <c r="L32" s="61" t="str">
        <f>($A$3)</f>
        <v>Erdőteleki</v>
      </c>
      <c r="M32" s="60"/>
      <c r="N32" s="62">
        <v>1</v>
      </c>
      <c r="O32" s="63" t="s">
        <v>85</v>
      </c>
      <c r="P32" s="62">
        <v>4</v>
      </c>
      <c r="R32" s="50" t="str">
        <f>($A$6)</f>
        <v>Lőrincz</v>
      </c>
      <c r="W32" s="60"/>
      <c r="X32" s="60"/>
      <c r="Y32" s="60"/>
      <c r="AQ32" s="64"/>
    </row>
    <row r="33" spans="1:44" ht="21" x14ac:dyDescent="0.4">
      <c r="A33" s="107"/>
      <c r="B33" s="65"/>
      <c r="E33" s="50"/>
      <c r="F33" s="50"/>
      <c r="G33" s="50"/>
      <c r="H33" s="50"/>
      <c r="I33" s="50"/>
      <c r="J33" s="50"/>
      <c r="L33" s="61" t="str">
        <f>($A$4)</f>
        <v>Béres II</v>
      </c>
      <c r="N33" s="62">
        <v>2</v>
      </c>
      <c r="O33" s="63" t="s">
        <v>85</v>
      </c>
      <c r="P33" s="62">
        <v>1</v>
      </c>
      <c r="R33" s="50" t="str">
        <f>($A$5)</f>
        <v xml:space="preserve">Csorba </v>
      </c>
      <c r="S33" s="50"/>
      <c r="V33" s="50"/>
      <c r="Z33" s="50"/>
      <c r="AA33" s="78"/>
      <c r="AB33" s="63"/>
      <c r="AC33" s="78"/>
      <c r="AE33" s="50"/>
      <c r="AF33" s="50"/>
      <c r="AG33" s="50"/>
      <c r="AH33" s="50"/>
      <c r="AI33" s="50"/>
      <c r="AJ33" s="50"/>
      <c r="AL33" s="50"/>
      <c r="AM33" s="50"/>
      <c r="AN33" s="50"/>
      <c r="AO33" s="50"/>
      <c r="AQ33" s="64"/>
    </row>
    <row r="34" spans="1:44" ht="21" x14ac:dyDescent="0.4">
      <c r="A34" s="107"/>
      <c r="B34" s="65"/>
      <c r="D34" s="59"/>
      <c r="E34" s="50"/>
      <c r="F34" s="50"/>
      <c r="G34" s="50"/>
      <c r="H34" s="50"/>
      <c r="I34" s="50"/>
      <c r="J34" s="50"/>
      <c r="L34" s="61" t="str">
        <f>($A$7)</f>
        <v xml:space="preserve">Katona </v>
      </c>
      <c r="N34" s="62">
        <v>1</v>
      </c>
      <c r="O34" s="63" t="s">
        <v>85</v>
      </c>
      <c r="P34" s="62">
        <v>0</v>
      </c>
      <c r="Q34" s="50"/>
      <c r="R34" s="50" t="str">
        <f>($A$9)</f>
        <v>Széll G.</v>
      </c>
      <c r="S34" s="50"/>
      <c r="V34" s="50"/>
      <c r="Z34" s="50"/>
      <c r="AA34" s="60"/>
      <c r="AB34" s="60"/>
      <c r="AC34" s="60"/>
      <c r="AE34" s="50"/>
      <c r="AF34" s="50"/>
      <c r="AG34" s="50"/>
      <c r="AH34" s="50"/>
      <c r="AI34" s="50"/>
      <c r="AJ34" s="50"/>
      <c r="AL34" s="50"/>
      <c r="AM34" s="50"/>
      <c r="AN34" s="50"/>
      <c r="AO34" s="50"/>
      <c r="AQ34" s="64"/>
      <c r="AR34" s="50"/>
    </row>
    <row r="35" spans="1:44" ht="21" x14ac:dyDescent="0.4">
      <c r="A35" s="107"/>
      <c r="B35" s="65"/>
      <c r="E35" s="50"/>
      <c r="F35" s="50"/>
      <c r="G35" s="50"/>
      <c r="H35" s="50"/>
      <c r="I35" s="50"/>
      <c r="J35" s="50"/>
      <c r="L35" s="61" t="str">
        <f>($A$8)</f>
        <v>Balázs M</v>
      </c>
      <c r="N35" s="62" t="s">
        <v>84</v>
      </c>
      <c r="O35" s="63" t="s">
        <v>85</v>
      </c>
      <c r="P35" s="62" t="s">
        <v>84</v>
      </c>
      <c r="R35" s="50" t="str">
        <f>($A$10)</f>
        <v>pihen</v>
      </c>
      <c r="S35" s="50"/>
      <c r="V35" s="50"/>
      <c r="Z35" s="50"/>
      <c r="AA35" s="78"/>
      <c r="AB35" s="63"/>
      <c r="AC35" s="78"/>
      <c r="AE35" s="50"/>
      <c r="AF35" s="50"/>
      <c r="AG35" s="50"/>
      <c r="AH35" s="50"/>
      <c r="AI35" s="50"/>
      <c r="AJ35" s="50"/>
      <c r="AL35" s="50"/>
      <c r="AM35" s="50"/>
      <c r="AN35" s="50"/>
      <c r="AO35" s="50"/>
      <c r="AQ35" s="64"/>
    </row>
    <row r="36" spans="1:44" ht="21" x14ac:dyDescent="0.4">
      <c r="A36" s="107"/>
      <c r="B36" s="65"/>
      <c r="C36" s="66"/>
      <c r="D36" s="67"/>
      <c r="E36" s="65"/>
      <c r="F36" s="65"/>
      <c r="G36" s="65"/>
      <c r="H36" s="65"/>
      <c r="I36" s="65"/>
      <c r="J36" s="65"/>
      <c r="K36" s="68"/>
      <c r="L36" s="68"/>
      <c r="M36" s="68"/>
      <c r="N36" s="65"/>
      <c r="O36" s="69"/>
      <c r="P36" s="70"/>
      <c r="Q36" s="69"/>
      <c r="R36" s="65"/>
      <c r="S36" s="65"/>
      <c r="T36" s="68"/>
      <c r="U36" s="68"/>
      <c r="V36" s="65"/>
      <c r="W36" s="68"/>
      <c r="X36" s="68"/>
      <c r="Y36" s="68"/>
      <c r="Z36" s="65"/>
      <c r="AA36" s="69"/>
      <c r="AB36" s="70"/>
      <c r="AC36" s="69"/>
      <c r="AD36" s="68"/>
      <c r="AE36" s="65"/>
      <c r="AF36" s="65"/>
      <c r="AG36" s="65"/>
    </row>
    <row r="37" spans="1:44" s="50" customFormat="1" ht="24.6" x14ac:dyDescent="0.4">
      <c r="A37" s="106">
        <v>6</v>
      </c>
      <c r="B37" s="71"/>
      <c r="D37" s="59"/>
      <c r="K37" s="60"/>
      <c r="L37" s="61" t="str">
        <f>($A$3)</f>
        <v>Erdőteleki</v>
      </c>
      <c r="M37" s="60"/>
      <c r="N37" s="62">
        <v>0</v>
      </c>
      <c r="O37" s="63" t="s">
        <v>85</v>
      </c>
      <c r="P37" s="62">
        <v>1</v>
      </c>
      <c r="R37" s="50" t="str">
        <f>($A$5)</f>
        <v xml:space="preserve">Csorba </v>
      </c>
      <c r="W37" s="60"/>
      <c r="X37" s="60" t="s">
        <v>236</v>
      </c>
      <c r="Y37" s="60"/>
      <c r="AQ37" s="64"/>
    </row>
    <row r="38" spans="1:44" ht="21" x14ac:dyDescent="0.4">
      <c r="A38" s="107"/>
      <c r="B38" s="72"/>
      <c r="E38" s="50"/>
      <c r="F38" s="50"/>
      <c r="G38" s="50"/>
      <c r="H38" s="50"/>
      <c r="I38" s="50"/>
      <c r="J38" s="50"/>
      <c r="L38" s="61" t="str">
        <f>($A$4)</f>
        <v>Béres II</v>
      </c>
      <c r="N38" s="62" t="s">
        <v>84</v>
      </c>
      <c r="O38" s="63" t="s">
        <v>85</v>
      </c>
      <c r="P38" s="62" t="s">
        <v>84</v>
      </c>
      <c r="R38" s="50" t="str">
        <f>($A$10)</f>
        <v>pihen</v>
      </c>
      <c r="S38" s="50"/>
      <c r="V38" s="50"/>
      <c r="Z38" s="50"/>
      <c r="AA38" s="78"/>
      <c r="AB38" s="63"/>
      <c r="AC38" s="78"/>
      <c r="AE38" s="50"/>
      <c r="AF38" s="50"/>
      <c r="AG38" s="50"/>
      <c r="AH38" s="50"/>
      <c r="AI38" s="50"/>
      <c r="AJ38" s="50"/>
      <c r="AL38" s="50"/>
      <c r="AM38" s="50"/>
      <c r="AN38" s="50"/>
      <c r="AO38" s="50"/>
      <c r="AQ38" s="64"/>
    </row>
    <row r="39" spans="1:44" ht="21" x14ac:dyDescent="0.4">
      <c r="A39" s="107"/>
      <c r="B39" s="72"/>
      <c r="D39" s="59"/>
      <c r="E39" s="50"/>
      <c r="F39" s="50"/>
      <c r="G39" s="50"/>
      <c r="H39" s="50"/>
      <c r="I39" s="50"/>
      <c r="J39" s="50"/>
      <c r="L39" s="61" t="str">
        <f>($A$6)</f>
        <v>Lőrincz</v>
      </c>
      <c r="N39" s="62">
        <v>3</v>
      </c>
      <c r="O39" s="63" t="s">
        <v>85</v>
      </c>
      <c r="P39" s="62">
        <v>4</v>
      </c>
      <c r="Q39" s="50"/>
      <c r="R39" s="50" t="str">
        <f>($A$9)</f>
        <v>Széll G.</v>
      </c>
      <c r="S39" s="50"/>
      <c r="V39" s="50"/>
      <c r="Z39" s="50"/>
      <c r="AA39" s="60"/>
      <c r="AB39" s="60"/>
      <c r="AC39" s="60"/>
      <c r="AE39" s="50"/>
      <c r="AF39" s="50"/>
      <c r="AG39" s="50"/>
      <c r="AH39" s="50"/>
      <c r="AI39" s="50"/>
      <c r="AJ39" s="50"/>
      <c r="AL39" s="50"/>
      <c r="AM39" s="50"/>
      <c r="AN39" s="50"/>
      <c r="AO39" s="50"/>
      <c r="AQ39" s="64"/>
      <c r="AR39" s="50"/>
    </row>
    <row r="40" spans="1:44" ht="21" x14ac:dyDescent="0.4">
      <c r="A40" s="107"/>
      <c r="B40" s="72"/>
      <c r="E40" s="50"/>
      <c r="F40" s="50"/>
      <c r="G40" s="50"/>
      <c r="H40" s="50"/>
      <c r="I40" s="50"/>
      <c r="J40" s="50"/>
      <c r="L40" s="61" t="str">
        <f>($A$7)</f>
        <v xml:space="preserve">Katona </v>
      </c>
      <c r="N40" s="62">
        <v>3</v>
      </c>
      <c r="O40" s="63" t="s">
        <v>85</v>
      </c>
      <c r="P40" s="62">
        <v>0</v>
      </c>
      <c r="R40" s="50" t="str">
        <f>($A$8)</f>
        <v>Balázs M</v>
      </c>
      <c r="S40" s="50"/>
      <c r="V40" s="50"/>
      <c r="Z40" s="50"/>
      <c r="AA40" s="78"/>
      <c r="AB40" s="63"/>
      <c r="AC40" s="78"/>
      <c r="AE40" s="50"/>
      <c r="AF40" s="50"/>
      <c r="AG40" s="50"/>
      <c r="AH40" s="50"/>
      <c r="AI40" s="50"/>
      <c r="AJ40" s="50"/>
      <c r="AL40" s="50"/>
      <c r="AM40" s="50"/>
      <c r="AN40" s="50"/>
      <c r="AO40" s="50"/>
      <c r="AQ40" s="64"/>
    </row>
    <row r="41" spans="1:44" ht="21" x14ac:dyDescent="0.4">
      <c r="A41" s="107"/>
      <c r="B41" s="72"/>
      <c r="C41" s="73"/>
      <c r="D41" s="74"/>
      <c r="E41" s="72"/>
      <c r="F41" s="72"/>
      <c r="G41" s="72"/>
      <c r="H41" s="72"/>
      <c r="I41" s="72"/>
      <c r="J41" s="72"/>
      <c r="K41" s="75"/>
      <c r="L41" s="75"/>
      <c r="M41" s="75"/>
      <c r="N41" s="72"/>
      <c r="O41" s="76"/>
      <c r="P41" s="77"/>
      <c r="Q41" s="76"/>
      <c r="R41" s="72"/>
      <c r="S41" s="72"/>
      <c r="T41" s="75"/>
      <c r="U41" s="75"/>
      <c r="V41" s="72"/>
      <c r="W41" s="75"/>
      <c r="X41" s="75"/>
      <c r="Y41" s="75"/>
      <c r="Z41" s="72"/>
      <c r="AA41" s="76"/>
      <c r="AB41" s="77"/>
      <c r="AC41" s="76"/>
      <c r="AD41" s="75"/>
      <c r="AE41" s="72"/>
      <c r="AF41" s="72"/>
      <c r="AG41" s="72"/>
    </row>
    <row r="42" spans="1:44" s="50" customFormat="1" ht="24.6" x14ac:dyDescent="0.4">
      <c r="A42" s="106">
        <v>7</v>
      </c>
      <c r="B42" s="58"/>
      <c r="D42" s="59"/>
      <c r="K42" s="60"/>
      <c r="L42" s="61" t="str">
        <f>($A$3)</f>
        <v>Erdőteleki</v>
      </c>
      <c r="M42" s="60"/>
      <c r="N42" s="62">
        <v>3</v>
      </c>
      <c r="O42" s="63" t="s">
        <v>85</v>
      </c>
      <c r="P42" s="62">
        <v>0</v>
      </c>
      <c r="R42" s="50" t="str">
        <f>($A$4)</f>
        <v>Béres II</v>
      </c>
      <c r="W42" s="60"/>
      <c r="X42" s="60"/>
      <c r="Y42" s="60"/>
      <c r="AQ42" s="64"/>
    </row>
    <row r="43" spans="1:44" ht="21" x14ac:dyDescent="0.4">
      <c r="A43" s="107"/>
      <c r="B43" s="65"/>
      <c r="E43" s="50"/>
      <c r="F43" s="50"/>
      <c r="G43" s="50"/>
      <c r="H43" s="50"/>
      <c r="I43" s="50"/>
      <c r="J43" s="50"/>
      <c r="L43" s="61" t="str">
        <f>($A$5)</f>
        <v xml:space="preserve">Csorba </v>
      </c>
      <c r="N43" s="62">
        <v>2</v>
      </c>
      <c r="O43" s="63" t="s">
        <v>85</v>
      </c>
      <c r="P43" s="62">
        <v>1</v>
      </c>
      <c r="R43" s="50" t="str">
        <f>($A$9)</f>
        <v>Széll G.</v>
      </c>
      <c r="S43" s="50"/>
      <c r="V43" s="50"/>
      <c r="Z43" s="50"/>
      <c r="AA43" s="78"/>
      <c r="AB43" s="63"/>
      <c r="AC43" s="78"/>
      <c r="AE43" s="50"/>
      <c r="AF43" s="50"/>
      <c r="AG43" s="50"/>
      <c r="AH43" s="50"/>
      <c r="AI43" s="50"/>
      <c r="AJ43" s="50"/>
      <c r="AL43" s="50"/>
      <c r="AM43" s="50"/>
      <c r="AN43" s="50"/>
      <c r="AO43" s="50"/>
      <c r="AQ43" s="64"/>
    </row>
    <row r="44" spans="1:44" ht="21" x14ac:dyDescent="0.4">
      <c r="A44" s="107"/>
      <c r="B44" s="65"/>
      <c r="D44" s="59"/>
      <c r="E44" s="50"/>
      <c r="F44" s="50"/>
      <c r="G44" s="50"/>
      <c r="H44" s="50"/>
      <c r="I44" s="50"/>
      <c r="J44" s="50"/>
      <c r="L44" s="61" t="str">
        <f>($A$6)</f>
        <v>Lőrincz</v>
      </c>
      <c r="N44" s="62">
        <v>5</v>
      </c>
      <c r="O44" s="63" t="s">
        <v>85</v>
      </c>
      <c r="P44" s="62">
        <v>1</v>
      </c>
      <c r="Q44" s="50"/>
      <c r="R44" s="50" t="str">
        <f>($A$8)</f>
        <v>Balázs M</v>
      </c>
      <c r="S44" s="50"/>
      <c r="V44" s="50"/>
      <c r="Z44" s="50"/>
      <c r="AA44" s="60"/>
      <c r="AB44" s="60"/>
      <c r="AC44" s="60"/>
      <c r="AE44" s="50"/>
      <c r="AF44" s="50"/>
      <c r="AG44" s="50"/>
      <c r="AH44" s="50"/>
      <c r="AI44" s="50"/>
      <c r="AJ44" s="50"/>
      <c r="AL44" s="50"/>
      <c r="AM44" s="50"/>
      <c r="AN44" s="50"/>
      <c r="AO44" s="50"/>
      <c r="AQ44" s="64"/>
      <c r="AR44" s="50"/>
    </row>
    <row r="45" spans="1:44" ht="21" x14ac:dyDescent="0.4">
      <c r="A45" s="107"/>
      <c r="B45" s="65"/>
      <c r="E45" s="50"/>
      <c r="F45" s="50"/>
      <c r="G45" s="50"/>
      <c r="H45" s="50"/>
      <c r="I45" s="50"/>
      <c r="J45" s="50"/>
      <c r="L45" s="61" t="str">
        <f>($A$7)</f>
        <v xml:space="preserve">Katona </v>
      </c>
      <c r="N45" s="62" t="s">
        <v>84</v>
      </c>
      <c r="O45" s="63" t="s">
        <v>85</v>
      </c>
      <c r="P45" s="62" t="s">
        <v>84</v>
      </c>
      <c r="R45" s="50" t="str">
        <f>($A$10)</f>
        <v>pihen</v>
      </c>
      <c r="S45" s="50"/>
      <c r="V45" s="50"/>
      <c r="Z45" s="50"/>
      <c r="AA45" s="78"/>
      <c r="AB45" s="63"/>
      <c r="AC45" s="78"/>
      <c r="AE45" s="50"/>
      <c r="AF45" s="50"/>
      <c r="AG45" s="50"/>
      <c r="AH45" s="50"/>
      <c r="AI45" s="50"/>
      <c r="AJ45" s="50"/>
      <c r="AL45" s="50"/>
      <c r="AM45" s="50"/>
      <c r="AN45" s="50"/>
      <c r="AO45" s="50"/>
      <c r="AQ45" s="64"/>
    </row>
    <row r="46" spans="1:44" ht="21" x14ac:dyDescent="0.4">
      <c r="A46" s="107"/>
      <c r="B46" s="65"/>
      <c r="C46" s="66"/>
      <c r="D46" s="67"/>
      <c r="E46" s="65"/>
      <c r="F46" s="65"/>
      <c r="G46" s="65"/>
      <c r="H46" s="65"/>
      <c r="I46" s="65"/>
      <c r="J46" s="65"/>
      <c r="K46" s="68"/>
      <c r="L46" s="68"/>
      <c r="M46" s="68"/>
      <c r="N46" s="65"/>
      <c r="O46" s="69"/>
      <c r="P46" s="70"/>
      <c r="Q46" s="69"/>
      <c r="R46" s="65"/>
      <c r="S46" s="65"/>
      <c r="T46" s="68"/>
      <c r="U46" s="68"/>
      <c r="V46" s="65"/>
      <c r="W46" s="68"/>
      <c r="X46" s="68"/>
      <c r="Y46" s="68"/>
      <c r="Z46" s="65"/>
      <c r="AA46" s="69"/>
      <c r="AB46" s="70"/>
      <c r="AC46" s="69"/>
      <c r="AD46" s="68"/>
      <c r="AE46" s="65"/>
      <c r="AF46" s="65"/>
      <c r="AG46" s="65"/>
    </row>
  </sheetData>
  <conditionalFormatting sqref="E4:E10 I3 I5:I10 M3:M4 M6:M10 Q3:Q5 Q7:Q10 U3:U6 U8:U10 Y3:Y7 Y9:Y10 AC3:AC8 AC10 AG3:AG9">
    <cfRule type="cellIs" dxfId="5" priority="1" stopIfTrue="1" operator="equal">
      <formula>"g"</formula>
    </cfRule>
    <cfRule type="cellIs" dxfId="4" priority="2" stopIfTrue="1" operator="equal">
      <formula>"d"</formula>
    </cfRule>
    <cfRule type="cellIs" dxfId="3" priority="3" stopIfTrue="1" operator="equal">
      <formula>"v"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S46"/>
  <sheetViews>
    <sheetView workbookViewId="0">
      <selection activeCell="A16" sqref="A16"/>
    </sheetView>
  </sheetViews>
  <sheetFormatPr defaultColWidth="2.69921875" defaultRowHeight="15.6" x14ac:dyDescent="0.3"/>
  <cols>
    <col min="1" max="1" width="19.296875" bestFit="1" customWidth="1"/>
    <col min="34" max="34" width="1.296875" customWidth="1"/>
    <col min="41" max="41" width="3.5" bestFit="1" customWidth="1"/>
    <col min="42" max="42" width="0.796875" customWidth="1"/>
    <col min="44" max="44" width="0.796875" customWidth="1"/>
    <col min="257" max="257" width="19.296875" bestFit="1" customWidth="1"/>
    <col min="290" max="290" width="1.296875" customWidth="1"/>
    <col min="297" max="297" width="3.5" bestFit="1" customWidth="1"/>
    <col min="298" max="298" width="0.796875" customWidth="1"/>
    <col min="300" max="300" width="0.796875" customWidth="1"/>
    <col min="513" max="513" width="19.296875" bestFit="1" customWidth="1"/>
    <col min="546" max="546" width="1.296875" customWidth="1"/>
    <col min="553" max="553" width="3.5" bestFit="1" customWidth="1"/>
    <col min="554" max="554" width="0.796875" customWidth="1"/>
    <col min="556" max="556" width="0.796875" customWidth="1"/>
    <col min="769" max="769" width="19.296875" bestFit="1" customWidth="1"/>
    <col min="802" max="802" width="1.296875" customWidth="1"/>
    <col min="809" max="809" width="3.5" bestFit="1" customWidth="1"/>
    <col min="810" max="810" width="0.796875" customWidth="1"/>
    <col min="812" max="812" width="0.796875" customWidth="1"/>
    <col min="1025" max="1025" width="19.296875" bestFit="1" customWidth="1"/>
    <col min="1058" max="1058" width="1.296875" customWidth="1"/>
    <col min="1065" max="1065" width="3.5" bestFit="1" customWidth="1"/>
    <col min="1066" max="1066" width="0.796875" customWidth="1"/>
    <col min="1068" max="1068" width="0.796875" customWidth="1"/>
    <col min="1281" max="1281" width="19.296875" bestFit="1" customWidth="1"/>
    <col min="1314" max="1314" width="1.296875" customWidth="1"/>
    <col min="1321" max="1321" width="3.5" bestFit="1" customWidth="1"/>
    <col min="1322" max="1322" width="0.796875" customWidth="1"/>
    <col min="1324" max="1324" width="0.796875" customWidth="1"/>
    <col min="1537" max="1537" width="19.296875" bestFit="1" customWidth="1"/>
    <col min="1570" max="1570" width="1.296875" customWidth="1"/>
    <col min="1577" max="1577" width="3.5" bestFit="1" customWidth="1"/>
    <col min="1578" max="1578" width="0.796875" customWidth="1"/>
    <col min="1580" max="1580" width="0.796875" customWidth="1"/>
    <col min="1793" max="1793" width="19.296875" bestFit="1" customWidth="1"/>
    <col min="1826" max="1826" width="1.296875" customWidth="1"/>
    <col min="1833" max="1833" width="3.5" bestFit="1" customWidth="1"/>
    <col min="1834" max="1834" width="0.796875" customWidth="1"/>
    <col min="1836" max="1836" width="0.796875" customWidth="1"/>
    <col min="2049" max="2049" width="19.296875" bestFit="1" customWidth="1"/>
    <col min="2082" max="2082" width="1.296875" customWidth="1"/>
    <col min="2089" max="2089" width="3.5" bestFit="1" customWidth="1"/>
    <col min="2090" max="2090" width="0.796875" customWidth="1"/>
    <col min="2092" max="2092" width="0.796875" customWidth="1"/>
    <col min="2305" max="2305" width="19.296875" bestFit="1" customWidth="1"/>
    <col min="2338" max="2338" width="1.296875" customWidth="1"/>
    <col min="2345" max="2345" width="3.5" bestFit="1" customWidth="1"/>
    <col min="2346" max="2346" width="0.796875" customWidth="1"/>
    <col min="2348" max="2348" width="0.796875" customWidth="1"/>
    <col min="2561" max="2561" width="19.296875" bestFit="1" customWidth="1"/>
    <col min="2594" max="2594" width="1.296875" customWidth="1"/>
    <col min="2601" max="2601" width="3.5" bestFit="1" customWidth="1"/>
    <col min="2602" max="2602" width="0.796875" customWidth="1"/>
    <col min="2604" max="2604" width="0.796875" customWidth="1"/>
    <col min="2817" max="2817" width="19.296875" bestFit="1" customWidth="1"/>
    <col min="2850" max="2850" width="1.296875" customWidth="1"/>
    <col min="2857" max="2857" width="3.5" bestFit="1" customWidth="1"/>
    <col min="2858" max="2858" width="0.796875" customWidth="1"/>
    <col min="2860" max="2860" width="0.796875" customWidth="1"/>
    <col min="3073" max="3073" width="19.296875" bestFit="1" customWidth="1"/>
    <col min="3106" max="3106" width="1.296875" customWidth="1"/>
    <col min="3113" max="3113" width="3.5" bestFit="1" customWidth="1"/>
    <col min="3114" max="3114" width="0.796875" customWidth="1"/>
    <col min="3116" max="3116" width="0.796875" customWidth="1"/>
    <col min="3329" max="3329" width="19.296875" bestFit="1" customWidth="1"/>
    <col min="3362" max="3362" width="1.296875" customWidth="1"/>
    <col min="3369" max="3369" width="3.5" bestFit="1" customWidth="1"/>
    <col min="3370" max="3370" width="0.796875" customWidth="1"/>
    <col min="3372" max="3372" width="0.796875" customWidth="1"/>
    <col min="3585" max="3585" width="19.296875" bestFit="1" customWidth="1"/>
    <col min="3618" max="3618" width="1.296875" customWidth="1"/>
    <col min="3625" max="3625" width="3.5" bestFit="1" customWidth="1"/>
    <col min="3626" max="3626" width="0.796875" customWidth="1"/>
    <col min="3628" max="3628" width="0.796875" customWidth="1"/>
    <col min="3841" max="3841" width="19.296875" bestFit="1" customWidth="1"/>
    <col min="3874" max="3874" width="1.296875" customWidth="1"/>
    <col min="3881" max="3881" width="3.5" bestFit="1" customWidth="1"/>
    <col min="3882" max="3882" width="0.796875" customWidth="1"/>
    <col min="3884" max="3884" width="0.796875" customWidth="1"/>
    <col min="4097" max="4097" width="19.296875" bestFit="1" customWidth="1"/>
    <col min="4130" max="4130" width="1.296875" customWidth="1"/>
    <col min="4137" max="4137" width="3.5" bestFit="1" customWidth="1"/>
    <col min="4138" max="4138" width="0.796875" customWidth="1"/>
    <col min="4140" max="4140" width="0.796875" customWidth="1"/>
    <col min="4353" max="4353" width="19.296875" bestFit="1" customWidth="1"/>
    <col min="4386" max="4386" width="1.296875" customWidth="1"/>
    <col min="4393" max="4393" width="3.5" bestFit="1" customWidth="1"/>
    <col min="4394" max="4394" width="0.796875" customWidth="1"/>
    <col min="4396" max="4396" width="0.796875" customWidth="1"/>
    <col min="4609" max="4609" width="19.296875" bestFit="1" customWidth="1"/>
    <col min="4642" max="4642" width="1.296875" customWidth="1"/>
    <col min="4649" max="4649" width="3.5" bestFit="1" customWidth="1"/>
    <col min="4650" max="4650" width="0.796875" customWidth="1"/>
    <col min="4652" max="4652" width="0.796875" customWidth="1"/>
    <col min="4865" max="4865" width="19.296875" bestFit="1" customWidth="1"/>
    <col min="4898" max="4898" width="1.296875" customWidth="1"/>
    <col min="4905" max="4905" width="3.5" bestFit="1" customWidth="1"/>
    <col min="4906" max="4906" width="0.796875" customWidth="1"/>
    <col min="4908" max="4908" width="0.796875" customWidth="1"/>
    <col min="5121" max="5121" width="19.296875" bestFit="1" customWidth="1"/>
    <col min="5154" max="5154" width="1.296875" customWidth="1"/>
    <col min="5161" max="5161" width="3.5" bestFit="1" customWidth="1"/>
    <col min="5162" max="5162" width="0.796875" customWidth="1"/>
    <col min="5164" max="5164" width="0.796875" customWidth="1"/>
    <col min="5377" max="5377" width="19.296875" bestFit="1" customWidth="1"/>
    <col min="5410" max="5410" width="1.296875" customWidth="1"/>
    <col min="5417" max="5417" width="3.5" bestFit="1" customWidth="1"/>
    <col min="5418" max="5418" width="0.796875" customWidth="1"/>
    <col min="5420" max="5420" width="0.796875" customWidth="1"/>
    <col min="5633" max="5633" width="19.296875" bestFit="1" customWidth="1"/>
    <col min="5666" max="5666" width="1.296875" customWidth="1"/>
    <col min="5673" max="5673" width="3.5" bestFit="1" customWidth="1"/>
    <col min="5674" max="5674" width="0.796875" customWidth="1"/>
    <col min="5676" max="5676" width="0.796875" customWidth="1"/>
    <col min="5889" max="5889" width="19.296875" bestFit="1" customWidth="1"/>
    <col min="5922" max="5922" width="1.296875" customWidth="1"/>
    <col min="5929" max="5929" width="3.5" bestFit="1" customWidth="1"/>
    <col min="5930" max="5930" width="0.796875" customWidth="1"/>
    <col min="5932" max="5932" width="0.796875" customWidth="1"/>
    <col min="6145" max="6145" width="19.296875" bestFit="1" customWidth="1"/>
    <col min="6178" max="6178" width="1.296875" customWidth="1"/>
    <col min="6185" max="6185" width="3.5" bestFit="1" customWidth="1"/>
    <col min="6186" max="6186" width="0.796875" customWidth="1"/>
    <col min="6188" max="6188" width="0.796875" customWidth="1"/>
    <col min="6401" max="6401" width="19.296875" bestFit="1" customWidth="1"/>
    <col min="6434" max="6434" width="1.296875" customWidth="1"/>
    <col min="6441" max="6441" width="3.5" bestFit="1" customWidth="1"/>
    <col min="6442" max="6442" width="0.796875" customWidth="1"/>
    <col min="6444" max="6444" width="0.796875" customWidth="1"/>
    <col min="6657" max="6657" width="19.296875" bestFit="1" customWidth="1"/>
    <col min="6690" max="6690" width="1.296875" customWidth="1"/>
    <col min="6697" max="6697" width="3.5" bestFit="1" customWidth="1"/>
    <col min="6698" max="6698" width="0.796875" customWidth="1"/>
    <col min="6700" max="6700" width="0.796875" customWidth="1"/>
    <col min="6913" max="6913" width="19.296875" bestFit="1" customWidth="1"/>
    <col min="6946" max="6946" width="1.296875" customWidth="1"/>
    <col min="6953" max="6953" width="3.5" bestFit="1" customWidth="1"/>
    <col min="6954" max="6954" width="0.796875" customWidth="1"/>
    <col min="6956" max="6956" width="0.796875" customWidth="1"/>
    <col min="7169" max="7169" width="19.296875" bestFit="1" customWidth="1"/>
    <col min="7202" max="7202" width="1.296875" customWidth="1"/>
    <col min="7209" max="7209" width="3.5" bestFit="1" customWidth="1"/>
    <col min="7210" max="7210" width="0.796875" customWidth="1"/>
    <col min="7212" max="7212" width="0.796875" customWidth="1"/>
    <col min="7425" max="7425" width="19.296875" bestFit="1" customWidth="1"/>
    <col min="7458" max="7458" width="1.296875" customWidth="1"/>
    <col min="7465" max="7465" width="3.5" bestFit="1" customWidth="1"/>
    <col min="7466" max="7466" width="0.796875" customWidth="1"/>
    <col min="7468" max="7468" width="0.796875" customWidth="1"/>
    <col min="7681" max="7681" width="19.296875" bestFit="1" customWidth="1"/>
    <col min="7714" max="7714" width="1.296875" customWidth="1"/>
    <col min="7721" max="7721" width="3.5" bestFit="1" customWidth="1"/>
    <col min="7722" max="7722" width="0.796875" customWidth="1"/>
    <col min="7724" max="7724" width="0.796875" customWidth="1"/>
    <col min="7937" max="7937" width="19.296875" bestFit="1" customWidth="1"/>
    <col min="7970" max="7970" width="1.296875" customWidth="1"/>
    <col min="7977" max="7977" width="3.5" bestFit="1" customWidth="1"/>
    <col min="7978" max="7978" width="0.796875" customWidth="1"/>
    <col min="7980" max="7980" width="0.796875" customWidth="1"/>
    <col min="8193" max="8193" width="19.296875" bestFit="1" customWidth="1"/>
    <col min="8226" max="8226" width="1.296875" customWidth="1"/>
    <col min="8233" max="8233" width="3.5" bestFit="1" customWidth="1"/>
    <col min="8234" max="8234" width="0.796875" customWidth="1"/>
    <col min="8236" max="8236" width="0.796875" customWidth="1"/>
    <col min="8449" max="8449" width="19.296875" bestFit="1" customWidth="1"/>
    <col min="8482" max="8482" width="1.296875" customWidth="1"/>
    <col min="8489" max="8489" width="3.5" bestFit="1" customWidth="1"/>
    <col min="8490" max="8490" width="0.796875" customWidth="1"/>
    <col min="8492" max="8492" width="0.796875" customWidth="1"/>
    <col min="8705" max="8705" width="19.296875" bestFit="1" customWidth="1"/>
    <col min="8738" max="8738" width="1.296875" customWidth="1"/>
    <col min="8745" max="8745" width="3.5" bestFit="1" customWidth="1"/>
    <col min="8746" max="8746" width="0.796875" customWidth="1"/>
    <col min="8748" max="8748" width="0.796875" customWidth="1"/>
    <col min="8961" max="8961" width="19.296875" bestFit="1" customWidth="1"/>
    <col min="8994" max="8994" width="1.296875" customWidth="1"/>
    <col min="9001" max="9001" width="3.5" bestFit="1" customWidth="1"/>
    <col min="9002" max="9002" width="0.796875" customWidth="1"/>
    <col min="9004" max="9004" width="0.796875" customWidth="1"/>
    <col min="9217" max="9217" width="19.296875" bestFit="1" customWidth="1"/>
    <col min="9250" max="9250" width="1.296875" customWidth="1"/>
    <col min="9257" max="9257" width="3.5" bestFit="1" customWidth="1"/>
    <col min="9258" max="9258" width="0.796875" customWidth="1"/>
    <col min="9260" max="9260" width="0.796875" customWidth="1"/>
    <col min="9473" max="9473" width="19.296875" bestFit="1" customWidth="1"/>
    <col min="9506" max="9506" width="1.296875" customWidth="1"/>
    <col min="9513" max="9513" width="3.5" bestFit="1" customWidth="1"/>
    <col min="9514" max="9514" width="0.796875" customWidth="1"/>
    <col min="9516" max="9516" width="0.796875" customWidth="1"/>
    <col min="9729" max="9729" width="19.296875" bestFit="1" customWidth="1"/>
    <col min="9762" max="9762" width="1.296875" customWidth="1"/>
    <col min="9769" max="9769" width="3.5" bestFit="1" customWidth="1"/>
    <col min="9770" max="9770" width="0.796875" customWidth="1"/>
    <col min="9772" max="9772" width="0.796875" customWidth="1"/>
    <col min="9985" max="9985" width="19.296875" bestFit="1" customWidth="1"/>
    <col min="10018" max="10018" width="1.296875" customWidth="1"/>
    <col min="10025" max="10025" width="3.5" bestFit="1" customWidth="1"/>
    <col min="10026" max="10026" width="0.796875" customWidth="1"/>
    <col min="10028" max="10028" width="0.796875" customWidth="1"/>
    <col min="10241" max="10241" width="19.296875" bestFit="1" customWidth="1"/>
    <col min="10274" max="10274" width="1.296875" customWidth="1"/>
    <col min="10281" max="10281" width="3.5" bestFit="1" customWidth="1"/>
    <col min="10282" max="10282" width="0.796875" customWidth="1"/>
    <col min="10284" max="10284" width="0.796875" customWidth="1"/>
    <col min="10497" max="10497" width="19.296875" bestFit="1" customWidth="1"/>
    <col min="10530" max="10530" width="1.296875" customWidth="1"/>
    <col min="10537" max="10537" width="3.5" bestFit="1" customWidth="1"/>
    <col min="10538" max="10538" width="0.796875" customWidth="1"/>
    <col min="10540" max="10540" width="0.796875" customWidth="1"/>
    <col min="10753" max="10753" width="19.296875" bestFit="1" customWidth="1"/>
    <col min="10786" max="10786" width="1.296875" customWidth="1"/>
    <col min="10793" max="10793" width="3.5" bestFit="1" customWidth="1"/>
    <col min="10794" max="10794" width="0.796875" customWidth="1"/>
    <col min="10796" max="10796" width="0.796875" customWidth="1"/>
    <col min="11009" max="11009" width="19.296875" bestFit="1" customWidth="1"/>
    <col min="11042" max="11042" width="1.296875" customWidth="1"/>
    <col min="11049" max="11049" width="3.5" bestFit="1" customWidth="1"/>
    <col min="11050" max="11050" width="0.796875" customWidth="1"/>
    <col min="11052" max="11052" width="0.796875" customWidth="1"/>
    <col min="11265" max="11265" width="19.296875" bestFit="1" customWidth="1"/>
    <col min="11298" max="11298" width="1.296875" customWidth="1"/>
    <col min="11305" max="11305" width="3.5" bestFit="1" customWidth="1"/>
    <col min="11306" max="11306" width="0.796875" customWidth="1"/>
    <col min="11308" max="11308" width="0.796875" customWidth="1"/>
    <col min="11521" max="11521" width="19.296875" bestFit="1" customWidth="1"/>
    <col min="11554" max="11554" width="1.296875" customWidth="1"/>
    <col min="11561" max="11561" width="3.5" bestFit="1" customWidth="1"/>
    <col min="11562" max="11562" width="0.796875" customWidth="1"/>
    <col min="11564" max="11564" width="0.796875" customWidth="1"/>
    <col min="11777" max="11777" width="19.296875" bestFit="1" customWidth="1"/>
    <col min="11810" max="11810" width="1.296875" customWidth="1"/>
    <col min="11817" max="11817" width="3.5" bestFit="1" customWidth="1"/>
    <col min="11818" max="11818" width="0.796875" customWidth="1"/>
    <col min="11820" max="11820" width="0.796875" customWidth="1"/>
    <col min="12033" max="12033" width="19.296875" bestFit="1" customWidth="1"/>
    <col min="12066" max="12066" width="1.296875" customWidth="1"/>
    <col min="12073" max="12073" width="3.5" bestFit="1" customWidth="1"/>
    <col min="12074" max="12074" width="0.796875" customWidth="1"/>
    <col min="12076" max="12076" width="0.796875" customWidth="1"/>
    <col min="12289" max="12289" width="19.296875" bestFit="1" customWidth="1"/>
    <col min="12322" max="12322" width="1.296875" customWidth="1"/>
    <col min="12329" max="12329" width="3.5" bestFit="1" customWidth="1"/>
    <col min="12330" max="12330" width="0.796875" customWidth="1"/>
    <col min="12332" max="12332" width="0.796875" customWidth="1"/>
    <col min="12545" max="12545" width="19.296875" bestFit="1" customWidth="1"/>
    <col min="12578" max="12578" width="1.296875" customWidth="1"/>
    <col min="12585" max="12585" width="3.5" bestFit="1" customWidth="1"/>
    <col min="12586" max="12586" width="0.796875" customWidth="1"/>
    <col min="12588" max="12588" width="0.796875" customWidth="1"/>
    <col min="12801" max="12801" width="19.296875" bestFit="1" customWidth="1"/>
    <col min="12834" max="12834" width="1.296875" customWidth="1"/>
    <col min="12841" max="12841" width="3.5" bestFit="1" customWidth="1"/>
    <col min="12842" max="12842" width="0.796875" customWidth="1"/>
    <col min="12844" max="12844" width="0.796875" customWidth="1"/>
    <col min="13057" max="13057" width="19.296875" bestFit="1" customWidth="1"/>
    <col min="13090" max="13090" width="1.296875" customWidth="1"/>
    <col min="13097" max="13097" width="3.5" bestFit="1" customWidth="1"/>
    <col min="13098" max="13098" width="0.796875" customWidth="1"/>
    <col min="13100" max="13100" width="0.796875" customWidth="1"/>
    <col min="13313" max="13313" width="19.296875" bestFit="1" customWidth="1"/>
    <col min="13346" max="13346" width="1.296875" customWidth="1"/>
    <col min="13353" max="13353" width="3.5" bestFit="1" customWidth="1"/>
    <col min="13354" max="13354" width="0.796875" customWidth="1"/>
    <col min="13356" max="13356" width="0.796875" customWidth="1"/>
    <col min="13569" max="13569" width="19.296875" bestFit="1" customWidth="1"/>
    <col min="13602" max="13602" width="1.296875" customWidth="1"/>
    <col min="13609" max="13609" width="3.5" bestFit="1" customWidth="1"/>
    <col min="13610" max="13610" width="0.796875" customWidth="1"/>
    <col min="13612" max="13612" width="0.796875" customWidth="1"/>
    <col min="13825" max="13825" width="19.296875" bestFit="1" customWidth="1"/>
    <col min="13858" max="13858" width="1.296875" customWidth="1"/>
    <col min="13865" max="13865" width="3.5" bestFit="1" customWidth="1"/>
    <col min="13866" max="13866" width="0.796875" customWidth="1"/>
    <col min="13868" max="13868" width="0.796875" customWidth="1"/>
    <col min="14081" max="14081" width="19.296875" bestFit="1" customWidth="1"/>
    <col min="14114" max="14114" width="1.296875" customWidth="1"/>
    <col min="14121" max="14121" width="3.5" bestFit="1" customWidth="1"/>
    <col min="14122" max="14122" width="0.796875" customWidth="1"/>
    <col min="14124" max="14124" width="0.796875" customWidth="1"/>
    <col min="14337" max="14337" width="19.296875" bestFit="1" customWidth="1"/>
    <col min="14370" max="14370" width="1.296875" customWidth="1"/>
    <col min="14377" max="14377" width="3.5" bestFit="1" customWidth="1"/>
    <col min="14378" max="14378" width="0.796875" customWidth="1"/>
    <col min="14380" max="14380" width="0.796875" customWidth="1"/>
    <col min="14593" max="14593" width="19.296875" bestFit="1" customWidth="1"/>
    <col min="14626" max="14626" width="1.296875" customWidth="1"/>
    <col min="14633" max="14633" width="3.5" bestFit="1" customWidth="1"/>
    <col min="14634" max="14634" width="0.796875" customWidth="1"/>
    <col min="14636" max="14636" width="0.796875" customWidth="1"/>
    <col min="14849" max="14849" width="19.296875" bestFit="1" customWidth="1"/>
    <col min="14882" max="14882" width="1.296875" customWidth="1"/>
    <col min="14889" max="14889" width="3.5" bestFit="1" customWidth="1"/>
    <col min="14890" max="14890" width="0.796875" customWidth="1"/>
    <col min="14892" max="14892" width="0.796875" customWidth="1"/>
    <col min="15105" max="15105" width="19.296875" bestFit="1" customWidth="1"/>
    <col min="15138" max="15138" width="1.296875" customWidth="1"/>
    <col min="15145" max="15145" width="3.5" bestFit="1" customWidth="1"/>
    <col min="15146" max="15146" width="0.796875" customWidth="1"/>
    <col min="15148" max="15148" width="0.796875" customWidth="1"/>
    <col min="15361" max="15361" width="19.296875" bestFit="1" customWidth="1"/>
    <col min="15394" max="15394" width="1.296875" customWidth="1"/>
    <col min="15401" max="15401" width="3.5" bestFit="1" customWidth="1"/>
    <col min="15402" max="15402" width="0.796875" customWidth="1"/>
    <col min="15404" max="15404" width="0.796875" customWidth="1"/>
    <col min="15617" max="15617" width="19.296875" bestFit="1" customWidth="1"/>
    <col min="15650" max="15650" width="1.296875" customWidth="1"/>
    <col min="15657" max="15657" width="3.5" bestFit="1" customWidth="1"/>
    <col min="15658" max="15658" width="0.796875" customWidth="1"/>
    <col min="15660" max="15660" width="0.796875" customWidth="1"/>
    <col min="15873" max="15873" width="19.296875" bestFit="1" customWidth="1"/>
    <col min="15906" max="15906" width="1.296875" customWidth="1"/>
    <col min="15913" max="15913" width="3.5" bestFit="1" customWidth="1"/>
    <col min="15914" max="15914" width="0.796875" customWidth="1"/>
    <col min="15916" max="15916" width="0.796875" customWidth="1"/>
    <col min="16129" max="16129" width="19.296875" bestFit="1" customWidth="1"/>
    <col min="16162" max="16162" width="1.296875" customWidth="1"/>
    <col min="16169" max="16169" width="3.5" bestFit="1" customWidth="1"/>
    <col min="16170" max="16170" width="0.796875" customWidth="1"/>
    <col min="16172" max="16172" width="0.796875" customWidth="1"/>
  </cols>
  <sheetData>
    <row r="1" spans="1:45" ht="16.2" thickBot="1" x14ac:dyDescent="0.35">
      <c r="A1" s="100" t="s">
        <v>218</v>
      </c>
      <c r="AI1" s="2">
        <v>36892</v>
      </c>
      <c r="AJ1" s="3"/>
      <c r="AK1" s="3"/>
      <c r="AL1" s="3"/>
      <c r="AM1" s="3"/>
      <c r="AN1" s="3"/>
      <c r="AO1" s="3"/>
      <c r="AQ1" s="4"/>
      <c r="AR1" s="5"/>
    </row>
    <row r="2" spans="1:45" ht="32.4" thickTop="1" thickBot="1" x14ac:dyDescent="0.35">
      <c r="A2" s="108" t="s">
        <v>74</v>
      </c>
      <c r="B2" s="6" t="str">
        <f>(A3)</f>
        <v>Fortuna</v>
      </c>
      <c r="C2" s="7"/>
      <c r="D2" s="6"/>
      <c r="E2" s="6"/>
      <c r="F2" s="8" t="str">
        <f>(A4)</f>
        <v>Németh I</v>
      </c>
      <c r="G2" s="6"/>
      <c r="H2" s="6"/>
      <c r="I2" s="6"/>
      <c r="J2" s="8" t="str">
        <f>(A5)</f>
        <v>Rozsnyai</v>
      </c>
      <c r="K2" s="6"/>
      <c r="L2" s="6"/>
      <c r="M2" s="6"/>
      <c r="N2" s="8" t="str">
        <f>(A6)</f>
        <v>Maczelka Á</v>
      </c>
      <c r="O2" s="6"/>
      <c r="P2" s="6"/>
      <c r="Q2" s="6"/>
      <c r="R2" s="8" t="str">
        <f>(A7)</f>
        <v>Szabó M</v>
      </c>
      <c r="S2" s="6"/>
      <c r="T2" s="6"/>
      <c r="U2" s="6"/>
      <c r="V2" s="8" t="str">
        <f>(A8)</f>
        <v>pihen</v>
      </c>
      <c r="W2" s="6"/>
      <c r="X2" s="6"/>
      <c r="Y2" s="6"/>
      <c r="Z2" s="8" t="str">
        <f>(A9)</f>
        <v>Váradi M</v>
      </c>
      <c r="AA2" s="6"/>
      <c r="AB2" s="6"/>
      <c r="AC2" s="6"/>
      <c r="AD2" s="8" t="str">
        <f>(A10)</f>
        <v>pihen</v>
      </c>
      <c r="AE2" s="6"/>
      <c r="AF2" s="6"/>
      <c r="AG2" s="6"/>
      <c r="AH2" s="9"/>
      <c r="AI2" s="10" t="s">
        <v>75</v>
      </c>
      <c r="AJ2" s="11" t="s">
        <v>76</v>
      </c>
      <c r="AK2" s="11" t="s">
        <v>77</v>
      </c>
      <c r="AL2" s="11" t="s">
        <v>78</v>
      </c>
      <c r="AM2" s="12" t="s">
        <v>79</v>
      </c>
      <c r="AN2" s="12" t="s">
        <v>80</v>
      </c>
      <c r="AO2" s="13" t="s">
        <v>81</v>
      </c>
      <c r="AP2" s="1"/>
      <c r="AQ2" s="14" t="s">
        <v>82</v>
      </c>
      <c r="AR2" s="15"/>
      <c r="AS2" s="16" t="s">
        <v>83</v>
      </c>
    </row>
    <row r="3" spans="1:45" ht="16.2" thickTop="1" x14ac:dyDescent="0.3">
      <c r="A3" s="102" t="s">
        <v>128</v>
      </c>
      <c r="B3" s="17"/>
      <c r="C3" s="18"/>
      <c r="D3" s="18"/>
      <c r="E3" s="18"/>
      <c r="F3" s="19">
        <v>7</v>
      </c>
      <c r="G3" s="20">
        <f>(N42)</f>
        <v>2</v>
      </c>
      <c r="H3" s="20">
        <f>(P42)</f>
        <v>0</v>
      </c>
      <c r="I3" s="21" t="str">
        <f>IF(G3=".","-",IF(G3&gt;H3,"g",IF(G3=H3,"d","v")))</f>
        <v>g</v>
      </c>
      <c r="J3" s="19">
        <v>6</v>
      </c>
      <c r="K3" s="22">
        <f>(N37)</f>
        <v>4</v>
      </c>
      <c r="L3" s="22">
        <f>(P37)</f>
        <v>0</v>
      </c>
      <c r="M3" s="21" t="str">
        <f>IF(K3=".","-",IF(K3&gt;L3,"g",IF(K3=L3,"d","v")))</f>
        <v>g</v>
      </c>
      <c r="N3" s="19">
        <v>5</v>
      </c>
      <c r="O3" s="22">
        <f>(N32)</f>
        <v>1</v>
      </c>
      <c r="P3" s="22">
        <f>(P32)</f>
        <v>0</v>
      </c>
      <c r="Q3" s="21" t="str">
        <f>IF(O3=".","-",IF(O3&gt;P3,"g",IF(O3=P3,"d","v")))</f>
        <v>g</v>
      </c>
      <c r="R3" s="19">
        <v>4</v>
      </c>
      <c r="S3" s="22">
        <f>(N27)</f>
        <v>3</v>
      </c>
      <c r="T3" s="22">
        <f>(P27)</f>
        <v>2</v>
      </c>
      <c r="U3" s="21" t="str">
        <f>IF(S3=".","-",IF(S3&gt;T3,"g",IF(S3=T3,"d","v")))</f>
        <v>g</v>
      </c>
      <c r="V3" s="19">
        <v>3</v>
      </c>
      <c r="W3" s="22" t="str">
        <f>(N22)</f>
        <v>.</v>
      </c>
      <c r="X3" s="22" t="str">
        <f>(P22)</f>
        <v>.</v>
      </c>
      <c r="Y3" s="21" t="str">
        <f>IF(W3=".","-",IF(W3&gt;X3,"g",IF(W3=X3,"d","v")))</f>
        <v>-</v>
      </c>
      <c r="Z3" s="19">
        <v>2</v>
      </c>
      <c r="AA3" s="22">
        <f>(N17)</f>
        <v>5</v>
      </c>
      <c r="AB3" s="22">
        <f>(P17)</f>
        <v>0</v>
      </c>
      <c r="AC3" s="21" t="str">
        <f t="shared" ref="AC3:AC8" si="0">IF(AA3=".","-",IF(AA3&gt;AB3,"g",IF(AA3=AB3,"d","v")))</f>
        <v>g</v>
      </c>
      <c r="AD3" s="19">
        <v>1</v>
      </c>
      <c r="AE3" s="22" t="str">
        <f>(N12)</f>
        <v>.</v>
      </c>
      <c r="AF3" s="22" t="str">
        <f>(P12)</f>
        <v>.</v>
      </c>
      <c r="AG3" s="21" t="str">
        <f t="shared" ref="AG3:AG9" si="1">IF(AE3=".","-",IF(AE3&gt;AF3,"g",IF(AE3=AF3,"d","v")))</f>
        <v>-</v>
      </c>
      <c r="AH3" s="23"/>
      <c r="AI3" s="24">
        <f t="shared" ref="AI3:AI10" si="2">SUM(AJ3:AL3)</f>
        <v>5</v>
      </c>
      <c r="AJ3" s="25">
        <f t="shared" ref="AJ3:AJ10" si="3">COUNTIF(B3:AG3,"g")</f>
        <v>5</v>
      </c>
      <c r="AK3" s="25">
        <f t="shared" ref="AK3:AK10" si="4">COUNTIF(B3:AG3,"d")</f>
        <v>0</v>
      </c>
      <c r="AL3" s="25">
        <f t="shared" ref="AL3:AL10" si="5">COUNTIF(B3:AG3,"v")</f>
        <v>0</v>
      </c>
      <c r="AM3" s="26">
        <f>SUM(IF(G3&lt;&gt;".",G3)+IF(K3&lt;&gt;".",K3)+IF(O3&lt;&gt;".",O3)+IF(S3&lt;&gt;".",S3)+IF(W3&lt;&gt;".",W3)+IF(AA3&lt;&gt;".",AA3)+IF(AE3&lt;&gt;".",AE3))</f>
        <v>15</v>
      </c>
      <c r="AN3" s="26">
        <f>SUM(IF(H3&lt;&gt;".",H3)+IF(L3&lt;&gt;".",L3)+IF(P3&lt;&gt;".",P3)+IF(T3&lt;&gt;".",T3)+IF(X3&lt;&gt;".",X3)+IF(AB3&lt;&gt;".",AB3)+IF(AF3&lt;&gt;".",AF3))</f>
        <v>2</v>
      </c>
      <c r="AO3" s="27">
        <f t="shared" ref="AO3:AO10" si="6">SUM(AJ3*3+AK3*1)</f>
        <v>15</v>
      </c>
      <c r="AP3" s="28"/>
      <c r="AQ3" s="29">
        <f t="shared" ref="AQ3:AQ10" si="7">RANK(AO3,$AO$3:$AO$10,0)</f>
        <v>1</v>
      </c>
      <c r="AR3" s="30"/>
      <c r="AS3" s="31">
        <f t="shared" ref="AS3:AS10" si="8">SUM(AM3-AN3)</f>
        <v>13</v>
      </c>
    </row>
    <row r="4" spans="1:45" x14ac:dyDescent="0.3">
      <c r="A4" s="103" t="s">
        <v>129</v>
      </c>
      <c r="B4" s="32">
        <v>7</v>
      </c>
      <c r="C4" s="20">
        <f>(P42)</f>
        <v>0</v>
      </c>
      <c r="D4" s="20">
        <f>(N42)</f>
        <v>2</v>
      </c>
      <c r="E4" s="33" t="str">
        <f t="shared" ref="E4:E10" si="9">IF(C4=".","-",IF(C4&gt;D4,"g",IF(C4=D4,"d","v")))</f>
        <v>v</v>
      </c>
      <c r="F4" s="34"/>
      <c r="G4" s="35"/>
      <c r="H4" s="35"/>
      <c r="I4" s="35"/>
      <c r="J4" s="32">
        <v>5</v>
      </c>
      <c r="K4" s="20">
        <f>(N33)</f>
        <v>1</v>
      </c>
      <c r="L4" s="20">
        <f>(P33)</f>
        <v>1</v>
      </c>
      <c r="M4" s="33" t="str">
        <f>IF(K4=".","-",IF(K4&gt;L4,"g",IF(K4=L4,"d","v")))</f>
        <v>d</v>
      </c>
      <c r="N4" s="32">
        <v>4</v>
      </c>
      <c r="O4" s="20">
        <f>(N28)</f>
        <v>2</v>
      </c>
      <c r="P4" s="20">
        <f>(P28)</f>
        <v>0</v>
      </c>
      <c r="Q4" s="33" t="str">
        <f>IF(O4=".","-",IF(O4&gt;P4,"g",IF(O4=P4,"d","v")))</f>
        <v>g</v>
      </c>
      <c r="R4" s="32">
        <v>3</v>
      </c>
      <c r="S4" s="20">
        <f>(N23)</f>
        <v>1</v>
      </c>
      <c r="T4" s="20">
        <f>(P23)</f>
        <v>1</v>
      </c>
      <c r="U4" s="33" t="str">
        <f>IF(S4=".","-",IF(S4&gt;T4,"g",IF(S4=T4,"d","v")))</f>
        <v>d</v>
      </c>
      <c r="V4" s="32">
        <v>2</v>
      </c>
      <c r="W4" s="20" t="str">
        <f>(N18)</f>
        <v>.</v>
      </c>
      <c r="X4" s="20" t="str">
        <f>(P18)</f>
        <v>.</v>
      </c>
      <c r="Y4" s="33" t="str">
        <f>IF(W4=".","-",IF(W4&gt;X4,"g",IF(W4=X4,"d","v")))</f>
        <v>-</v>
      </c>
      <c r="Z4" s="32">
        <v>1</v>
      </c>
      <c r="AA4" s="20">
        <f>(N13)</f>
        <v>3</v>
      </c>
      <c r="AB4" s="20">
        <f>(P13)</f>
        <v>0</v>
      </c>
      <c r="AC4" s="33" t="str">
        <f t="shared" si="0"/>
        <v>g</v>
      </c>
      <c r="AD4" s="32">
        <v>6</v>
      </c>
      <c r="AE4" s="20" t="str">
        <f>(N38)</f>
        <v>.</v>
      </c>
      <c r="AF4" s="20" t="str">
        <f>(P38)</f>
        <v>.</v>
      </c>
      <c r="AG4" s="33" t="str">
        <f t="shared" si="1"/>
        <v>-</v>
      </c>
      <c r="AH4" s="36"/>
      <c r="AI4" s="37">
        <f t="shared" si="2"/>
        <v>5</v>
      </c>
      <c r="AJ4" s="38">
        <f t="shared" si="3"/>
        <v>2</v>
      </c>
      <c r="AK4" s="38">
        <f t="shared" si="4"/>
        <v>2</v>
      </c>
      <c r="AL4" s="38">
        <f t="shared" si="5"/>
        <v>1</v>
      </c>
      <c r="AM4" s="26">
        <f>SUM(IF(C4&lt;&gt;".",C4)+IF(K4&lt;&gt;".",K4)+IF(O4&lt;&gt;".",O4)+IF(S4&lt;&gt;".",S4)+IF(W4&lt;&gt;".",W4)+IF(AA4&lt;&gt;".",AA4)+IF(AE4&lt;&gt;".",AE4))</f>
        <v>7</v>
      </c>
      <c r="AN4" s="26">
        <f>SUM(IF(D4&lt;&gt;".",D4)+IF(L4&lt;&gt;".",L4)+IF(P4&lt;&gt;".",P4)+IF(T4&lt;&gt;".",T4)+IF(X4&lt;&gt;".",X4)+IF(AB4&lt;&gt;".",AB4)+IF(AF4&lt;&gt;".",AF4))</f>
        <v>4</v>
      </c>
      <c r="AO4" s="39">
        <f t="shared" si="6"/>
        <v>8</v>
      </c>
      <c r="AP4" s="28"/>
      <c r="AQ4" s="29">
        <f t="shared" si="7"/>
        <v>2</v>
      </c>
      <c r="AR4" s="30"/>
      <c r="AS4" s="31">
        <f t="shared" si="8"/>
        <v>3</v>
      </c>
    </row>
    <row r="5" spans="1:45" x14ac:dyDescent="0.3">
      <c r="A5" s="103" t="s">
        <v>209</v>
      </c>
      <c r="B5" s="32">
        <v>6</v>
      </c>
      <c r="C5" s="20">
        <f>(P37)</f>
        <v>0</v>
      </c>
      <c r="D5" s="20">
        <f>(N37)</f>
        <v>4</v>
      </c>
      <c r="E5" s="33" t="str">
        <f t="shared" si="9"/>
        <v>v</v>
      </c>
      <c r="F5" s="32">
        <v>5</v>
      </c>
      <c r="G5" s="20">
        <f>(P33)</f>
        <v>1</v>
      </c>
      <c r="H5" s="20">
        <f>(N33)</f>
        <v>1</v>
      </c>
      <c r="I5" s="33" t="str">
        <f t="shared" ref="I5:I10" si="10">IF(G5=".","-",IF(G5&gt;H5,"g",IF(G5=H5,"d","v")))</f>
        <v>d</v>
      </c>
      <c r="J5" s="34"/>
      <c r="K5" s="35"/>
      <c r="L5" s="35"/>
      <c r="M5" s="35"/>
      <c r="N5" s="32">
        <v>3</v>
      </c>
      <c r="O5" s="20">
        <f>(N24)</f>
        <v>1</v>
      </c>
      <c r="P5" s="20">
        <f>(P24)</f>
        <v>1</v>
      </c>
      <c r="Q5" s="33" t="str">
        <f>IF(O5=".","-",IF(O5&gt;P5,"g",IF(O5=P5,"d","v")))</f>
        <v>d</v>
      </c>
      <c r="R5" s="32">
        <v>2</v>
      </c>
      <c r="S5" s="20">
        <f>(N19)</f>
        <v>0</v>
      </c>
      <c r="T5" s="20">
        <f>(P19)</f>
        <v>0</v>
      </c>
      <c r="U5" s="33" t="str">
        <f>IF(S5=".","-",IF(S5&gt;T5,"g",IF(S5=T5,"d","v")))</f>
        <v>d</v>
      </c>
      <c r="V5" s="32">
        <v>1</v>
      </c>
      <c r="W5" s="20" t="str">
        <f>(N14)</f>
        <v>.</v>
      </c>
      <c r="X5" s="20" t="str">
        <f>(P14)</f>
        <v>.</v>
      </c>
      <c r="Y5" s="33" t="str">
        <f>IF(W5=".","-",IF(W5&gt;X5,"g",IF(W5=X5,"d","v")))</f>
        <v>-</v>
      </c>
      <c r="Z5" s="32">
        <v>7</v>
      </c>
      <c r="AA5" s="20">
        <f>(N43)</f>
        <v>3</v>
      </c>
      <c r="AB5" s="20">
        <f>(P43)</f>
        <v>0</v>
      </c>
      <c r="AC5" s="33" t="str">
        <f t="shared" si="0"/>
        <v>g</v>
      </c>
      <c r="AD5" s="32">
        <v>4</v>
      </c>
      <c r="AE5" s="20" t="str">
        <f>(N29)</f>
        <v>.</v>
      </c>
      <c r="AF5" s="20" t="str">
        <f>(P29)</f>
        <v>.</v>
      </c>
      <c r="AG5" s="33" t="str">
        <f t="shared" si="1"/>
        <v>-</v>
      </c>
      <c r="AH5" s="36"/>
      <c r="AI5" s="37">
        <f t="shared" si="2"/>
        <v>5</v>
      </c>
      <c r="AJ5" s="38">
        <f t="shared" si="3"/>
        <v>1</v>
      </c>
      <c r="AK5" s="38">
        <f t="shared" si="4"/>
        <v>3</v>
      </c>
      <c r="AL5" s="38">
        <f t="shared" si="5"/>
        <v>1</v>
      </c>
      <c r="AM5" s="26">
        <f>SUM(IF(C5&lt;&gt;".",C5)+IF(G5&lt;&gt;".",G5)+IF(O5&lt;&gt;".",O5)+IF(S5&lt;&gt;".",S5)+IF(W5&lt;&gt;".",W5)+IF(AA5&lt;&gt;".",AA5)+IF(AE5&lt;&gt;".",AE5))</f>
        <v>5</v>
      </c>
      <c r="AN5" s="26">
        <f>SUM(IF(D5&lt;&gt;".",D5)+IF(H5&lt;&gt;".",H5)+IF(P5&lt;&gt;".",P5)+IF(T5&lt;&gt;".",T5)+IF(X5&lt;&gt;".",X5)+IF(AB5&lt;&gt;".",AB5)+IF(AF5&lt;&gt;".",AF5))</f>
        <v>6</v>
      </c>
      <c r="AO5" s="39">
        <f t="shared" si="6"/>
        <v>6</v>
      </c>
      <c r="AP5" s="28"/>
      <c r="AQ5" s="29">
        <f t="shared" si="7"/>
        <v>4</v>
      </c>
      <c r="AR5" s="30"/>
      <c r="AS5" s="31">
        <f t="shared" si="8"/>
        <v>-1</v>
      </c>
    </row>
    <row r="6" spans="1:45" x14ac:dyDescent="0.3">
      <c r="A6" s="103" t="s">
        <v>210</v>
      </c>
      <c r="B6" s="32">
        <v>5</v>
      </c>
      <c r="C6" s="20">
        <f>(P32)</f>
        <v>0</v>
      </c>
      <c r="D6" s="20">
        <f>(N32)</f>
        <v>1</v>
      </c>
      <c r="E6" s="33" t="str">
        <f t="shared" si="9"/>
        <v>v</v>
      </c>
      <c r="F6" s="32">
        <v>4</v>
      </c>
      <c r="G6" s="20">
        <f>(P28)</f>
        <v>0</v>
      </c>
      <c r="H6" s="20">
        <f>(N28)</f>
        <v>2</v>
      </c>
      <c r="I6" s="33" t="str">
        <f t="shared" si="10"/>
        <v>v</v>
      </c>
      <c r="J6" s="32">
        <v>3</v>
      </c>
      <c r="K6" s="20">
        <f>(P24)</f>
        <v>1</v>
      </c>
      <c r="L6" s="20">
        <f>(N24)</f>
        <v>1</v>
      </c>
      <c r="M6" s="33" t="str">
        <f>IF(K6=".","-",IF(K6&gt;L6,"g",IF(K6=L6,"d","v")))</f>
        <v>d</v>
      </c>
      <c r="N6" s="34"/>
      <c r="O6" s="35"/>
      <c r="P6" s="35"/>
      <c r="Q6" s="35"/>
      <c r="R6" s="32">
        <v>1</v>
      </c>
      <c r="S6" s="20">
        <f>(N15)</f>
        <v>2</v>
      </c>
      <c r="T6" s="20">
        <f>(P15)</f>
        <v>0</v>
      </c>
      <c r="U6" s="33" t="str">
        <f>IF(S6=".","-",IF(S6&gt;T6,"g",IF(S6=T6,"d","v")))</f>
        <v>g</v>
      </c>
      <c r="V6" s="32">
        <v>7</v>
      </c>
      <c r="W6" s="20" t="str">
        <f>(N44)</f>
        <v>.</v>
      </c>
      <c r="X6" s="20" t="str">
        <f>(P44)</f>
        <v>.</v>
      </c>
      <c r="Y6" s="33" t="str">
        <f>IF(W6=".","-",IF(W6&gt;X6,"g",IF(W6=X6,"d","v")))</f>
        <v>-</v>
      </c>
      <c r="Z6" s="32">
        <v>6</v>
      </c>
      <c r="AA6" s="20">
        <f>(N39)</f>
        <v>2</v>
      </c>
      <c r="AB6" s="20">
        <f>(P39)</f>
        <v>0</v>
      </c>
      <c r="AC6" s="33" t="str">
        <f t="shared" si="0"/>
        <v>g</v>
      </c>
      <c r="AD6" s="32">
        <v>2</v>
      </c>
      <c r="AE6" s="20" t="str">
        <f>(N20)</f>
        <v>.</v>
      </c>
      <c r="AF6" s="20" t="str">
        <f>(P20)</f>
        <v>.</v>
      </c>
      <c r="AG6" s="33" t="str">
        <f t="shared" si="1"/>
        <v>-</v>
      </c>
      <c r="AH6" s="36"/>
      <c r="AI6" s="37">
        <f t="shared" si="2"/>
        <v>5</v>
      </c>
      <c r="AJ6" s="38">
        <f t="shared" si="3"/>
        <v>2</v>
      </c>
      <c r="AK6" s="38">
        <f t="shared" si="4"/>
        <v>1</v>
      </c>
      <c r="AL6" s="38">
        <f t="shared" si="5"/>
        <v>2</v>
      </c>
      <c r="AM6" s="26">
        <f>SUM(IF(C6&lt;&gt;".",C6)+IF(G6&lt;&gt;".",G6)+IF(K6&lt;&gt;".",K6)+IF(S6&lt;&gt;".",S6)+IF(W6&lt;&gt;".",W6)+IF(AA6&lt;&gt;".",AA6)+IF(AE6&lt;&gt;".",AE6))</f>
        <v>5</v>
      </c>
      <c r="AN6" s="26">
        <f>SUM(IF(D6&lt;&gt;".",D6)+IF(H6&lt;&gt;".",H6)+IF(L6&lt;&gt;".",L6)+IF(T6&lt;&gt;".",T6)+IF(X6&lt;&gt;".",X6)+IF(AB6&lt;&gt;".",AB6)+IF(AF6&lt;&gt;".",AF6))</f>
        <v>4</v>
      </c>
      <c r="AO6" s="39">
        <f t="shared" si="6"/>
        <v>7</v>
      </c>
      <c r="AP6" s="28"/>
      <c r="AQ6" s="29">
        <f t="shared" si="7"/>
        <v>3</v>
      </c>
      <c r="AR6" s="30"/>
      <c r="AS6" s="31">
        <f t="shared" si="8"/>
        <v>1</v>
      </c>
    </row>
    <row r="7" spans="1:45" x14ac:dyDescent="0.3">
      <c r="A7" s="103" t="s">
        <v>130</v>
      </c>
      <c r="B7" s="32">
        <v>4</v>
      </c>
      <c r="C7" s="20">
        <f>(P27)</f>
        <v>2</v>
      </c>
      <c r="D7" s="20">
        <f>(N27)</f>
        <v>3</v>
      </c>
      <c r="E7" s="33" t="str">
        <f t="shared" si="9"/>
        <v>v</v>
      </c>
      <c r="F7" s="32">
        <v>3</v>
      </c>
      <c r="G7" s="20">
        <f>(P23)</f>
        <v>1</v>
      </c>
      <c r="H7" s="20">
        <f>(N23)</f>
        <v>1</v>
      </c>
      <c r="I7" s="33" t="str">
        <f t="shared" si="10"/>
        <v>d</v>
      </c>
      <c r="J7" s="32">
        <v>2</v>
      </c>
      <c r="K7" s="20">
        <f>(P19)</f>
        <v>0</v>
      </c>
      <c r="L7" s="20">
        <f>(N19)</f>
        <v>0</v>
      </c>
      <c r="M7" s="33" t="str">
        <f>IF(K7=".","-",IF(K7&gt;L7,"g",IF(K7=L7,"d","v")))</f>
        <v>d</v>
      </c>
      <c r="N7" s="32">
        <v>1</v>
      </c>
      <c r="O7" s="20">
        <f>(P15)</f>
        <v>0</v>
      </c>
      <c r="P7" s="20">
        <f>(N15)</f>
        <v>2</v>
      </c>
      <c r="Q7" s="33" t="str">
        <f>IF(O7=".","-",IF(O7&gt;P7,"g",IF(O7=P7,"d","v")))</f>
        <v>v</v>
      </c>
      <c r="R7" s="34"/>
      <c r="S7" s="35"/>
      <c r="T7" s="35"/>
      <c r="U7" s="35"/>
      <c r="V7" s="32">
        <v>6</v>
      </c>
      <c r="W7" s="20" t="str">
        <f>(N40)</f>
        <v>.</v>
      </c>
      <c r="X7" s="20" t="str">
        <f>(P40)</f>
        <v>.</v>
      </c>
      <c r="Y7" s="33" t="str">
        <f>IF(W7=".","-",IF(W7&gt;X7,"g",IF(W7=X7,"d","v")))</f>
        <v>-</v>
      </c>
      <c r="Z7" s="32">
        <v>5</v>
      </c>
      <c r="AA7" s="20">
        <f>(N34)</f>
        <v>2</v>
      </c>
      <c r="AB7" s="20">
        <f>(P34)</f>
        <v>0</v>
      </c>
      <c r="AC7" s="33" t="str">
        <f t="shared" si="0"/>
        <v>g</v>
      </c>
      <c r="AD7" s="32">
        <v>7</v>
      </c>
      <c r="AE7" s="20" t="str">
        <f>(N45)</f>
        <v>.</v>
      </c>
      <c r="AF7" s="20" t="str">
        <f>(P45)</f>
        <v>.</v>
      </c>
      <c r="AG7" s="33" t="str">
        <f t="shared" si="1"/>
        <v>-</v>
      </c>
      <c r="AH7" s="36"/>
      <c r="AI7" s="37">
        <f t="shared" si="2"/>
        <v>5</v>
      </c>
      <c r="AJ7" s="38">
        <f t="shared" si="3"/>
        <v>1</v>
      </c>
      <c r="AK7" s="38">
        <f t="shared" si="4"/>
        <v>2</v>
      </c>
      <c r="AL7" s="38">
        <f t="shared" si="5"/>
        <v>2</v>
      </c>
      <c r="AM7" s="26">
        <f>SUM(IF(C7&lt;&gt;".",C7)+IF(G7&lt;&gt;".",G7)+IF(K7&lt;&gt;".",K7)+IF(O7&lt;&gt;".",O7)+IF(W7&lt;&gt;".",W7)+IF(AA7&lt;&gt;".",AA7)+IF(AE7&lt;&gt;".",AE7))</f>
        <v>5</v>
      </c>
      <c r="AN7" s="26">
        <f>SUM(IF(D7&lt;&gt;".",D7)+IF(H7&lt;&gt;".",H7)+IF(L7&lt;&gt;".",L7)+IF(P7&lt;&gt;".",P7)+IF(X7&lt;&gt;".",X7)+IF(AB7&lt;&gt;".",AB7)+IF(AF7&lt;&gt;".",AF7))</f>
        <v>6</v>
      </c>
      <c r="AO7" s="39">
        <f t="shared" si="6"/>
        <v>5</v>
      </c>
      <c r="AP7" s="28"/>
      <c r="AQ7" s="29">
        <f t="shared" si="7"/>
        <v>5</v>
      </c>
      <c r="AR7" s="30"/>
      <c r="AS7" s="31">
        <f t="shared" si="8"/>
        <v>-1</v>
      </c>
    </row>
    <row r="8" spans="1:45" ht="16.2" thickBot="1" x14ac:dyDescent="0.35">
      <c r="A8" s="109" t="s">
        <v>219</v>
      </c>
      <c r="B8" s="32">
        <v>3</v>
      </c>
      <c r="C8" s="20" t="str">
        <f>(P22)</f>
        <v>.</v>
      </c>
      <c r="D8" s="20" t="str">
        <f>(N22)</f>
        <v>.</v>
      </c>
      <c r="E8" s="33" t="str">
        <f t="shared" si="9"/>
        <v>-</v>
      </c>
      <c r="F8" s="32">
        <v>2</v>
      </c>
      <c r="G8" s="20" t="str">
        <f>(P18)</f>
        <v>.</v>
      </c>
      <c r="H8" s="20" t="str">
        <f>(N18)</f>
        <v>.</v>
      </c>
      <c r="I8" s="33" t="str">
        <f t="shared" si="10"/>
        <v>-</v>
      </c>
      <c r="J8" s="32">
        <v>1</v>
      </c>
      <c r="K8" s="20" t="str">
        <f>(P14)</f>
        <v>.</v>
      </c>
      <c r="L8" s="20" t="str">
        <f>(N14)</f>
        <v>.</v>
      </c>
      <c r="M8" s="33" t="str">
        <f>IF(K8=".","-",IF(K8&gt;L8,"g",IF(K8=L8,"d","v")))</f>
        <v>-</v>
      </c>
      <c r="N8" s="32">
        <v>7</v>
      </c>
      <c r="O8" s="20" t="str">
        <f>(P44)</f>
        <v>.</v>
      </c>
      <c r="P8" s="20" t="str">
        <f>(N44)</f>
        <v>.</v>
      </c>
      <c r="Q8" s="33" t="str">
        <f>IF(O8=".","-",IF(O8&gt;P8,"g",IF(O8=P8,"d","v")))</f>
        <v>-</v>
      </c>
      <c r="R8" s="32">
        <v>6</v>
      </c>
      <c r="S8" s="20" t="str">
        <f>(P40)</f>
        <v>.</v>
      </c>
      <c r="T8" s="20" t="str">
        <f>(N40)</f>
        <v>.</v>
      </c>
      <c r="U8" s="33" t="str">
        <f>IF(S8=".","-",IF(S8&gt;T8,"g",IF(S8=T8,"d","v")))</f>
        <v>-</v>
      </c>
      <c r="V8" s="34"/>
      <c r="W8" s="35"/>
      <c r="X8" s="35"/>
      <c r="Y8" s="35"/>
      <c r="Z8" s="32">
        <v>4</v>
      </c>
      <c r="AA8" s="20" t="str">
        <f>(N30)</f>
        <v>.</v>
      </c>
      <c r="AB8" s="20" t="str">
        <f>(P30)</f>
        <v>.</v>
      </c>
      <c r="AC8" s="33" t="str">
        <f t="shared" si="0"/>
        <v>-</v>
      </c>
      <c r="AD8" s="32">
        <v>5</v>
      </c>
      <c r="AE8" s="20" t="str">
        <f>(N35)</f>
        <v>.</v>
      </c>
      <c r="AF8" s="20" t="str">
        <f>(P35)</f>
        <v>.</v>
      </c>
      <c r="AG8" s="33" t="str">
        <f t="shared" si="1"/>
        <v>-</v>
      </c>
      <c r="AH8" s="36"/>
      <c r="AI8" s="37">
        <f t="shared" si="2"/>
        <v>0</v>
      </c>
      <c r="AJ8" s="38">
        <f t="shared" si="3"/>
        <v>0</v>
      </c>
      <c r="AK8" s="38">
        <f t="shared" si="4"/>
        <v>0</v>
      </c>
      <c r="AL8" s="38">
        <f t="shared" si="5"/>
        <v>0</v>
      </c>
      <c r="AM8" s="26">
        <f>SUM(IF(C8&lt;&gt;".",C8)+IF(G8&lt;&gt;".",G8)+IF(K8&lt;&gt;".",K8)+IF(S8&lt;&gt;".",S8)+IF(O8&lt;&gt;".",O8)+IF(AA8&lt;&gt;".",AA8)+IF(AE8&lt;&gt;".",AE8))</f>
        <v>0</v>
      </c>
      <c r="AN8" s="26">
        <f>SUM(IF(D8&lt;&gt;".",D8)+IF(H8&lt;&gt;".",H8)+IF(L8&lt;&gt;".",L8)+IF(T8&lt;&gt;".",T8)+IF(P8&lt;&gt;".",P8)+IF(AB8&lt;&gt;".",AB8)+IF(AF8&lt;&gt;".",AF8))</f>
        <v>0</v>
      </c>
      <c r="AO8" s="39">
        <f t="shared" si="6"/>
        <v>0</v>
      </c>
      <c r="AP8" s="28"/>
      <c r="AQ8" s="29">
        <f t="shared" si="7"/>
        <v>6</v>
      </c>
      <c r="AR8" s="30"/>
      <c r="AS8" s="31">
        <f t="shared" si="8"/>
        <v>0</v>
      </c>
    </row>
    <row r="9" spans="1:45" ht="16.2" thickTop="1" x14ac:dyDescent="0.3">
      <c r="A9" s="103" t="s">
        <v>213</v>
      </c>
      <c r="B9" s="32">
        <v>2</v>
      </c>
      <c r="C9" s="20">
        <f>(P17)</f>
        <v>0</v>
      </c>
      <c r="D9" s="20">
        <f>(N17)</f>
        <v>5</v>
      </c>
      <c r="E9" s="33" t="str">
        <f t="shared" si="9"/>
        <v>v</v>
      </c>
      <c r="F9" s="32">
        <v>1</v>
      </c>
      <c r="G9" s="20">
        <f>(P13)</f>
        <v>0</v>
      </c>
      <c r="H9" s="20">
        <f>(N13)</f>
        <v>3</v>
      </c>
      <c r="I9" s="33" t="str">
        <f t="shared" si="10"/>
        <v>v</v>
      </c>
      <c r="J9" s="32">
        <v>7</v>
      </c>
      <c r="K9" s="20">
        <f>(P43)</f>
        <v>0</v>
      </c>
      <c r="L9" s="20">
        <f>(N43)</f>
        <v>3</v>
      </c>
      <c r="M9" s="33" t="str">
        <f>IF(K9=".","-",IF(K9&gt;L9,"g",IF(K9=L9,"d","v")))</f>
        <v>v</v>
      </c>
      <c r="N9" s="32">
        <v>6</v>
      </c>
      <c r="O9" s="20">
        <f>(P39)</f>
        <v>0</v>
      </c>
      <c r="P9" s="20">
        <f>(N39)</f>
        <v>2</v>
      </c>
      <c r="Q9" s="33" t="str">
        <f>IF(O9=".","-",IF(O9&gt;P9,"g",IF(O9=P9,"d","v")))</f>
        <v>v</v>
      </c>
      <c r="R9" s="32">
        <v>5</v>
      </c>
      <c r="S9" s="20">
        <f>(P34)</f>
        <v>0</v>
      </c>
      <c r="T9" s="20">
        <f>(N34)</f>
        <v>2</v>
      </c>
      <c r="U9" s="33" t="str">
        <f>IF(S9=".","-",IF(S9&gt;T9,"g",IF(S9=T9,"d","v")))</f>
        <v>v</v>
      </c>
      <c r="V9" s="32">
        <v>4</v>
      </c>
      <c r="W9" s="20" t="str">
        <f>(P30)</f>
        <v>.</v>
      </c>
      <c r="X9" s="20" t="str">
        <f>(N30)</f>
        <v>.</v>
      </c>
      <c r="Y9" s="33" t="str">
        <f>IF(W9=".","-",IF(W9&gt;X9,"g",IF(W9=X9,"d","v")))</f>
        <v>-</v>
      </c>
      <c r="Z9" s="34"/>
      <c r="AA9" s="35"/>
      <c r="AB9" s="35"/>
      <c r="AC9" s="35"/>
      <c r="AD9" s="32">
        <v>3</v>
      </c>
      <c r="AE9" s="20" t="str">
        <f>(N25)</f>
        <v>.</v>
      </c>
      <c r="AF9" s="20" t="str">
        <f>(P25)</f>
        <v>.</v>
      </c>
      <c r="AG9" s="33" t="str">
        <f t="shared" si="1"/>
        <v>-</v>
      </c>
      <c r="AH9" s="36"/>
      <c r="AI9" s="37">
        <f t="shared" si="2"/>
        <v>5</v>
      </c>
      <c r="AJ9" s="38">
        <f t="shared" si="3"/>
        <v>0</v>
      </c>
      <c r="AK9" s="38">
        <f t="shared" si="4"/>
        <v>0</v>
      </c>
      <c r="AL9" s="38">
        <f t="shared" si="5"/>
        <v>5</v>
      </c>
      <c r="AM9" s="26">
        <f>SUM(IF(C9&lt;&gt;".",C9)+IF(G9&lt;&gt;".",G9)+IF(K9&lt;&gt;".",K9)+IF(S9&lt;&gt;".",S9)+IF(W9&lt;&gt;".",W9)+IF(O9&lt;&gt;".",O9)+IF(AE9&lt;&gt;".",AE9))</f>
        <v>0</v>
      </c>
      <c r="AN9" s="26">
        <f>SUM(IF(D9&lt;&gt;".",D9)+IF(H9&lt;&gt;".",H9)+IF(L9&lt;&gt;".",L9)+IF(T9&lt;&gt;".",T9)+IF(X9&lt;&gt;".",X9)+IF(P9&lt;&gt;".",P9)+IF(AF9&lt;&gt;".",AF9))</f>
        <v>15</v>
      </c>
      <c r="AO9" s="39">
        <f t="shared" si="6"/>
        <v>0</v>
      </c>
      <c r="AP9" s="40"/>
      <c r="AQ9" s="29">
        <f t="shared" si="7"/>
        <v>6</v>
      </c>
      <c r="AR9" s="30"/>
      <c r="AS9" s="31">
        <f t="shared" si="8"/>
        <v>-15</v>
      </c>
    </row>
    <row r="10" spans="1:45" s="50" customFormat="1" ht="16.2" thickBot="1" x14ac:dyDescent="0.35">
      <c r="A10" s="109" t="s">
        <v>219</v>
      </c>
      <c r="B10" s="41">
        <v>1</v>
      </c>
      <c r="C10" s="99" t="str">
        <f>(P12)</f>
        <v>.</v>
      </c>
      <c r="D10" s="99" t="str">
        <f>(N12)</f>
        <v>.</v>
      </c>
      <c r="E10" s="42" t="str">
        <f t="shared" si="9"/>
        <v>-</v>
      </c>
      <c r="F10" s="41">
        <v>6</v>
      </c>
      <c r="G10" s="99" t="str">
        <f>(P38)</f>
        <v>.</v>
      </c>
      <c r="H10" s="99" t="str">
        <f>(N38)</f>
        <v>.</v>
      </c>
      <c r="I10" s="42" t="str">
        <f t="shared" si="10"/>
        <v>-</v>
      </c>
      <c r="J10" s="41">
        <v>4</v>
      </c>
      <c r="K10" s="99" t="str">
        <f>(P29)</f>
        <v>.</v>
      </c>
      <c r="L10" s="99" t="str">
        <f>(N29)</f>
        <v>.</v>
      </c>
      <c r="M10" s="42" t="str">
        <f>IF(K10=".","-",IF(K10&gt;L10,"g",IF(K10=L10,"d","v")))</f>
        <v>-</v>
      </c>
      <c r="N10" s="41">
        <v>2</v>
      </c>
      <c r="O10" s="99" t="str">
        <f>(P20)</f>
        <v>.</v>
      </c>
      <c r="P10" s="99" t="str">
        <f>(N20)</f>
        <v>.</v>
      </c>
      <c r="Q10" s="42" t="str">
        <f>IF(O10=".","-",IF(O10&gt;P10,"g",IF(O10=P10,"d","v")))</f>
        <v>-</v>
      </c>
      <c r="R10" s="41">
        <v>7</v>
      </c>
      <c r="S10" s="99" t="str">
        <f>(P45)</f>
        <v>.</v>
      </c>
      <c r="T10" s="99" t="str">
        <f>(N45)</f>
        <v>.</v>
      </c>
      <c r="U10" s="42" t="str">
        <f>IF(S10=".","-",IF(S10&gt;T10,"g",IF(S10=T10,"d","v")))</f>
        <v>-</v>
      </c>
      <c r="V10" s="41">
        <v>5</v>
      </c>
      <c r="W10" s="99" t="str">
        <f>(P35)</f>
        <v>.</v>
      </c>
      <c r="X10" s="99" t="str">
        <f>(N35)</f>
        <v>.</v>
      </c>
      <c r="Y10" s="42" t="str">
        <f>IF(W10=".","-",IF(W10&gt;X10,"g",IF(W10=X10,"d","v")))</f>
        <v>-</v>
      </c>
      <c r="Z10" s="41">
        <v>3</v>
      </c>
      <c r="AA10" s="99" t="str">
        <f>(P25)</f>
        <v>.</v>
      </c>
      <c r="AB10" s="99" t="str">
        <f>(N25)</f>
        <v>.</v>
      </c>
      <c r="AC10" s="42" t="str">
        <f>IF(AA10=".","-",IF(AA10&gt;AB10,"g",IF(AA10=AB10,"d","v")))</f>
        <v>-</v>
      </c>
      <c r="AD10" s="43"/>
      <c r="AE10" s="44"/>
      <c r="AF10" s="44"/>
      <c r="AG10" s="44"/>
      <c r="AH10" s="9"/>
      <c r="AI10" s="45">
        <f t="shared" si="2"/>
        <v>0</v>
      </c>
      <c r="AJ10" s="46">
        <f t="shared" si="3"/>
        <v>0</v>
      </c>
      <c r="AK10" s="46">
        <f t="shared" si="4"/>
        <v>0</v>
      </c>
      <c r="AL10" s="46">
        <f t="shared" si="5"/>
        <v>0</v>
      </c>
      <c r="AM10" s="47">
        <f>SUM(IF(C10&lt;&gt;".",C10)+IF(G10&lt;&gt;".",G10)+IF(K10&lt;&gt;".",K10)+IF(S10&lt;&gt;".",S10)+IF(W10&lt;&gt;".",W10)+IF(AA10&lt;&gt;".",AA10)+IF(O10&lt;&gt;".",O10))</f>
        <v>0</v>
      </c>
      <c r="AN10" s="47">
        <f>SUM(IF(D10&lt;&gt;".",D10)+IF(H10&lt;&gt;".",H10)+IF(L10&lt;&gt;".",L10)+IF(T10&lt;&gt;".",T10)+IF(X10&lt;&gt;".",X10)+IF(AB10&lt;&gt;".",AB10)+IF(P10&lt;&gt;".",P10))</f>
        <v>0</v>
      </c>
      <c r="AO10" s="48">
        <f t="shared" si="6"/>
        <v>0</v>
      </c>
      <c r="AP10" s="28"/>
      <c r="AQ10" s="49">
        <f t="shared" si="7"/>
        <v>6</v>
      </c>
      <c r="AR10" s="30"/>
      <c r="AS10" s="31">
        <f t="shared" si="8"/>
        <v>0</v>
      </c>
    </row>
    <row r="11" spans="1:45" s="50" customFormat="1" ht="3.75" customHeight="1" thickTop="1" x14ac:dyDescent="0.3">
      <c r="B11" s="51"/>
      <c r="C11" s="52"/>
      <c r="D11" s="52"/>
      <c r="E11" s="53"/>
      <c r="F11" s="51"/>
      <c r="G11" s="52"/>
      <c r="H11" s="52"/>
      <c r="I11" s="53"/>
      <c r="J11" s="51"/>
      <c r="K11" s="52"/>
      <c r="L11" s="52"/>
      <c r="M11" s="53"/>
      <c r="N11" s="51"/>
      <c r="O11" s="52"/>
      <c r="P11" s="52"/>
      <c r="Q11" s="53"/>
      <c r="R11" s="51"/>
      <c r="S11" s="52"/>
      <c r="T11" s="52"/>
      <c r="U11" s="53"/>
      <c r="V11" s="51"/>
      <c r="W11" s="52"/>
      <c r="X11" s="52"/>
      <c r="Y11" s="53"/>
      <c r="Z11" s="51"/>
      <c r="AA11" s="52"/>
      <c r="AB11" s="52"/>
      <c r="AC11" s="53"/>
      <c r="AI11" s="54"/>
      <c r="AJ11" s="55"/>
      <c r="AK11" s="55"/>
      <c r="AL11" s="55"/>
      <c r="AM11" s="56"/>
      <c r="AN11" s="56"/>
      <c r="AO11" s="57"/>
    </row>
    <row r="12" spans="1:45" s="50" customFormat="1" ht="24.6" x14ac:dyDescent="0.4">
      <c r="A12" s="106">
        <v>1</v>
      </c>
      <c r="B12" s="58"/>
      <c r="D12" s="59"/>
      <c r="K12" s="60"/>
      <c r="L12" s="61" t="str">
        <f>($A$3)</f>
        <v>Fortuna</v>
      </c>
      <c r="M12" s="60"/>
      <c r="N12" s="62" t="s">
        <v>84</v>
      </c>
      <c r="O12" s="63" t="s">
        <v>85</v>
      </c>
      <c r="P12" s="62" t="s">
        <v>84</v>
      </c>
      <c r="R12" s="50" t="str">
        <f>($A$10)</f>
        <v>pihen</v>
      </c>
      <c r="W12" s="60"/>
      <c r="AQ12" s="64"/>
    </row>
    <row r="13" spans="1:45" ht="20.399999999999999" x14ac:dyDescent="0.35">
      <c r="A13" s="107"/>
      <c r="B13" s="65"/>
      <c r="E13" s="50"/>
      <c r="F13" s="50"/>
      <c r="G13" s="50"/>
      <c r="H13" s="50"/>
      <c r="I13" s="50"/>
      <c r="J13" s="50"/>
      <c r="L13" s="61" t="str">
        <f>($A$4)</f>
        <v>Németh I</v>
      </c>
      <c r="N13" s="62">
        <v>3</v>
      </c>
      <c r="O13" s="63" t="s">
        <v>85</v>
      </c>
      <c r="P13" s="62">
        <v>0</v>
      </c>
      <c r="R13" s="50" t="str">
        <f>($A$9)</f>
        <v>Váradi M</v>
      </c>
      <c r="S13" s="50"/>
      <c r="V13" s="50"/>
      <c r="AE13" s="50"/>
      <c r="AF13" s="50"/>
      <c r="AG13" s="50"/>
      <c r="AH13" s="50"/>
      <c r="AI13" s="50"/>
      <c r="AJ13" s="50"/>
      <c r="AL13" s="50"/>
      <c r="AM13" s="50"/>
      <c r="AN13" s="50"/>
      <c r="AO13" s="50"/>
      <c r="AQ13" s="64"/>
    </row>
    <row r="14" spans="1:45" ht="20.399999999999999" x14ac:dyDescent="0.35">
      <c r="A14" s="107"/>
      <c r="B14" s="65"/>
      <c r="D14" s="59"/>
      <c r="E14" s="50"/>
      <c r="F14" s="50"/>
      <c r="G14" s="50"/>
      <c r="H14" s="50"/>
      <c r="I14" s="50"/>
      <c r="J14" s="50"/>
      <c r="L14" s="61" t="str">
        <f>($A$5)</f>
        <v>Rozsnyai</v>
      </c>
      <c r="N14" s="62" t="s">
        <v>84</v>
      </c>
      <c r="O14" s="63" t="s">
        <v>85</v>
      </c>
      <c r="P14" s="62" t="s">
        <v>84</v>
      </c>
      <c r="Q14" s="50"/>
      <c r="R14" s="50" t="str">
        <f>($A$8)</f>
        <v>pihen</v>
      </c>
      <c r="S14" s="50"/>
      <c r="V14" s="50"/>
      <c r="AE14" s="50"/>
      <c r="AF14" s="50"/>
      <c r="AG14" s="50"/>
      <c r="AH14" s="50"/>
      <c r="AI14" s="50"/>
      <c r="AJ14" s="50"/>
      <c r="AL14" s="50"/>
      <c r="AM14" s="50"/>
      <c r="AN14" s="50"/>
      <c r="AO14" s="50"/>
      <c r="AQ14" s="64"/>
      <c r="AR14" s="50"/>
    </row>
    <row r="15" spans="1:45" ht="20.399999999999999" x14ac:dyDescent="0.35">
      <c r="A15" s="107"/>
      <c r="B15" s="65"/>
      <c r="E15" s="50"/>
      <c r="F15" s="50"/>
      <c r="G15" s="50"/>
      <c r="H15" s="50"/>
      <c r="I15" s="50"/>
      <c r="J15" s="50"/>
      <c r="L15" s="61" t="str">
        <f>($A$6)</f>
        <v>Maczelka Á</v>
      </c>
      <c r="N15" s="62">
        <v>2</v>
      </c>
      <c r="O15" s="63" t="s">
        <v>85</v>
      </c>
      <c r="P15" s="62">
        <v>0</v>
      </c>
      <c r="R15" s="50" t="str">
        <f>($A$7)</f>
        <v>Szabó M</v>
      </c>
      <c r="S15" s="50"/>
      <c r="V15" s="50"/>
      <c r="AE15" s="50"/>
      <c r="AF15" s="50"/>
      <c r="AG15" s="50"/>
      <c r="AH15" s="50"/>
      <c r="AI15" s="50"/>
      <c r="AJ15" s="50"/>
      <c r="AL15" s="50"/>
      <c r="AM15" s="50"/>
      <c r="AN15" s="50"/>
      <c r="AO15" s="50"/>
      <c r="AQ15" s="64"/>
    </row>
    <row r="16" spans="1:45" ht="21" x14ac:dyDescent="0.4">
      <c r="A16" s="107"/>
      <c r="B16" s="65"/>
      <c r="C16" s="66"/>
      <c r="D16" s="67"/>
      <c r="E16" s="65"/>
      <c r="F16" s="65"/>
      <c r="G16" s="65"/>
      <c r="H16" s="65"/>
      <c r="I16" s="65"/>
      <c r="J16" s="65"/>
      <c r="K16" s="68"/>
      <c r="L16" s="68"/>
      <c r="M16" s="68"/>
      <c r="N16" s="65"/>
      <c r="O16" s="69"/>
      <c r="P16" s="70"/>
      <c r="Q16" s="69"/>
      <c r="R16" s="65"/>
      <c r="S16" s="65"/>
      <c r="T16" s="68"/>
      <c r="U16" s="68"/>
      <c r="V16" s="65"/>
      <c r="W16" s="68"/>
      <c r="X16" s="68"/>
      <c r="Y16" s="68"/>
      <c r="Z16" s="65"/>
      <c r="AA16" s="69"/>
      <c r="AB16" s="70"/>
      <c r="AC16" s="69"/>
      <c r="AD16" s="68"/>
      <c r="AE16" s="65"/>
      <c r="AF16" s="65"/>
      <c r="AG16" s="65"/>
    </row>
    <row r="17" spans="1:44" s="50" customFormat="1" ht="24.6" x14ac:dyDescent="0.4">
      <c r="A17" s="106">
        <v>2</v>
      </c>
      <c r="B17" s="71"/>
      <c r="D17" s="59"/>
      <c r="K17" s="60"/>
      <c r="L17" s="61" t="str">
        <f>($A$3)</f>
        <v>Fortuna</v>
      </c>
      <c r="M17" s="60"/>
      <c r="N17" s="62">
        <v>5</v>
      </c>
      <c r="O17" s="63" t="s">
        <v>85</v>
      </c>
      <c r="P17" s="62">
        <v>0</v>
      </c>
      <c r="R17" s="50" t="str">
        <f>($A$9)</f>
        <v>Váradi M</v>
      </c>
      <c r="W17" s="60"/>
      <c r="AQ17" s="64"/>
    </row>
    <row r="18" spans="1:44" ht="20.399999999999999" x14ac:dyDescent="0.35">
      <c r="A18" s="107"/>
      <c r="B18" s="72"/>
      <c r="E18" s="50"/>
      <c r="F18" s="50"/>
      <c r="G18" s="50"/>
      <c r="H18" s="50"/>
      <c r="I18" s="50"/>
      <c r="J18" s="50"/>
      <c r="L18" s="61" t="str">
        <f>($A$4)</f>
        <v>Németh I</v>
      </c>
      <c r="N18" s="62" t="s">
        <v>84</v>
      </c>
      <c r="O18" s="63" t="s">
        <v>85</v>
      </c>
      <c r="P18" s="62" t="s">
        <v>84</v>
      </c>
      <c r="R18" s="50" t="str">
        <f>($A$8)</f>
        <v>pihen</v>
      </c>
      <c r="S18" s="50"/>
      <c r="V18" s="50"/>
      <c r="AE18" s="50"/>
      <c r="AF18" s="50"/>
      <c r="AG18" s="50"/>
      <c r="AH18" s="50"/>
      <c r="AI18" s="50"/>
      <c r="AJ18" s="50"/>
      <c r="AL18" s="50"/>
      <c r="AM18" s="50"/>
      <c r="AN18" s="50"/>
      <c r="AO18" s="50"/>
      <c r="AQ18" s="64"/>
    </row>
    <row r="19" spans="1:44" ht="20.399999999999999" x14ac:dyDescent="0.35">
      <c r="A19" s="107"/>
      <c r="B19" s="72"/>
      <c r="D19" s="59"/>
      <c r="E19" s="50"/>
      <c r="F19" s="50"/>
      <c r="G19" s="50"/>
      <c r="H19" s="50"/>
      <c r="I19" s="50"/>
      <c r="J19" s="50"/>
      <c r="L19" s="61" t="str">
        <f>($A$5)</f>
        <v>Rozsnyai</v>
      </c>
      <c r="N19" s="62">
        <v>0</v>
      </c>
      <c r="O19" s="63" t="s">
        <v>85</v>
      </c>
      <c r="P19" s="62">
        <v>0</v>
      </c>
      <c r="Q19" s="50"/>
      <c r="R19" s="50" t="str">
        <f>($A$7)</f>
        <v>Szabó M</v>
      </c>
      <c r="S19" s="50"/>
      <c r="V19" s="50"/>
      <c r="AE19" s="50"/>
      <c r="AF19" s="50"/>
      <c r="AG19" s="50"/>
      <c r="AH19" s="50"/>
      <c r="AI19" s="50"/>
      <c r="AJ19" s="50"/>
      <c r="AL19" s="50"/>
      <c r="AM19" s="50"/>
      <c r="AN19" s="50"/>
      <c r="AO19" s="50"/>
      <c r="AQ19" s="64"/>
      <c r="AR19" s="50"/>
    </row>
    <row r="20" spans="1:44" ht="20.399999999999999" x14ac:dyDescent="0.35">
      <c r="A20" s="107"/>
      <c r="B20" s="72"/>
      <c r="E20" s="50"/>
      <c r="F20" s="50"/>
      <c r="G20" s="50"/>
      <c r="H20" s="50"/>
      <c r="I20" s="50"/>
      <c r="J20" s="50"/>
      <c r="L20" s="61" t="str">
        <f>($A$6)</f>
        <v>Maczelka Á</v>
      </c>
      <c r="N20" s="62" t="s">
        <v>84</v>
      </c>
      <c r="O20" s="63" t="s">
        <v>85</v>
      </c>
      <c r="P20" s="62" t="s">
        <v>84</v>
      </c>
      <c r="R20" s="50" t="str">
        <f>($A$10)</f>
        <v>pihen</v>
      </c>
      <c r="S20" s="50"/>
      <c r="V20" s="50"/>
      <c r="AE20" s="50"/>
      <c r="AF20" s="50"/>
      <c r="AG20" s="50"/>
      <c r="AH20" s="50"/>
      <c r="AI20" s="50"/>
      <c r="AJ20" s="50"/>
      <c r="AL20" s="50"/>
      <c r="AM20" s="50"/>
      <c r="AN20" s="50"/>
      <c r="AO20" s="50"/>
      <c r="AQ20" s="64"/>
    </row>
    <row r="21" spans="1:44" ht="21" x14ac:dyDescent="0.4">
      <c r="A21" s="107"/>
      <c r="B21" s="72"/>
      <c r="C21" s="73"/>
      <c r="D21" s="74"/>
      <c r="E21" s="72"/>
      <c r="F21" s="72"/>
      <c r="G21" s="72"/>
      <c r="H21" s="72"/>
      <c r="I21" s="72"/>
      <c r="J21" s="72"/>
      <c r="K21" s="75"/>
      <c r="L21" s="75"/>
      <c r="M21" s="75"/>
      <c r="N21" s="72"/>
      <c r="O21" s="76"/>
      <c r="P21" s="77"/>
      <c r="Q21" s="76"/>
      <c r="R21" s="72"/>
      <c r="S21" s="72"/>
      <c r="T21" s="75"/>
      <c r="U21" s="75"/>
      <c r="V21" s="72"/>
      <c r="W21" s="75"/>
      <c r="X21" s="75"/>
      <c r="Y21" s="75"/>
      <c r="Z21" s="72"/>
      <c r="AA21" s="76"/>
      <c r="AB21" s="77"/>
      <c r="AC21" s="76"/>
      <c r="AD21" s="75"/>
      <c r="AE21" s="72"/>
      <c r="AF21" s="72"/>
      <c r="AG21" s="72"/>
    </row>
    <row r="22" spans="1:44" s="50" customFormat="1" ht="24.6" x14ac:dyDescent="0.4">
      <c r="A22" s="106">
        <v>3</v>
      </c>
      <c r="B22" s="58"/>
      <c r="D22" s="59"/>
      <c r="K22" s="60"/>
      <c r="L22" s="61" t="str">
        <f>($A$3)</f>
        <v>Fortuna</v>
      </c>
      <c r="M22" s="60"/>
      <c r="N22" s="62" t="s">
        <v>84</v>
      </c>
      <c r="O22" s="63" t="s">
        <v>85</v>
      </c>
      <c r="P22" s="62" t="s">
        <v>84</v>
      </c>
      <c r="R22" s="50" t="str">
        <f>($A$8)</f>
        <v>pihen</v>
      </c>
      <c r="W22" s="60"/>
      <c r="AQ22" s="64"/>
    </row>
    <row r="23" spans="1:44" ht="20.399999999999999" x14ac:dyDescent="0.35">
      <c r="A23" s="107"/>
      <c r="B23" s="65"/>
      <c r="E23" s="50"/>
      <c r="F23" s="50"/>
      <c r="G23" s="50"/>
      <c r="H23" s="50"/>
      <c r="I23" s="50"/>
      <c r="J23" s="50"/>
      <c r="L23" s="61" t="str">
        <f>($A$4)</f>
        <v>Németh I</v>
      </c>
      <c r="N23" s="62">
        <v>1</v>
      </c>
      <c r="O23" s="63" t="s">
        <v>85</v>
      </c>
      <c r="P23" s="62">
        <v>1</v>
      </c>
      <c r="R23" s="50" t="str">
        <f>($A$7)</f>
        <v>Szabó M</v>
      </c>
      <c r="S23" s="50"/>
      <c r="V23" s="50"/>
      <c r="AE23" s="50"/>
      <c r="AF23" s="50"/>
      <c r="AG23" s="50"/>
      <c r="AH23" s="50"/>
      <c r="AI23" s="50"/>
      <c r="AJ23" s="50"/>
      <c r="AL23" s="50"/>
      <c r="AM23" s="50"/>
      <c r="AN23" s="50"/>
      <c r="AO23" s="50"/>
      <c r="AQ23" s="64"/>
    </row>
    <row r="24" spans="1:44" ht="20.399999999999999" x14ac:dyDescent="0.35">
      <c r="A24" s="107"/>
      <c r="B24" s="65"/>
      <c r="D24" s="59"/>
      <c r="E24" s="50"/>
      <c r="F24" s="50"/>
      <c r="G24" s="50"/>
      <c r="H24" s="50"/>
      <c r="I24" s="50"/>
      <c r="J24" s="50"/>
      <c r="L24" s="61" t="str">
        <f>($A$5)</f>
        <v>Rozsnyai</v>
      </c>
      <c r="N24" s="62">
        <v>1</v>
      </c>
      <c r="O24" s="63" t="s">
        <v>85</v>
      </c>
      <c r="P24" s="62">
        <v>1</v>
      </c>
      <c r="Q24" s="50"/>
      <c r="R24" s="50" t="str">
        <f>($A$6)</f>
        <v>Maczelka Á</v>
      </c>
      <c r="S24" s="50"/>
      <c r="V24" s="50"/>
      <c r="AE24" s="50"/>
      <c r="AF24" s="50"/>
      <c r="AG24" s="50"/>
      <c r="AH24" s="50"/>
      <c r="AI24" s="50"/>
      <c r="AJ24" s="50"/>
      <c r="AL24" s="50"/>
      <c r="AM24" s="50"/>
      <c r="AN24" s="50"/>
      <c r="AO24" s="50"/>
      <c r="AQ24" s="64"/>
      <c r="AR24" s="50"/>
    </row>
    <row r="25" spans="1:44" ht="20.399999999999999" x14ac:dyDescent="0.35">
      <c r="A25" s="107"/>
      <c r="B25" s="65"/>
      <c r="E25" s="50"/>
      <c r="F25" s="50"/>
      <c r="G25" s="50"/>
      <c r="H25" s="50"/>
      <c r="I25" s="50"/>
      <c r="J25" s="50"/>
      <c r="L25" s="61" t="str">
        <f>($A$9)</f>
        <v>Váradi M</v>
      </c>
      <c r="N25" s="62" t="s">
        <v>84</v>
      </c>
      <c r="O25" s="63" t="s">
        <v>85</v>
      </c>
      <c r="P25" s="62" t="s">
        <v>84</v>
      </c>
      <c r="R25" s="50" t="str">
        <f>($A$10)</f>
        <v>pihen</v>
      </c>
      <c r="S25" s="50"/>
      <c r="V25" s="50"/>
      <c r="AE25" s="50"/>
      <c r="AF25" s="50"/>
      <c r="AG25" s="50"/>
      <c r="AH25" s="50"/>
      <c r="AI25" s="50"/>
      <c r="AJ25" s="50"/>
      <c r="AL25" s="50"/>
      <c r="AM25" s="50"/>
      <c r="AN25" s="50"/>
      <c r="AO25" s="50"/>
      <c r="AQ25" s="64"/>
    </row>
    <row r="26" spans="1:44" ht="21" x14ac:dyDescent="0.4">
      <c r="A26" s="107"/>
      <c r="B26" s="65"/>
      <c r="C26" s="66"/>
      <c r="D26" s="67"/>
      <c r="E26" s="65"/>
      <c r="F26" s="65"/>
      <c r="G26" s="65"/>
      <c r="H26" s="65"/>
      <c r="I26" s="65"/>
      <c r="J26" s="65"/>
      <c r="K26" s="68"/>
      <c r="L26" s="68"/>
      <c r="M26" s="68"/>
      <c r="N26" s="65"/>
      <c r="O26" s="69"/>
      <c r="P26" s="70"/>
      <c r="Q26" s="69"/>
      <c r="R26" s="65"/>
      <c r="S26" s="65"/>
      <c r="T26" s="68"/>
      <c r="U26" s="68"/>
      <c r="V26" s="65"/>
      <c r="W26" s="68"/>
      <c r="X26" s="68"/>
      <c r="Y26" s="68"/>
      <c r="Z26" s="65"/>
      <c r="AA26" s="69"/>
      <c r="AB26" s="70"/>
      <c r="AC26" s="69"/>
      <c r="AD26" s="68"/>
      <c r="AE26" s="65"/>
      <c r="AF26" s="65"/>
      <c r="AG26" s="65"/>
    </row>
    <row r="27" spans="1:44" s="50" customFormat="1" ht="24.6" x14ac:dyDescent="0.4">
      <c r="A27" s="106">
        <v>4</v>
      </c>
      <c r="B27" s="71"/>
      <c r="D27" s="59"/>
      <c r="K27" s="60"/>
      <c r="L27" s="61" t="str">
        <f>($A$3)</f>
        <v>Fortuna</v>
      </c>
      <c r="M27" s="60"/>
      <c r="N27" s="62">
        <v>3</v>
      </c>
      <c r="O27" s="63" t="s">
        <v>85</v>
      </c>
      <c r="P27" s="62">
        <v>2</v>
      </c>
      <c r="R27" s="50" t="str">
        <f>($A$7)</f>
        <v>Szabó M</v>
      </c>
      <c r="W27" s="60"/>
      <c r="X27" s="60"/>
      <c r="Y27" s="60"/>
      <c r="AQ27" s="64"/>
    </row>
    <row r="28" spans="1:44" ht="21" x14ac:dyDescent="0.4">
      <c r="A28" s="107"/>
      <c r="B28" s="72"/>
      <c r="E28" s="50"/>
      <c r="F28" s="50"/>
      <c r="G28" s="50"/>
      <c r="H28" s="50"/>
      <c r="I28" s="50"/>
      <c r="J28" s="50"/>
      <c r="L28" s="61" t="str">
        <f>($A$4)</f>
        <v>Németh I</v>
      </c>
      <c r="N28" s="62">
        <v>2</v>
      </c>
      <c r="O28" s="63" t="s">
        <v>85</v>
      </c>
      <c r="P28" s="62">
        <v>0</v>
      </c>
      <c r="R28" s="50" t="str">
        <f>($A$6)</f>
        <v>Maczelka Á</v>
      </c>
      <c r="S28" s="50"/>
      <c r="V28" s="50"/>
      <c r="Z28" s="50"/>
      <c r="AA28" s="78"/>
      <c r="AB28" s="63"/>
      <c r="AC28" s="78"/>
      <c r="AE28" s="50"/>
      <c r="AF28" s="50"/>
      <c r="AG28" s="50"/>
      <c r="AH28" s="50"/>
      <c r="AI28" s="50"/>
      <c r="AJ28" s="50"/>
      <c r="AL28" s="50"/>
      <c r="AM28" s="50"/>
      <c r="AN28" s="50"/>
      <c r="AO28" s="50"/>
      <c r="AQ28" s="64"/>
    </row>
    <row r="29" spans="1:44" ht="21" x14ac:dyDescent="0.4">
      <c r="A29" s="107"/>
      <c r="B29" s="72"/>
      <c r="D29" s="59"/>
      <c r="E29" s="50"/>
      <c r="F29" s="50"/>
      <c r="G29" s="50"/>
      <c r="H29" s="50"/>
      <c r="I29" s="50"/>
      <c r="J29" s="50"/>
      <c r="L29" s="61" t="str">
        <f>($A$5)</f>
        <v>Rozsnyai</v>
      </c>
      <c r="N29" s="62" t="s">
        <v>84</v>
      </c>
      <c r="O29" s="63" t="s">
        <v>85</v>
      </c>
      <c r="P29" s="62" t="s">
        <v>84</v>
      </c>
      <c r="Q29" s="50"/>
      <c r="R29" s="50" t="str">
        <f>($A$10)</f>
        <v>pihen</v>
      </c>
      <c r="S29" s="50"/>
      <c r="V29" s="50"/>
      <c r="Z29" s="50"/>
      <c r="AA29" s="60"/>
      <c r="AB29" s="60"/>
      <c r="AC29" s="60"/>
      <c r="AE29" s="50"/>
      <c r="AF29" s="50"/>
      <c r="AG29" s="50"/>
      <c r="AH29" s="50"/>
      <c r="AI29" s="50"/>
      <c r="AJ29" s="50"/>
      <c r="AL29" s="50"/>
      <c r="AM29" s="50"/>
      <c r="AN29" s="50"/>
      <c r="AO29" s="50"/>
      <c r="AQ29" s="64"/>
      <c r="AR29" s="50"/>
    </row>
    <row r="30" spans="1:44" ht="21" x14ac:dyDescent="0.4">
      <c r="A30" s="107"/>
      <c r="B30" s="72"/>
      <c r="E30" s="50"/>
      <c r="F30" s="50"/>
      <c r="G30" s="50"/>
      <c r="H30" s="50"/>
      <c r="I30" s="50"/>
      <c r="J30" s="50"/>
      <c r="L30" s="61" t="str">
        <f>($A$8)</f>
        <v>pihen</v>
      </c>
      <c r="N30" s="62" t="s">
        <v>84</v>
      </c>
      <c r="O30" s="63" t="s">
        <v>85</v>
      </c>
      <c r="P30" s="62" t="s">
        <v>84</v>
      </c>
      <c r="R30" s="50" t="str">
        <f>($A$9)</f>
        <v>Váradi M</v>
      </c>
      <c r="S30" s="50"/>
      <c r="V30" s="50"/>
      <c r="Z30" s="50"/>
      <c r="AA30" s="78"/>
      <c r="AB30" s="63"/>
      <c r="AC30" s="78"/>
      <c r="AE30" s="50"/>
      <c r="AF30" s="50"/>
      <c r="AG30" s="50"/>
      <c r="AH30" s="50"/>
      <c r="AI30" s="50"/>
      <c r="AJ30" s="50"/>
      <c r="AL30" s="50"/>
      <c r="AM30" s="50"/>
      <c r="AN30" s="50"/>
      <c r="AO30" s="50"/>
      <c r="AQ30" s="64"/>
    </row>
    <row r="31" spans="1:44" ht="21" x14ac:dyDescent="0.4">
      <c r="A31" s="107"/>
      <c r="B31" s="72"/>
      <c r="C31" s="73"/>
      <c r="D31" s="74"/>
      <c r="E31" s="72"/>
      <c r="F31" s="72"/>
      <c r="G31" s="72"/>
      <c r="H31" s="72"/>
      <c r="I31" s="72"/>
      <c r="J31" s="72"/>
      <c r="K31" s="75"/>
      <c r="L31" s="75"/>
      <c r="M31" s="75"/>
      <c r="N31" s="72"/>
      <c r="O31" s="76"/>
      <c r="P31" s="77"/>
      <c r="Q31" s="76"/>
      <c r="R31" s="72"/>
      <c r="S31" s="72"/>
      <c r="T31" s="75"/>
      <c r="U31" s="75"/>
      <c r="V31" s="72"/>
      <c r="W31" s="75"/>
      <c r="X31" s="75"/>
      <c r="Y31" s="75"/>
      <c r="Z31" s="72"/>
      <c r="AA31" s="76"/>
      <c r="AB31" s="77"/>
      <c r="AC31" s="76"/>
      <c r="AD31" s="75"/>
      <c r="AE31" s="72"/>
      <c r="AF31" s="72"/>
      <c r="AG31" s="72"/>
    </row>
    <row r="32" spans="1:44" s="50" customFormat="1" ht="24.6" x14ac:dyDescent="0.4">
      <c r="A32" s="106">
        <v>5</v>
      </c>
      <c r="B32" s="58"/>
      <c r="D32" s="59"/>
      <c r="K32" s="60"/>
      <c r="L32" s="61" t="str">
        <f>($A$3)</f>
        <v>Fortuna</v>
      </c>
      <c r="M32" s="60"/>
      <c r="N32" s="62">
        <v>1</v>
      </c>
      <c r="O32" s="63" t="s">
        <v>85</v>
      </c>
      <c r="P32" s="62">
        <v>0</v>
      </c>
      <c r="R32" s="50" t="str">
        <f>($A$6)</f>
        <v>Maczelka Á</v>
      </c>
      <c r="W32" s="60"/>
      <c r="X32" s="60"/>
      <c r="Y32" s="60"/>
      <c r="AQ32" s="64"/>
    </row>
    <row r="33" spans="1:44" ht="21" x14ac:dyDescent="0.4">
      <c r="A33" s="107"/>
      <c r="B33" s="65"/>
      <c r="E33" s="50"/>
      <c r="F33" s="50"/>
      <c r="G33" s="50"/>
      <c r="H33" s="50"/>
      <c r="I33" s="50"/>
      <c r="J33" s="50"/>
      <c r="L33" s="61" t="str">
        <f>($A$4)</f>
        <v>Németh I</v>
      </c>
      <c r="N33" s="62">
        <v>1</v>
      </c>
      <c r="O33" s="63" t="s">
        <v>85</v>
      </c>
      <c r="P33" s="62">
        <v>1</v>
      </c>
      <c r="R33" s="50" t="str">
        <f>($A$5)</f>
        <v>Rozsnyai</v>
      </c>
      <c r="S33" s="50"/>
      <c r="V33" s="50"/>
      <c r="Z33" s="50"/>
      <c r="AA33" s="78"/>
      <c r="AB33" s="63"/>
      <c r="AC33" s="78"/>
      <c r="AE33" s="50"/>
      <c r="AF33" s="50"/>
      <c r="AG33" s="50"/>
      <c r="AH33" s="50"/>
      <c r="AI33" s="50"/>
      <c r="AJ33" s="50"/>
      <c r="AL33" s="50"/>
      <c r="AM33" s="50"/>
      <c r="AN33" s="50"/>
      <c r="AO33" s="50"/>
      <c r="AQ33" s="64"/>
    </row>
    <row r="34" spans="1:44" ht="21" x14ac:dyDescent="0.4">
      <c r="A34" s="107"/>
      <c r="B34" s="65"/>
      <c r="D34" s="59"/>
      <c r="E34" s="50"/>
      <c r="F34" s="50"/>
      <c r="G34" s="50"/>
      <c r="H34" s="50"/>
      <c r="I34" s="50"/>
      <c r="J34" s="50"/>
      <c r="L34" s="61" t="str">
        <f>($A$7)</f>
        <v>Szabó M</v>
      </c>
      <c r="N34" s="62">
        <v>2</v>
      </c>
      <c r="O34" s="63" t="s">
        <v>85</v>
      </c>
      <c r="P34" s="62">
        <v>0</v>
      </c>
      <c r="Q34" s="50"/>
      <c r="R34" s="50" t="str">
        <f>($A$9)</f>
        <v>Váradi M</v>
      </c>
      <c r="S34" s="50"/>
      <c r="V34" s="50"/>
      <c r="Z34" s="50"/>
      <c r="AA34" s="60"/>
      <c r="AB34" s="60"/>
      <c r="AC34" s="60"/>
      <c r="AE34" s="50"/>
      <c r="AF34" s="50"/>
      <c r="AG34" s="50"/>
      <c r="AH34" s="50"/>
      <c r="AI34" s="50"/>
      <c r="AJ34" s="50"/>
      <c r="AL34" s="50"/>
      <c r="AM34" s="50"/>
      <c r="AN34" s="50"/>
      <c r="AO34" s="50"/>
      <c r="AQ34" s="64"/>
      <c r="AR34" s="50"/>
    </row>
    <row r="35" spans="1:44" ht="21" x14ac:dyDescent="0.4">
      <c r="A35" s="107"/>
      <c r="B35" s="65"/>
      <c r="E35" s="50"/>
      <c r="F35" s="50"/>
      <c r="G35" s="50"/>
      <c r="H35" s="50"/>
      <c r="I35" s="50"/>
      <c r="J35" s="50"/>
      <c r="L35" s="61" t="str">
        <f>($A$8)</f>
        <v>pihen</v>
      </c>
      <c r="N35" s="62" t="s">
        <v>84</v>
      </c>
      <c r="O35" s="63" t="s">
        <v>85</v>
      </c>
      <c r="P35" s="62" t="s">
        <v>84</v>
      </c>
      <c r="R35" s="50" t="str">
        <f>($A$10)</f>
        <v>pihen</v>
      </c>
      <c r="S35" s="50"/>
      <c r="V35" s="50"/>
      <c r="Z35" s="50"/>
      <c r="AA35" s="78"/>
      <c r="AB35" s="63"/>
      <c r="AC35" s="78"/>
      <c r="AE35" s="50"/>
      <c r="AF35" s="50"/>
      <c r="AG35" s="50"/>
      <c r="AH35" s="50"/>
      <c r="AI35" s="50"/>
      <c r="AJ35" s="50"/>
      <c r="AL35" s="50"/>
      <c r="AM35" s="50"/>
      <c r="AN35" s="50"/>
      <c r="AO35" s="50"/>
      <c r="AQ35" s="64"/>
    </row>
    <row r="36" spans="1:44" ht="21" x14ac:dyDescent="0.4">
      <c r="A36" s="107"/>
      <c r="B36" s="65"/>
      <c r="C36" s="66"/>
      <c r="D36" s="67"/>
      <c r="E36" s="65"/>
      <c r="F36" s="65"/>
      <c r="G36" s="65"/>
      <c r="H36" s="65"/>
      <c r="I36" s="65"/>
      <c r="J36" s="65"/>
      <c r="K36" s="68"/>
      <c r="L36" s="68"/>
      <c r="M36" s="68"/>
      <c r="N36" s="65"/>
      <c r="O36" s="69"/>
      <c r="P36" s="70"/>
      <c r="Q36" s="69"/>
      <c r="R36" s="65"/>
      <c r="S36" s="65"/>
      <c r="T36" s="68"/>
      <c r="U36" s="68"/>
      <c r="V36" s="65"/>
      <c r="W36" s="68"/>
      <c r="X36" s="68"/>
      <c r="Y36" s="68"/>
      <c r="Z36" s="65"/>
      <c r="AA36" s="69"/>
      <c r="AB36" s="70"/>
      <c r="AC36" s="69"/>
      <c r="AD36" s="68"/>
      <c r="AE36" s="65"/>
      <c r="AF36" s="65"/>
      <c r="AG36" s="65"/>
    </row>
    <row r="37" spans="1:44" s="50" customFormat="1" ht="24.6" x14ac:dyDescent="0.4">
      <c r="A37" s="106">
        <v>6</v>
      </c>
      <c r="B37" s="71"/>
      <c r="D37" s="59"/>
      <c r="K37" s="60"/>
      <c r="L37" s="61" t="str">
        <f>($A$3)</f>
        <v>Fortuna</v>
      </c>
      <c r="M37" s="60"/>
      <c r="N37" s="62">
        <v>4</v>
      </c>
      <c r="O37" s="63" t="s">
        <v>85</v>
      </c>
      <c r="P37" s="62">
        <v>0</v>
      </c>
      <c r="R37" s="50" t="str">
        <f>($A$5)</f>
        <v>Rozsnyai</v>
      </c>
      <c r="W37" s="60"/>
      <c r="X37" s="60"/>
      <c r="Y37" s="60"/>
      <c r="AQ37" s="64"/>
    </row>
    <row r="38" spans="1:44" ht="21" x14ac:dyDescent="0.4">
      <c r="A38" s="107"/>
      <c r="B38" s="72"/>
      <c r="E38" s="50"/>
      <c r="F38" s="50"/>
      <c r="G38" s="50"/>
      <c r="H38" s="50"/>
      <c r="I38" s="50"/>
      <c r="J38" s="50"/>
      <c r="L38" s="61" t="str">
        <f>($A$4)</f>
        <v>Németh I</v>
      </c>
      <c r="N38" s="62" t="s">
        <v>84</v>
      </c>
      <c r="O38" s="63" t="s">
        <v>85</v>
      </c>
      <c r="P38" s="62" t="s">
        <v>84</v>
      </c>
      <c r="R38" s="50" t="str">
        <f>($A$10)</f>
        <v>pihen</v>
      </c>
      <c r="S38" s="50"/>
      <c r="V38" s="50"/>
      <c r="Z38" s="50"/>
      <c r="AA38" s="78"/>
      <c r="AB38" s="63"/>
      <c r="AC38" s="78"/>
      <c r="AE38" s="50"/>
      <c r="AF38" s="50"/>
      <c r="AG38" s="50"/>
      <c r="AH38" s="50"/>
      <c r="AI38" s="50"/>
      <c r="AJ38" s="50"/>
      <c r="AL38" s="50"/>
      <c r="AM38" s="50"/>
      <c r="AN38" s="50"/>
      <c r="AO38" s="50"/>
      <c r="AQ38" s="64"/>
    </row>
    <row r="39" spans="1:44" ht="21" x14ac:dyDescent="0.4">
      <c r="A39" s="107"/>
      <c r="B39" s="72"/>
      <c r="D39" s="59"/>
      <c r="E39" s="50"/>
      <c r="F39" s="50"/>
      <c r="G39" s="50"/>
      <c r="H39" s="50"/>
      <c r="I39" s="50"/>
      <c r="J39" s="50"/>
      <c r="L39" s="61" t="str">
        <f>($A$6)</f>
        <v>Maczelka Á</v>
      </c>
      <c r="N39" s="62">
        <v>2</v>
      </c>
      <c r="O39" s="63" t="s">
        <v>85</v>
      </c>
      <c r="P39" s="62">
        <v>0</v>
      </c>
      <c r="Q39" s="50"/>
      <c r="R39" s="50" t="str">
        <f>($A$9)</f>
        <v>Váradi M</v>
      </c>
      <c r="S39" s="50"/>
      <c r="V39" s="50"/>
      <c r="Z39" s="50"/>
      <c r="AA39" s="60"/>
      <c r="AB39" s="60"/>
      <c r="AC39" s="60"/>
      <c r="AE39" s="50"/>
      <c r="AF39" s="50"/>
      <c r="AG39" s="50"/>
      <c r="AH39" s="50"/>
      <c r="AI39" s="50"/>
      <c r="AJ39" s="50"/>
      <c r="AL39" s="50"/>
      <c r="AM39" s="50"/>
      <c r="AN39" s="50"/>
      <c r="AO39" s="50"/>
      <c r="AQ39" s="64"/>
      <c r="AR39" s="50"/>
    </row>
    <row r="40" spans="1:44" ht="21" x14ac:dyDescent="0.4">
      <c r="A40" s="107"/>
      <c r="B40" s="72"/>
      <c r="E40" s="50"/>
      <c r="F40" s="50"/>
      <c r="G40" s="50"/>
      <c r="H40" s="50"/>
      <c r="I40" s="50"/>
      <c r="J40" s="50"/>
      <c r="L40" s="61" t="str">
        <f>($A$7)</f>
        <v>Szabó M</v>
      </c>
      <c r="N40" s="62" t="s">
        <v>84</v>
      </c>
      <c r="O40" s="63" t="s">
        <v>85</v>
      </c>
      <c r="P40" s="62" t="s">
        <v>84</v>
      </c>
      <c r="R40" s="50" t="str">
        <f>($A$8)</f>
        <v>pihen</v>
      </c>
      <c r="S40" s="50"/>
      <c r="V40" s="50"/>
      <c r="Z40" s="50"/>
      <c r="AA40" s="78"/>
      <c r="AB40" s="63"/>
      <c r="AC40" s="78"/>
      <c r="AE40" s="50"/>
      <c r="AF40" s="50"/>
      <c r="AG40" s="50"/>
      <c r="AH40" s="50"/>
      <c r="AI40" s="50"/>
      <c r="AJ40" s="50"/>
      <c r="AL40" s="50"/>
      <c r="AM40" s="50"/>
      <c r="AN40" s="50"/>
      <c r="AO40" s="50"/>
      <c r="AQ40" s="64"/>
    </row>
    <row r="41" spans="1:44" ht="21" x14ac:dyDescent="0.4">
      <c r="A41" s="107"/>
      <c r="B41" s="72"/>
      <c r="C41" s="73"/>
      <c r="D41" s="74"/>
      <c r="E41" s="72"/>
      <c r="F41" s="72"/>
      <c r="G41" s="72"/>
      <c r="H41" s="72"/>
      <c r="I41" s="72"/>
      <c r="J41" s="72"/>
      <c r="K41" s="75"/>
      <c r="L41" s="75"/>
      <c r="M41" s="75"/>
      <c r="N41" s="72"/>
      <c r="O41" s="76"/>
      <c r="P41" s="77"/>
      <c r="Q41" s="76"/>
      <c r="R41" s="72"/>
      <c r="S41" s="72"/>
      <c r="T41" s="75"/>
      <c r="U41" s="75"/>
      <c r="V41" s="72"/>
      <c r="W41" s="75"/>
      <c r="X41" s="75"/>
      <c r="Y41" s="75"/>
      <c r="Z41" s="72"/>
      <c r="AA41" s="76"/>
      <c r="AB41" s="77"/>
      <c r="AC41" s="76"/>
      <c r="AD41" s="75"/>
      <c r="AE41" s="72"/>
      <c r="AF41" s="72"/>
      <c r="AG41" s="72"/>
    </row>
    <row r="42" spans="1:44" s="50" customFormat="1" ht="24.6" x14ac:dyDescent="0.4">
      <c r="A42" s="106">
        <v>7</v>
      </c>
      <c r="B42" s="58"/>
      <c r="D42" s="59"/>
      <c r="K42" s="60"/>
      <c r="L42" s="61" t="str">
        <f>($A$3)</f>
        <v>Fortuna</v>
      </c>
      <c r="M42" s="60"/>
      <c r="N42" s="62">
        <v>2</v>
      </c>
      <c r="O42" s="63" t="s">
        <v>85</v>
      </c>
      <c r="P42" s="62">
        <v>0</v>
      </c>
      <c r="R42" s="50" t="str">
        <f>($A$4)</f>
        <v>Németh I</v>
      </c>
      <c r="W42" s="60"/>
      <c r="X42" s="60"/>
      <c r="Y42" s="60"/>
      <c r="AQ42" s="64"/>
    </row>
    <row r="43" spans="1:44" ht="21" x14ac:dyDescent="0.4">
      <c r="A43" s="107"/>
      <c r="B43" s="65"/>
      <c r="E43" s="50"/>
      <c r="F43" s="50"/>
      <c r="G43" s="50"/>
      <c r="H43" s="50"/>
      <c r="I43" s="50"/>
      <c r="J43" s="50"/>
      <c r="L43" s="61" t="str">
        <f>($A$5)</f>
        <v>Rozsnyai</v>
      </c>
      <c r="N43" s="62">
        <v>3</v>
      </c>
      <c r="O43" s="63" t="s">
        <v>85</v>
      </c>
      <c r="P43" s="62">
        <v>0</v>
      </c>
      <c r="R43" s="50" t="str">
        <f>($A$9)</f>
        <v>Váradi M</v>
      </c>
      <c r="S43" s="50"/>
      <c r="V43" s="50"/>
      <c r="Z43" s="50"/>
      <c r="AA43" s="78"/>
      <c r="AB43" s="63"/>
      <c r="AC43" s="78"/>
      <c r="AE43" s="50"/>
      <c r="AF43" s="50"/>
      <c r="AG43" s="50"/>
      <c r="AH43" s="50"/>
      <c r="AI43" s="50"/>
      <c r="AJ43" s="50"/>
      <c r="AL43" s="50"/>
      <c r="AM43" s="50"/>
      <c r="AN43" s="50"/>
      <c r="AO43" s="50"/>
      <c r="AQ43" s="64"/>
    </row>
    <row r="44" spans="1:44" ht="21" x14ac:dyDescent="0.4">
      <c r="A44" s="107"/>
      <c r="B44" s="65"/>
      <c r="D44" s="59"/>
      <c r="E44" s="50"/>
      <c r="F44" s="50"/>
      <c r="G44" s="50"/>
      <c r="H44" s="50"/>
      <c r="I44" s="50"/>
      <c r="J44" s="50"/>
      <c r="L44" s="61" t="str">
        <f>($A$6)</f>
        <v>Maczelka Á</v>
      </c>
      <c r="N44" s="62" t="s">
        <v>84</v>
      </c>
      <c r="O44" s="63" t="s">
        <v>85</v>
      </c>
      <c r="P44" s="62" t="s">
        <v>84</v>
      </c>
      <c r="Q44" s="50"/>
      <c r="R44" s="50" t="str">
        <f>($A$8)</f>
        <v>pihen</v>
      </c>
      <c r="S44" s="50"/>
      <c r="V44" s="50"/>
      <c r="Z44" s="50"/>
      <c r="AA44" s="60"/>
      <c r="AB44" s="60"/>
      <c r="AC44" s="60"/>
      <c r="AE44" s="50"/>
      <c r="AF44" s="50"/>
      <c r="AG44" s="50"/>
      <c r="AH44" s="50"/>
      <c r="AI44" s="50"/>
      <c r="AJ44" s="50"/>
      <c r="AL44" s="50"/>
      <c r="AM44" s="50"/>
      <c r="AN44" s="50"/>
      <c r="AO44" s="50"/>
      <c r="AQ44" s="64"/>
      <c r="AR44" s="50"/>
    </row>
    <row r="45" spans="1:44" ht="21" x14ac:dyDescent="0.4">
      <c r="A45" s="107"/>
      <c r="B45" s="65"/>
      <c r="E45" s="50"/>
      <c r="F45" s="50"/>
      <c r="G45" s="50"/>
      <c r="H45" s="50"/>
      <c r="I45" s="50"/>
      <c r="J45" s="50"/>
      <c r="L45" s="61" t="str">
        <f>($A$7)</f>
        <v>Szabó M</v>
      </c>
      <c r="N45" s="62" t="s">
        <v>84</v>
      </c>
      <c r="O45" s="63" t="s">
        <v>85</v>
      </c>
      <c r="P45" s="62" t="s">
        <v>84</v>
      </c>
      <c r="R45" s="50" t="str">
        <f>($A$10)</f>
        <v>pihen</v>
      </c>
      <c r="S45" s="50"/>
      <c r="V45" s="50"/>
      <c r="Z45" s="50"/>
      <c r="AA45" s="78"/>
      <c r="AB45" s="63"/>
      <c r="AC45" s="78"/>
      <c r="AE45" s="50"/>
      <c r="AF45" s="50"/>
      <c r="AG45" s="50"/>
      <c r="AH45" s="50"/>
      <c r="AI45" s="50"/>
      <c r="AJ45" s="50"/>
      <c r="AL45" s="50"/>
      <c r="AM45" s="50"/>
      <c r="AN45" s="50"/>
      <c r="AO45" s="50"/>
      <c r="AQ45" s="64"/>
    </row>
    <row r="46" spans="1:44" ht="21" x14ac:dyDescent="0.4">
      <c r="A46" s="107"/>
      <c r="B46" s="65"/>
      <c r="C46" s="66"/>
      <c r="D46" s="67"/>
      <c r="E46" s="65"/>
      <c r="F46" s="65"/>
      <c r="G46" s="65"/>
      <c r="H46" s="65"/>
      <c r="I46" s="65"/>
      <c r="J46" s="65"/>
      <c r="K46" s="68"/>
      <c r="L46" s="68"/>
      <c r="M46" s="68"/>
      <c r="N46" s="65"/>
      <c r="O46" s="69"/>
      <c r="P46" s="70"/>
      <c r="Q46" s="69"/>
      <c r="R46" s="65"/>
      <c r="S46" s="65"/>
      <c r="T46" s="68"/>
      <c r="U46" s="68"/>
      <c r="V46" s="65"/>
      <c r="W46" s="68"/>
      <c r="X46" s="68"/>
      <c r="Y46" s="68"/>
      <c r="Z46" s="65"/>
      <c r="AA46" s="69"/>
      <c r="AB46" s="70"/>
      <c r="AC46" s="69"/>
      <c r="AD46" s="68"/>
      <c r="AE46" s="65"/>
      <c r="AF46" s="65"/>
      <c r="AG46" s="65"/>
    </row>
  </sheetData>
  <conditionalFormatting sqref="E4:E10 I3 I5:I10 M3:M4 M6:M10 Q3:Q5 Q7:Q10 U3:U6 U8:U10 Y3:Y7 Y9:Y10 AC3:AC8 AC10 AG3:AG9">
    <cfRule type="cellIs" dxfId="2" priority="1" stopIfTrue="1" operator="equal">
      <formula>"g"</formula>
    </cfRule>
    <cfRule type="cellIs" dxfId="1" priority="2" stopIfTrue="1" operator="equal">
      <formula>"d"</formula>
    </cfRule>
    <cfRule type="cellIs" dxfId="0" priority="3" stopIfTrue="1" operator="equal">
      <formula>"v"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D14"/>
  <sheetViews>
    <sheetView workbookViewId="0">
      <selection activeCell="N21" sqref="N21"/>
    </sheetView>
  </sheetViews>
  <sheetFormatPr defaultColWidth="11" defaultRowHeight="15.6" x14ac:dyDescent="0.3"/>
  <cols>
    <col min="3" max="3" width="11" style="322"/>
  </cols>
  <sheetData>
    <row r="1" spans="2:4" ht="16.2" thickBot="1" x14ac:dyDescent="0.35"/>
    <row r="2" spans="2:4" ht="16.2" thickBot="1" x14ac:dyDescent="0.35">
      <c r="B2" s="333" t="s">
        <v>128</v>
      </c>
      <c r="C2" s="322" t="s">
        <v>241</v>
      </c>
      <c r="D2" s="321" t="s">
        <v>252</v>
      </c>
    </row>
    <row r="3" spans="2:4" ht="16.2" thickBot="1" x14ac:dyDescent="0.35"/>
    <row r="4" spans="2:4" ht="16.2" thickBot="1" x14ac:dyDescent="0.35">
      <c r="B4" s="333" t="s">
        <v>242</v>
      </c>
      <c r="C4" s="322" t="s">
        <v>241</v>
      </c>
      <c r="D4" s="321" t="s">
        <v>251</v>
      </c>
    </row>
    <row r="7" spans="2:4" x14ac:dyDescent="0.3">
      <c r="B7" t="s">
        <v>223</v>
      </c>
    </row>
    <row r="8" spans="2:4" ht="16.2" thickBot="1" x14ac:dyDescent="0.35"/>
    <row r="9" spans="2:4" ht="16.2" thickBot="1" x14ac:dyDescent="0.35">
      <c r="B9" s="321" t="s">
        <v>128</v>
      </c>
      <c r="C9" s="322" t="s">
        <v>240</v>
      </c>
      <c r="D9" s="333" t="s">
        <v>242</v>
      </c>
    </row>
    <row r="12" spans="2:4" x14ac:dyDescent="0.3">
      <c r="B12" t="s">
        <v>224</v>
      </c>
    </row>
    <row r="13" spans="2:4" ht="16.2" thickBot="1" x14ac:dyDescent="0.35"/>
    <row r="14" spans="2:4" ht="16.2" thickBot="1" x14ac:dyDescent="0.35">
      <c r="B14" s="321" t="s">
        <v>251</v>
      </c>
      <c r="C14" s="322" t="s">
        <v>257</v>
      </c>
      <c r="D14" s="333" t="s">
        <v>252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D2"/>
  <sheetViews>
    <sheetView workbookViewId="0">
      <selection activeCell="C17" sqref="C17"/>
    </sheetView>
  </sheetViews>
  <sheetFormatPr defaultColWidth="8.796875" defaultRowHeight="15.6" x14ac:dyDescent="0.3"/>
  <cols>
    <col min="2" max="3" width="9" style="322"/>
  </cols>
  <sheetData>
    <row r="2" spans="1:4" x14ac:dyDescent="0.3">
      <c r="A2" t="s">
        <v>119</v>
      </c>
      <c r="B2" s="322">
        <v>2</v>
      </c>
      <c r="C2" s="322">
        <v>4</v>
      </c>
      <c r="D2" s="330" t="s">
        <v>212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33"/>
  <sheetViews>
    <sheetView tabSelected="1" workbookViewId="0">
      <selection activeCell="A16" sqref="A16"/>
    </sheetView>
  </sheetViews>
  <sheetFormatPr defaultColWidth="11" defaultRowHeight="15.6" x14ac:dyDescent="0.3"/>
  <cols>
    <col min="1" max="1" width="13.5" customWidth="1"/>
  </cols>
  <sheetData>
    <row r="1" spans="1:3" x14ac:dyDescent="0.3">
      <c r="A1" t="s">
        <v>245</v>
      </c>
    </row>
    <row r="2" spans="1:3" x14ac:dyDescent="0.3">
      <c r="B2" t="s">
        <v>45</v>
      </c>
      <c r="C2" t="s">
        <v>17</v>
      </c>
    </row>
    <row r="3" spans="1:3" x14ac:dyDescent="0.3">
      <c r="B3" t="s">
        <v>46</v>
      </c>
      <c r="C3" t="s">
        <v>11</v>
      </c>
    </row>
    <row r="5" spans="1:3" x14ac:dyDescent="0.3">
      <c r="A5" t="s">
        <v>172</v>
      </c>
    </row>
    <row r="6" spans="1:3" x14ac:dyDescent="0.3">
      <c r="B6" t="s">
        <v>45</v>
      </c>
      <c r="C6" t="s">
        <v>259</v>
      </c>
    </row>
    <row r="7" spans="1:3" x14ac:dyDescent="0.3">
      <c r="B7" t="s">
        <v>46</v>
      </c>
      <c r="C7" t="s">
        <v>21</v>
      </c>
    </row>
    <row r="8" spans="1:3" x14ac:dyDescent="0.3">
      <c r="B8" t="s">
        <v>47</v>
      </c>
      <c r="C8" t="s">
        <v>5</v>
      </c>
    </row>
    <row r="9" spans="1:3" x14ac:dyDescent="0.3">
      <c r="B9" s="326" t="s">
        <v>48</v>
      </c>
      <c r="C9" t="s">
        <v>258</v>
      </c>
    </row>
    <row r="11" spans="1:3" x14ac:dyDescent="0.3">
      <c r="A11" t="s">
        <v>171</v>
      </c>
    </row>
    <row r="12" spans="1:3" x14ac:dyDescent="0.3">
      <c r="B12" t="s">
        <v>45</v>
      </c>
      <c r="C12" t="s">
        <v>2</v>
      </c>
    </row>
    <row r="13" spans="1:3" x14ac:dyDescent="0.3">
      <c r="B13" t="s">
        <v>46</v>
      </c>
      <c r="C13" t="s">
        <v>19</v>
      </c>
    </row>
    <row r="14" spans="1:3" x14ac:dyDescent="0.3">
      <c r="B14" t="s">
        <v>47</v>
      </c>
      <c r="C14" t="s">
        <v>90</v>
      </c>
    </row>
    <row r="15" spans="1:3" x14ac:dyDescent="0.3">
      <c r="B15" t="s">
        <v>48</v>
      </c>
      <c r="C15" t="s">
        <v>3</v>
      </c>
    </row>
    <row r="17" spans="1:3" x14ac:dyDescent="0.3">
      <c r="A17" t="s">
        <v>246</v>
      </c>
    </row>
    <row r="18" spans="1:3" x14ac:dyDescent="0.3">
      <c r="B18" t="s">
        <v>45</v>
      </c>
      <c r="C18" t="s">
        <v>35</v>
      </c>
    </row>
    <row r="19" spans="1:3" x14ac:dyDescent="0.3">
      <c r="B19" t="s">
        <v>46</v>
      </c>
      <c r="C19" t="s">
        <v>70</v>
      </c>
    </row>
    <row r="20" spans="1:3" x14ac:dyDescent="0.3">
      <c r="B20" t="s">
        <v>47</v>
      </c>
      <c r="C20" t="s">
        <v>73</v>
      </c>
    </row>
    <row r="21" spans="1:3" x14ac:dyDescent="0.3">
      <c r="B21" s="326" t="s">
        <v>48</v>
      </c>
      <c r="C21" t="s">
        <v>88</v>
      </c>
    </row>
    <row r="23" spans="1:3" x14ac:dyDescent="0.3">
      <c r="A23" t="s">
        <v>247</v>
      </c>
    </row>
    <row r="24" spans="1:3" x14ac:dyDescent="0.3">
      <c r="B24" t="s">
        <v>45</v>
      </c>
      <c r="C24" t="s">
        <v>33</v>
      </c>
    </row>
    <row r="25" spans="1:3" x14ac:dyDescent="0.3">
      <c r="B25" t="s">
        <v>46</v>
      </c>
      <c r="C25" t="s">
        <v>24</v>
      </c>
    </row>
    <row r="26" spans="1:3" x14ac:dyDescent="0.3">
      <c r="B26" t="s">
        <v>47</v>
      </c>
      <c r="C26" t="s">
        <v>8</v>
      </c>
    </row>
    <row r="27" spans="1:3" x14ac:dyDescent="0.3">
      <c r="B27" t="s">
        <v>48</v>
      </c>
      <c r="C27" t="s">
        <v>34</v>
      </c>
    </row>
    <row r="28" spans="1:3" x14ac:dyDescent="0.3">
      <c r="B28" t="s">
        <v>49</v>
      </c>
      <c r="C28" t="s">
        <v>6</v>
      </c>
    </row>
    <row r="29" spans="1:3" x14ac:dyDescent="0.3">
      <c r="B29" t="s">
        <v>50</v>
      </c>
      <c r="C29" t="s">
        <v>23</v>
      </c>
    </row>
    <row r="30" spans="1:3" x14ac:dyDescent="0.3">
      <c r="B30" t="s">
        <v>51</v>
      </c>
      <c r="C30" t="s">
        <v>25</v>
      </c>
    </row>
    <row r="31" spans="1:3" x14ac:dyDescent="0.3">
      <c r="B31" t="s">
        <v>52</v>
      </c>
      <c r="C31" t="s">
        <v>27</v>
      </c>
    </row>
    <row r="32" spans="1:3" x14ac:dyDescent="0.3">
      <c r="B32" t="s">
        <v>53</v>
      </c>
      <c r="C32" t="s">
        <v>26</v>
      </c>
    </row>
    <row r="33" spans="2:3" x14ac:dyDescent="0.3">
      <c r="B33" t="s">
        <v>54</v>
      </c>
      <c r="C33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S46"/>
  <sheetViews>
    <sheetView workbookViewId="0">
      <selection activeCell="A16" sqref="A16"/>
    </sheetView>
  </sheetViews>
  <sheetFormatPr defaultColWidth="2.69921875" defaultRowHeight="15.6" x14ac:dyDescent="0.3"/>
  <cols>
    <col min="1" max="1" width="19.296875" bestFit="1" customWidth="1"/>
    <col min="34" max="34" width="1.296875" customWidth="1"/>
    <col min="41" max="41" width="3.5" bestFit="1" customWidth="1"/>
    <col min="42" max="42" width="0.796875" customWidth="1"/>
    <col min="44" max="44" width="0.796875" customWidth="1"/>
    <col min="257" max="257" width="19.296875" bestFit="1" customWidth="1"/>
    <col min="290" max="290" width="1.296875" customWidth="1"/>
    <col min="297" max="297" width="3.5" bestFit="1" customWidth="1"/>
    <col min="298" max="298" width="0.796875" customWidth="1"/>
    <col min="300" max="300" width="0.796875" customWidth="1"/>
    <col min="513" max="513" width="19.296875" bestFit="1" customWidth="1"/>
    <col min="546" max="546" width="1.296875" customWidth="1"/>
    <col min="553" max="553" width="3.5" bestFit="1" customWidth="1"/>
    <col min="554" max="554" width="0.796875" customWidth="1"/>
    <col min="556" max="556" width="0.796875" customWidth="1"/>
    <col min="769" max="769" width="19.296875" bestFit="1" customWidth="1"/>
    <col min="802" max="802" width="1.296875" customWidth="1"/>
    <col min="809" max="809" width="3.5" bestFit="1" customWidth="1"/>
    <col min="810" max="810" width="0.796875" customWidth="1"/>
    <col min="812" max="812" width="0.796875" customWidth="1"/>
    <col min="1025" max="1025" width="19.296875" bestFit="1" customWidth="1"/>
    <col min="1058" max="1058" width="1.296875" customWidth="1"/>
    <col min="1065" max="1065" width="3.5" bestFit="1" customWidth="1"/>
    <col min="1066" max="1066" width="0.796875" customWidth="1"/>
    <col min="1068" max="1068" width="0.796875" customWidth="1"/>
    <col min="1281" max="1281" width="19.296875" bestFit="1" customWidth="1"/>
    <col min="1314" max="1314" width="1.296875" customWidth="1"/>
    <col min="1321" max="1321" width="3.5" bestFit="1" customWidth="1"/>
    <col min="1322" max="1322" width="0.796875" customWidth="1"/>
    <col min="1324" max="1324" width="0.796875" customWidth="1"/>
    <col min="1537" max="1537" width="19.296875" bestFit="1" customWidth="1"/>
    <col min="1570" max="1570" width="1.296875" customWidth="1"/>
    <col min="1577" max="1577" width="3.5" bestFit="1" customWidth="1"/>
    <col min="1578" max="1578" width="0.796875" customWidth="1"/>
    <col min="1580" max="1580" width="0.796875" customWidth="1"/>
    <col min="1793" max="1793" width="19.296875" bestFit="1" customWidth="1"/>
    <col min="1826" max="1826" width="1.296875" customWidth="1"/>
    <col min="1833" max="1833" width="3.5" bestFit="1" customWidth="1"/>
    <col min="1834" max="1834" width="0.796875" customWidth="1"/>
    <col min="1836" max="1836" width="0.796875" customWidth="1"/>
    <col min="2049" max="2049" width="19.296875" bestFit="1" customWidth="1"/>
    <col min="2082" max="2082" width="1.296875" customWidth="1"/>
    <col min="2089" max="2089" width="3.5" bestFit="1" customWidth="1"/>
    <col min="2090" max="2090" width="0.796875" customWidth="1"/>
    <col min="2092" max="2092" width="0.796875" customWidth="1"/>
    <col min="2305" max="2305" width="19.296875" bestFit="1" customWidth="1"/>
    <col min="2338" max="2338" width="1.296875" customWidth="1"/>
    <col min="2345" max="2345" width="3.5" bestFit="1" customWidth="1"/>
    <col min="2346" max="2346" width="0.796875" customWidth="1"/>
    <col min="2348" max="2348" width="0.796875" customWidth="1"/>
    <col min="2561" max="2561" width="19.296875" bestFit="1" customWidth="1"/>
    <col min="2594" max="2594" width="1.296875" customWidth="1"/>
    <col min="2601" max="2601" width="3.5" bestFit="1" customWidth="1"/>
    <col min="2602" max="2602" width="0.796875" customWidth="1"/>
    <col min="2604" max="2604" width="0.796875" customWidth="1"/>
    <col min="2817" max="2817" width="19.296875" bestFit="1" customWidth="1"/>
    <col min="2850" max="2850" width="1.296875" customWidth="1"/>
    <col min="2857" max="2857" width="3.5" bestFit="1" customWidth="1"/>
    <col min="2858" max="2858" width="0.796875" customWidth="1"/>
    <col min="2860" max="2860" width="0.796875" customWidth="1"/>
    <col min="3073" max="3073" width="19.296875" bestFit="1" customWidth="1"/>
    <col min="3106" max="3106" width="1.296875" customWidth="1"/>
    <col min="3113" max="3113" width="3.5" bestFit="1" customWidth="1"/>
    <col min="3114" max="3114" width="0.796875" customWidth="1"/>
    <col min="3116" max="3116" width="0.796875" customWidth="1"/>
    <col min="3329" max="3329" width="19.296875" bestFit="1" customWidth="1"/>
    <col min="3362" max="3362" width="1.296875" customWidth="1"/>
    <col min="3369" max="3369" width="3.5" bestFit="1" customWidth="1"/>
    <col min="3370" max="3370" width="0.796875" customWidth="1"/>
    <col min="3372" max="3372" width="0.796875" customWidth="1"/>
    <col min="3585" max="3585" width="19.296875" bestFit="1" customWidth="1"/>
    <col min="3618" max="3618" width="1.296875" customWidth="1"/>
    <col min="3625" max="3625" width="3.5" bestFit="1" customWidth="1"/>
    <col min="3626" max="3626" width="0.796875" customWidth="1"/>
    <col min="3628" max="3628" width="0.796875" customWidth="1"/>
    <col min="3841" max="3841" width="19.296875" bestFit="1" customWidth="1"/>
    <col min="3874" max="3874" width="1.296875" customWidth="1"/>
    <col min="3881" max="3881" width="3.5" bestFit="1" customWidth="1"/>
    <col min="3882" max="3882" width="0.796875" customWidth="1"/>
    <col min="3884" max="3884" width="0.796875" customWidth="1"/>
    <col min="4097" max="4097" width="19.296875" bestFit="1" customWidth="1"/>
    <col min="4130" max="4130" width="1.296875" customWidth="1"/>
    <col min="4137" max="4137" width="3.5" bestFit="1" customWidth="1"/>
    <col min="4138" max="4138" width="0.796875" customWidth="1"/>
    <col min="4140" max="4140" width="0.796875" customWidth="1"/>
    <col min="4353" max="4353" width="19.296875" bestFit="1" customWidth="1"/>
    <col min="4386" max="4386" width="1.296875" customWidth="1"/>
    <col min="4393" max="4393" width="3.5" bestFit="1" customWidth="1"/>
    <col min="4394" max="4394" width="0.796875" customWidth="1"/>
    <col min="4396" max="4396" width="0.796875" customWidth="1"/>
    <col min="4609" max="4609" width="19.296875" bestFit="1" customWidth="1"/>
    <col min="4642" max="4642" width="1.296875" customWidth="1"/>
    <col min="4649" max="4649" width="3.5" bestFit="1" customWidth="1"/>
    <col min="4650" max="4650" width="0.796875" customWidth="1"/>
    <col min="4652" max="4652" width="0.796875" customWidth="1"/>
    <col min="4865" max="4865" width="19.296875" bestFit="1" customWidth="1"/>
    <col min="4898" max="4898" width="1.296875" customWidth="1"/>
    <col min="4905" max="4905" width="3.5" bestFit="1" customWidth="1"/>
    <col min="4906" max="4906" width="0.796875" customWidth="1"/>
    <col min="4908" max="4908" width="0.796875" customWidth="1"/>
    <col min="5121" max="5121" width="19.296875" bestFit="1" customWidth="1"/>
    <col min="5154" max="5154" width="1.296875" customWidth="1"/>
    <col min="5161" max="5161" width="3.5" bestFit="1" customWidth="1"/>
    <col min="5162" max="5162" width="0.796875" customWidth="1"/>
    <col min="5164" max="5164" width="0.796875" customWidth="1"/>
    <col min="5377" max="5377" width="19.296875" bestFit="1" customWidth="1"/>
    <col min="5410" max="5410" width="1.296875" customWidth="1"/>
    <col min="5417" max="5417" width="3.5" bestFit="1" customWidth="1"/>
    <col min="5418" max="5418" width="0.796875" customWidth="1"/>
    <col min="5420" max="5420" width="0.796875" customWidth="1"/>
    <col min="5633" max="5633" width="19.296875" bestFit="1" customWidth="1"/>
    <col min="5666" max="5666" width="1.296875" customWidth="1"/>
    <col min="5673" max="5673" width="3.5" bestFit="1" customWidth="1"/>
    <col min="5674" max="5674" width="0.796875" customWidth="1"/>
    <col min="5676" max="5676" width="0.796875" customWidth="1"/>
    <col min="5889" max="5889" width="19.296875" bestFit="1" customWidth="1"/>
    <col min="5922" max="5922" width="1.296875" customWidth="1"/>
    <col min="5929" max="5929" width="3.5" bestFit="1" customWidth="1"/>
    <col min="5930" max="5930" width="0.796875" customWidth="1"/>
    <col min="5932" max="5932" width="0.796875" customWidth="1"/>
    <col min="6145" max="6145" width="19.296875" bestFit="1" customWidth="1"/>
    <col min="6178" max="6178" width="1.296875" customWidth="1"/>
    <col min="6185" max="6185" width="3.5" bestFit="1" customWidth="1"/>
    <col min="6186" max="6186" width="0.796875" customWidth="1"/>
    <col min="6188" max="6188" width="0.796875" customWidth="1"/>
    <col min="6401" max="6401" width="19.296875" bestFit="1" customWidth="1"/>
    <col min="6434" max="6434" width="1.296875" customWidth="1"/>
    <col min="6441" max="6441" width="3.5" bestFit="1" customWidth="1"/>
    <col min="6442" max="6442" width="0.796875" customWidth="1"/>
    <col min="6444" max="6444" width="0.796875" customWidth="1"/>
    <col min="6657" max="6657" width="19.296875" bestFit="1" customWidth="1"/>
    <col min="6690" max="6690" width="1.296875" customWidth="1"/>
    <col min="6697" max="6697" width="3.5" bestFit="1" customWidth="1"/>
    <col min="6698" max="6698" width="0.796875" customWidth="1"/>
    <col min="6700" max="6700" width="0.796875" customWidth="1"/>
    <col min="6913" max="6913" width="19.296875" bestFit="1" customWidth="1"/>
    <col min="6946" max="6946" width="1.296875" customWidth="1"/>
    <col min="6953" max="6953" width="3.5" bestFit="1" customWidth="1"/>
    <col min="6954" max="6954" width="0.796875" customWidth="1"/>
    <col min="6956" max="6956" width="0.796875" customWidth="1"/>
    <col min="7169" max="7169" width="19.296875" bestFit="1" customWidth="1"/>
    <col min="7202" max="7202" width="1.296875" customWidth="1"/>
    <col min="7209" max="7209" width="3.5" bestFit="1" customWidth="1"/>
    <col min="7210" max="7210" width="0.796875" customWidth="1"/>
    <col min="7212" max="7212" width="0.796875" customWidth="1"/>
    <col min="7425" max="7425" width="19.296875" bestFit="1" customWidth="1"/>
    <col min="7458" max="7458" width="1.296875" customWidth="1"/>
    <col min="7465" max="7465" width="3.5" bestFit="1" customWidth="1"/>
    <col min="7466" max="7466" width="0.796875" customWidth="1"/>
    <col min="7468" max="7468" width="0.796875" customWidth="1"/>
    <col min="7681" max="7681" width="19.296875" bestFit="1" customWidth="1"/>
    <col min="7714" max="7714" width="1.296875" customWidth="1"/>
    <col min="7721" max="7721" width="3.5" bestFit="1" customWidth="1"/>
    <col min="7722" max="7722" width="0.796875" customWidth="1"/>
    <col min="7724" max="7724" width="0.796875" customWidth="1"/>
    <col min="7937" max="7937" width="19.296875" bestFit="1" customWidth="1"/>
    <col min="7970" max="7970" width="1.296875" customWidth="1"/>
    <col min="7977" max="7977" width="3.5" bestFit="1" customWidth="1"/>
    <col min="7978" max="7978" width="0.796875" customWidth="1"/>
    <col min="7980" max="7980" width="0.796875" customWidth="1"/>
    <col min="8193" max="8193" width="19.296875" bestFit="1" customWidth="1"/>
    <col min="8226" max="8226" width="1.296875" customWidth="1"/>
    <col min="8233" max="8233" width="3.5" bestFit="1" customWidth="1"/>
    <col min="8234" max="8234" width="0.796875" customWidth="1"/>
    <col min="8236" max="8236" width="0.796875" customWidth="1"/>
    <col min="8449" max="8449" width="19.296875" bestFit="1" customWidth="1"/>
    <col min="8482" max="8482" width="1.296875" customWidth="1"/>
    <col min="8489" max="8489" width="3.5" bestFit="1" customWidth="1"/>
    <col min="8490" max="8490" width="0.796875" customWidth="1"/>
    <col min="8492" max="8492" width="0.796875" customWidth="1"/>
    <col min="8705" max="8705" width="19.296875" bestFit="1" customWidth="1"/>
    <col min="8738" max="8738" width="1.296875" customWidth="1"/>
    <col min="8745" max="8745" width="3.5" bestFit="1" customWidth="1"/>
    <col min="8746" max="8746" width="0.796875" customWidth="1"/>
    <col min="8748" max="8748" width="0.796875" customWidth="1"/>
    <col min="8961" max="8961" width="19.296875" bestFit="1" customWidth="1"/>
    <col min="8994" max="8994" width="1.296875" customWidth="1"/>
    <col min="9001" max="9001" width="3.5" bestFit="1" customWidth="1"/>
    <col min="9002" max="9002" width="0.796875" customWidth="1"/>
    <col min="9004" max="9004" width="0.796875" customWidth="1"/>
    <col min="9217" max="9217" width="19.296875" bestFit="1" customWidth="1"/>
    <col min="9250" max="9250" width="1.296875" customWidth="1"/>
    <col min="9257" max="9257" width="3.5" bestFit="1" customWidth="1"/>
    <col min="9258" max="9258" width="0.796875" customWidth="1"/>
    <col min="9260" max="9260" width="0.796875" customWidth="1"/>
    <col min="9473" max="9473" width="19.296875" bestFit="1" customWidth="1"/>
    <col min="9506" max="9506" width="1.296875" customWidth="1"/>
    <col min="9513" max="9513" width="3.5" bestFit="1" customWidth="1"/>
    <col min="9514" max="9514" width="0.796875" customWidth="1"/>
    <col min="9516" max="9516" width="0.796875" customWidth="1"/>
    <col min="9729" max="9729" width="19.296875" bestFit="1" customWidth="1"/>
    <col min="9762" max="9762" width="1.296875" customWidth="1"/>
    <col min="9769" max="9769" width="3.5" bestFit="1" customWidth="1"/>
    <col min="9770" max="9770" width="0.796875" customWidth="1"/>
    <col min="9772" max="9772" width="0.796875" customWidth="1"/>
    <col min="9985" max="9985" width="19.296875" bestFit="1" customWidth="1"/>
    <col min="10018" max="10018" width="1.296875" customWidth="1"/>
    <col min="10025" max="10025" width="3.5" bestFit="1" customWidth="1"/>
    <col min="10026" max="10026" width="0.796875" customWidth="1"/>
    <col min="10028" max="10028" width="0.796875" customWidth="1"/>
    <col min="10241" max="10241" width="19.296875" bestFit="1" customWidth="1"/>
    <col min="10274" max="10274" width="1.296875" customWidth="1"/>
    <col min="10281" max="10281" width="3.5" bestFit="1" customWidth="1"/>
    <col min="10282" max="10282" width="0.796875" customWidth="1"/>
    <col min="10284" max="10284" width="0.796875" customWidth="1"/>
    <col min="10497" max="10497" width="19.296875" bestFit="1" customWidth="1"/>
    <col min="10530" max="10530" width="1.296875" customWidth="1"/>
    <col min="10537" max="10537" width="3.5" bestFit="1" customWidth="1"/>
    <col min="10538" max="10538" width="0.796875" customWidth="1"/>
    <col min="10540" max="10540" width="0.796875" customWidth="1"/>
    <col min="10753" max="10753" width="19.296875" bestFit="1" customWidth="1"/>
    <col min="10786" max="10786" width="1.296875" customWidth="1"/>
    <col min="10793" max="10793" width="3.5" bestFit="1" customWidth="1"/>
    <col min="10794" max="10794" width="0.796875" customWidth="1"/>
    <col min="10796" max="10796" width="0.796875" customWidth="1"/>
    <col min="11009" max="11009" width="19.296875" bestFit="1" customWidth="1"/>
    <col min="11042" max="11042" width="1.296875" customWidth="1"/>
    <col min="11049" max="11049" width="3.5" bestFit="1" customWidth="1"/>
    <col min="11050" max="11050" width="0.796875" customWidth="1"/>
    <col min="11052" max="11052" width="0.796875" customWidth="1"/>
    <col min="11265" max="11265" width="19.296875" bestFit="1" customWidth="1"/>
    <col min="11298" max="11298" width="1.296875" customWidth="1"/>
    <col min="11305" max="11305" width="3.5" bestFit="1" customWidth="1"/>
    <col min="11306" max="11306" width="0.796875" customWidth="1"/>
    <col min="11308" max="11308" width="0.796875" customWidth="1"/>
    <col min="11521" max="11521" width="19.296875" bestFit="1" customWidth="1"/>
    <col min="11554" max="11554" width="1.296875" customWidth="1"/>
    <col min="11561" max="11561" width="3.5" bestFit="1" customWidth="1"/>
    <col min="11562" max="11562" width="0.796875" customWidth="1"/>
    <col min="11564" max="11564" width="0.796875" customWidth="1"/>
    <col min="11777" max="11777" width="19.296875" bestFit="1" customWidth="1"/>
    <col min="11810" max="11810" width="1.296875" customWidth="1"/>
    <col min="11817" max="11817" width="3.5" bestFit="1" customWidth="1"/>
    <col min="11818" max="11818" width="0.796875" customWidth="1"/>
    <col min="11820" max="11820" width="0.796875" customWidth="1"/>
    <col min="12033" max="12033" width="19.296875" bestFit="1" customWidth="1"/>
    <col min="12066" max="12066" width="1.296875" customWidth="1"/>
    <col min="12073" max="12073" width="3.5" bestFit="1" customWidth="1"/>
    <col min="12074" max="12074" width="0.796875" customWidth="1"/>
    <col min="12076" max="12076" width="0.796875" customWidth="1"/>
    <col min="12289" max="12289" width="19.296875" bestFit="1" customWidth="1"/>
    <col min="12322" max="12322" width="1.296875" customWidth="1"/>
    <col min="12329" max="12329" width="3.5" bestFit="1" customWidth="1"/>
    <col min="12330" max="12330" width="0.796875" customWidth="1"/>
    <col min="12332" max="12332" width="0.796875" customWidth="1"/>
    <col min="12545" max="12545" width="19.296875" bestFit="1" customWidth="1"/>
    <col min="12578" max="12578" width="1.296875" customWidth="1"/>
    <col min="12585" max="12585" width="3.5" bestFit="1" customWidth="1"/>
    <col min="12586" max="12586" width="0.796875" customWidth="1"/>
    <col min="12588" max="12588" width="0.796875" customWidth="1"/>
    <col min="12801" max="12801" width="19.296875" bestFit="1" customWidth="1"/>
    <col min="12834" max="12834" width="1.296875" customWidth="1"/>
    <col min="12841" max="12841" width="3.5" bestFit="1" customWidth="1"/>
    <col min="12842" max="12842" width="0.796875" customWidth="1"/>
    <col min="12844" max="12844" width="0.796875" customWidth="1"/>
    <col min="13057" max="13057" width="19.296875" bestFit="1" customWidth="1"/>
    <col min="13090" max="13090" width="1.296875" customWidth="1"/>
    <col min="13097" max="13097" width="3.5" bestFit="1" customWidth="1"/>
    <col min="13098" max="13098" width="0.796875" customWidth="1"/>
    <col min="13100" max="13100" width="0.796875" customWidth="1"/>
    <col min="13313" max="13313" width="19.296875" bestFit="1" customWidth="1"/>
    <col min="13346" max="13346" width="1.296875" customWidth="1"/>
    <col min="13353" max="13353" width="3.5" bestFit="1" customWidth="1"/>
    <col min="13354" max="13354" width="0.796875" customWidth="1"/>
    <col min="13356" max="13356" width="0.796875" customWidth="1"/>
    <col min="13569" max="13569" width="19.296875" bestFit="1" customWidth="1"/>
    <col min="13602" max="13602" width="1.296875" customWidth="1"/>
    <col min="13609" max="13609" width="3.5" bestFit="1" customWidth="1"/>
    <col min="13610" max="13610" width="0.796875" customWidth="1"/>
    <col min="13612" max="13612" width="0.796875" customWidth="1"/>
    <col min="13825" max="13825" width="19.296875" bestFit="1" customWidth="1"/>
    <col min="13858" max="13858" width="1.296875" customWidth="1"/>
    <col min="13865" max="13865" width="3.5" bestFit="1" customWidth="1"/>
    <col min="13866" max="13866" width="0.796875" customWidth="1"/>
    <col min="13868" max="13868" width="0.796875" customWidth="1"/>
    <col min="14081" max="14081" width="19.296875" bestFit="1" customWidth="1"/>
    <col min="14114" max="14114" width="1.296875" customWidth="1"/>
    <col min="14121" max="14121" width="3.5" bestFit="1" customWidth="1"/>
    <col min="14122" max="14122" width="0.796875" customWidth="1"/>
    <col min="14124" max="14124" width="0.796875" customWidth="1"/>
    <col min="14337" max="14337" width="19.296875" bestFit="1" customWidth="1"/>
    <col min="14370" max="14370" width="1.296875" customWidth="1"/>
    <col min="14377" max="14377" width="3.5" bestFit="1" customWidth="1"/>
    <col min="14378" max="14378" width="0.796875" customWidth="1"/>
    <col min="14380" max="14380" width="0.796875" customWidth="1"/>
    <col min="14593" max="14593" width="19.296875" bestFit="1" customWidth="1"/>
    <col min="14626" max="14626" width="1.296875" customWidth="1"/>
    <col min="14633" max="14633" width="3.5" bestFit="1" customWidth="1"/>
    <col min="14634" max="14634" width="0.796875" customWidth="1"/>
    <col min="14636" max="14636" width="0.796875" customWidth="1"/>
    <col min="14849" max="14849" width="19.296875" bestFit="1" customWidth="1"/>
    <col min="14882" max="14882" width="1.296875" customWidth="1"/>
    <col min="14889" max="14889" width="3.5" bestFit="1" customWidth="1"/>
    <col min="14890" max="14890" width="0.796875" customWidth="1"/>
    <col min="14892" max="14892" width="0.796875" customWidth="1"/>
    <col min="15105" max="15105" width="19.296875" bestFit="1" customWidth="1"/>
    <col min="15138" max="15138" width="1.296875" customWidth="1"/>
    <col min="15145" max="15145" width="3.5" bestFit="1" customWidth="1"/>
    <col min="15146" max="15146" width="0.796875" customWidth="1"/>
    <col min="15148" max="15148" width="0.796875" customWidth="1"/>
    <col min="15361" max="15361" width="19.296875" bestFit="1" customWidth="1"/>
    <col min="15394" max="15394" width="1.296875" customWidth="1"/>
    <col min="15401" max="15401" width="3.5" bestFit="1" customWidth="1"/>
    <col min="15402" max="15402" width="0.796875" customWidth="1"/>
    <col min="15404" max="15404" width="0.796875" customWidth="1"/>
    <col min="15617" max="15617" width="19.296875" bestFit="1" customWidth="1"/>
    <col min="15650" max="15650" width="1.296875" customWidth="1"/>
    <col min="15657" max="15657" width="3.5" bestFit="1" customWidth="1"/>
    <col min="15658" max="15658" width="0.796875" customWidth="1"/>
    <col min="15660" max="15660" width="0.796875" customWidth="1"/>
    <col min="15873" max="15873" width="19.296875" bestFit="1" customWidth="1"/>
    <col min="15906" max="15906" width="1.296875" customWidth="1"/>
    <col min="15913" max="15913" width="3.5" bestFit="1" customWidth="1"/>
    <col min="15914" max="15914" width="0.796875" customWidth="1"/>
    <col min="15916" max="15916" width="0.796875" customWidth="1"/>
    <col min="16129" max="16129" width="19.296875" bestFit="1" customWidth="1"/>
    <col min="16162" max="16162" width="1.296875" customWidth="1"/>
    <col min="16169" max="16169" width="3.5" bestFit="1" customWidth="1"/>
    <col min="16170" max="16170" width="0.796875" customWidth="1"/>
    <col min="16172" max="16172" width="0.796875" customWidth="1"/>
  </cols>
  <sheetData>
    <row r="1" spans="1:45" ht="16.2" thickBot="1" x14ac:dyDescent="0.35">
      <c r="A1" s="100" t="s">
        <v>160</v>
      </c>
      <c r="AI1" s="2">
        <v>43603</v>
      </c>
      <c r="AJ1" s="3"/>
      <c r="AK1" s="3"/>
      <c r="AL1" s="3"/>
      <c r="AM1" s="3"/>
      <c r="AN1" s="3"/>
      <c r="AO1" s="3"/>
      <c r="AQ1" s="4"/>
      <c r="AR1" s="5"/>
    </row>
    <row r="2" spans="1:45" ht="16.8" thickTop="1" thickBot="1" x14ac:dyDescent="0.35">
      <c r="A2" s="108" t="s">
        <v>74</v>
      </c>
      <c r="B2" s="6" t="str">
        <f>(A3)</f>
        <v>Szendrey</v>
      </c>
      <c r="C2" s="7"/>
      <c r="D2" s="6"/>
      <c r="E2" s="6"/>
      <c r="F2" s="8" t="str">
        <f>(A4)</f>
        <v>Horváth I</v>
      </c>
      <c r="G2" s="6"/>
      <c r="H2" s="6"/>
      <c r="I2" s="6"/>
      <c r="J2" s="8" t="str">
        <f>(A5)</f>
        <v>Donáth</v>
      </c>
      <c r="K2" s="6"/>
      <c r="L2" s="6"/>
      <c r="M2" s="6"/>
      <c r="N2" s="8" t="str">
        <f>(A6)</f>
        <v>Moldován</v>
      </c>
      <c r="O2" s="6"/>
      <c r="P2" s="6"/>
      <c r="Q2" s="6"/>
      <c r="R2" s="8" t="str">
        <f>(A7)</f>
        <v>Lukács L</v>
      </c>
      <c r="S2" s="6"/>
      <c r="T2" s="6"/>
      <c r="U2" s="6"/>
      <c r="V2" s="8" t="str">
        <f>(A8)</f>
        <v>Kondor B</v>
      </c>
      <c r="W2" s="6"/>
      <c r="X2" s="6"/>
      <c r="Y2" s="6"/>
      <c r="Z2" s="8" t="str">
        <f>(A9)</f>
        <v>Benkő</v>
      </c>
      <c r="AA2" s="6"/>
      <c r="AB2" s="6"/>
      <c r="AC2" s="6"/>
      <c r="AD2" s="8" t="str">
        <f>(A10)</f>
        <v>Németh I</v>
      </c>
      <c r="AE2" s="6"/>
      <c r="AF2" s="6"/>
      <c r="AG2" s="6"/>
      <c r="AH2" s="9"/>
      <c r="AI2" s="10" t="s">
        <v>75</v>
      </c>
      <c r="AJ2" s="11" t="s">
        <v>76</v>
      </c>
      <c r="AK2" s="11" t="s">
        <v>77</v>
      </c>
      <c r="AL2" s="11" t="s">
        <v>78</v>
      </c>
      <c r="AM2" s="12" t="s">
        <v>79</v>
      </c>
      <c r="AN2" s="12" t="s">
        <v>80</v>
      </c>
      <c r="AO2" s="13" t="s">
        <v>81</v>
      </c>
      <c r="AP2" s="1"/>
      <c r="AQ2" s="14" t="s">
        <v>82</v>
      </c>
      <c r="AR2" s="15"/>
      <c r="AS2" s="16" t="s">
        <v>83</v>
      </c>
    </row>
    <row r="3" spans="1:45" ht="16.2" thickTop="1" x14ac:dyDescent="0.3">
      <c r="A3" s="156" t="s">
        <v>91</v>
      </c>
      <c r="B3" s="17"/>
      <c r="C3" s="18"/>
      <c r="D3" s="18"/>
      <c r="E3" s="18"/>
      <c r="F3" s="19">
        <v>7</v>
      </c>
      <c r="G3" s="20">
        <f>(N42)</f>
        <v>0</v>
      </c>
      <c r="H3" s="20">
        <f>(P42)</f>
        <v>0</v>
      </c>
      <c r="I3" s="21" t="str">
        <f>IF(G3=".","-",IF(G3&gt;H3,"g",IF(G3=H3,"d","v")))</f>
        <v>d</v>
      </c>
      <c r="J3" s="19">
        <v>6</v>
      </c>
      <c r="K3" s="22">
        <f>(N37)</f>
        <v>3</v>
      </c>
      <c r="L3" s="22">
        <f>(P37)</f>
        <v>0</v>
      </c>
      <c r="M3" s="21" t="str">
        <f>IF(K3=".","-",IF(K3&gt;L3,"g",IF(K3=L3,"d","v")))</f>
        <v>g</v>
      </c>
      <c r="N3" s="19">
        <v>5</v>
      </c>
      <c r="O3" s="22">
        <f>(N32)</f>
        <v>1</v>
      </c>
      <c r="P3" s="22">
        <f>(P32)</f>
        <v>0</v>
      </c>
      <c r="Q3" s="21" t="str">
        <f>IF(O3=".","-",IF(O3&gt;P3,"g",IF(O3=P3,"d","v")))</f>
        <v>g</v>
      </c>
      <c r="R3" s="19">
        <v>4</v>
      </c>
      <c r="S3" s="22">
        <f>(N27)</f>
        <v>3</v>
      </c>
      <c r="T3" s="22">
        <f>(P27)</f>
        <v>0</v>
      </c>
      <c r="U3" s="21" t="str">
        <f>IF(S3=".","-",IF(S3&gt;T3,"g",IF(S3=T3,"d","v")))</f>
        <v>g</v>
      </c>
      <c r="V3" s="19">
        <v>3</v>
      </c>
      <c r="W3" s="22">
        <f>(N22)</f>
        <v>3</v>
      </c>
      <c r="X3" s="22">
        <f>(P22)</f>
        <v>2</v>
      </c>
      <c r="Y3" s="21" t="str">
        <f>IF(W3=".","-",IF(W3&gt;X3,"g",IF(W3=X3,"d","v")))</f>
        <v>g</v>
      </c>
      <c r="Z3" s="19">
        <v>2</v>
      </c>
      <c r="AA3" s="22">
        <f>(N17)</f>
        <v>5</v>
      </c>
      <c r="AB3" s="22">
        <f>(P17)</f>
        <v>1</v>
      </c>
      <c r="AC3" s="21" t="str">
        <f t="shared" ref="AC3:AC8" si="0">IF(AA3=".","-",IF(AA3&gt;AB3,"g",IF(AA3=AB3,"d","v")))</f>
        <v>g</v>
      </c>
      <c r="AD3" s="19">
        <v>1</v>
      </c>
      <c r="AE3" s="22">
        <f>(N12)</f>
        <v>3</v>
      </c>
      <c r="AF3" s="22">
        <f>(P12)</f>
        <v>0</v>
      </c>
      <c r="AG3" s="21" t="str">
        <f t="shared" ref="AG3:AG9" si="1">IF(AE3=".","-",IF(AE3&gt;AF3,"g",IF(AE3=AF3,"d","v")))</f>
        <v>g</v>
      </c>
      <c r="AH3" s="23"/>
      <c r="AI3" s="24">
        <f t="shared" ref="AI3:AI10" si="2">SUM(AJ3:AL3)</f>
        <v>7</v>
      </c>
      <c r="AJ3" s="25">
        <f t="shared" ref="AJ3:AJ10" si="3">COUNTIF(B3:AG3,"g")</f>
        <v>6</v>
      </c>
      <c r="AK3" s="25">
        <f t="shared" ref="AK3:AK10" si="4">COUNTIF(B3:AG3,"d")</f>
        <v>1</v>
      </c>
      <c r="AL3" s="25">
        <f t="shared" ref="AL3:AL10" si="5">COUNTIF(B3:AG3,"v")</f>
        <v>0</v>
      </c>
      <c r="AM3" s="26">
        <f>SUM(IF(G3&lt;&gt;".",G3)+IF(K3&lt;&gt;".",K3)+IF(O3&lt;&gt;".",O3)+IF(S3&lt;&gt;".",S3)+IF(W3&lt;&gt;".",W3)+IF(AA3&lt;&gt;".",AA3)+IF(AE3&lt;&gt;".",AE3))</f>
        <v>18</v>
      </c>
      <c r="AN3" s="26">
        <f>SUM(IF(H3&lt;&gt;".",H3)+IF(L3&lt;&gt;".",L3)+IF(P3&lt;&gt;".",P3)+IF(T3&lt;&gt;".",T3)+IF(X3&lt;&gt;".",X3)+IF(AB3&lt;&gt;".",AB3)+IF(AF3&lt;&gt;".",AF3))</f>
        <v>3</v>
      </c>
      <c r="AO3" s="27">
        <f t="shared" ref="AO3:AO10" si="6">SUM(AJ3*3+AK3*1)</f>
        <v>19</v>
      </c>
      <c r="AP3" s="28"/>
      <c r="AQ3" s="29">
        <f t="shared" ref="AQ3:AQ10" si="7">RANK(AO3,$AO$3:$AO$10,0)</f>
        <v>1</v>
      </c>
      <c r="AR3" s="30"/>
      <c r="AS3" s="31">
        <f t="shared" ref="AS3:AS10" si="8">SUM(AM3-AN3)</f>
        <v>15</v>
      </c>
    </row>
    <row r="4" spans="1:45" x14ac:dyDescent="0.3">
      <c r="A4" s="157" t="s">
        <v>100</v>
      </c>
      <c r="B4" s="32">
        <v>7</v>
      </c>
      <c r="C4" s="20">
        <f>(P42)</f>
        <v>0</v>
      </c>
      <c r="D4" s="20">
        <f>(N42)</f>
        <v>0</v>
      </c>
      <c r="E4" s="33" t="str">
        <f t="shared" ref="E4:E10" si="9">IF(C4=".","-",IF(C4&gt;D4,"g",IF(C4=D4,"d","v")))</f>
        <v>d</v>
      </c>
      <c r="F4" s="34"/>
      <c r="G4" s="35"/>
      <c r="H4" s="35"/>
      <c r="I4" s="35"/>
      <c r="J4" s="32">
        <v>5</v>
      </c>
      <c r="K4" s="20">
        <f>(N33)</f>
        <v>0</v>
      </c>
      <c r="L4" s="20">
        <f>(P33)</f>
        <v>1</v>
      </c>
      <c r="M4" s="33" t="str">
        <f>IF(K4=".","-",IF(K4&gt;L4,"g",IF(K4=L4,"d","v")))</f>
        <v>v</v>
      </c>
      <c r="N4" s="32">
        <v>4</v>
      </c>
      <c r="O4" s="20">
        <f>(N28)</f>
        <v>1</v>
      </c>
      <c r="P4" s="20">
        <f>(P28)</f>
        <v>1</v>
      </c>
      <c r="Q4" s="33" t="str">
        <f>IF(O4=".","-",IF(O4&gt;P4,"g",IF(O4=P4,"d","v")))</f>
        <v>d</v>
      </c>
      <c r="R4" s="32">
        <v>3</v>
      </c>
      <c r="S4" s="20">
        <f>(N23)</f>
        <v>0</v>
      </c>
      <c r="T4" s="20">
        <f>(P23)</f>
        <v>2</v>
      </c>
      <c r="U4" s="33" t="str">
        <f>IF(S4=".","-",IF(S4&gt;T4,"g",IF(S4=T4,"d","v")))</f>
        <v>v</v>
      </c>
      <c r="V4" s="32">
        <v>2</v>
      </c>
      <c r="W4" s="20">
        <f>(N18)</f>
        <v>1</v>
      </c>
      <c r="X4" s="20">
        <f>(P18)</f>
        <v>0</v>
      </c>
      <c r="Y4" s="33" t="str">
        <f>IF(W4=".","-",IF(W4&gt;X4,"g",IF(W4=X4,"d","v")))</f>
        <v>g</v>
      </c>
      <c r="Z4" s="32">
        <v>1</v>
      </c>
      <c r="AA4" s="20">
        <f>(N13)</f>
        <v>2</v>
      </c>
      <c r="AB4" s="20">
        <f>(P13)</f>
        <v>0</v>
      </c>
      <c r="AC4" s="33" t="str">
        <f t="shared" si="0"/>
        <v>g</v>
      </c>
      <c r="AD4" s="32">
        <v>6</v>
      </c>
      <c r="AE4" s="20">
        <f>(N38)</f>
        <v>4</v>
      </c>
      <c r="AF4" s="20">
        <f>(P38)</f>
        <v>0</v>
      </c>
      <c r="AG4" s="33" t="str">
        <f t="shared" si="1"/>
        <v>g</v>
      </c>
      <c r="AH4" s="36"/>
      <c r="AI4" s="37">
        <f t="shared" si="2"/>
        <v>7</v>
      </c>
      <c r="AJ4" s="38">
        <f t="shared" si="3"/>
        <v>3</v>
      </c>
      <c r="AK4" s="38">
        <f t="shared" si="4"/>
        <v>2</v>
      </c>
      <c r="AL4" s="38">
        <f t="shared" si="5"/>
        <v>2</v>
      </c>
      <c r="AM4" s="26">
        <f>SUM(IF(C4&lt;&gt;".",C4)+IF(K4&lt;&gt;".",K4)+IF(O4&lt;&gt;".",O4)+IF(S4&lt;&gt;".",S4)+IF(W4&lt;&gt;".",W4)+IF(AA4&lt;&gt;".",AA4)+IF(AE4&lt;&gt;".",AE4))</f>
        <v>8</v>
      </c>
      <c r="AN4" s="26">
        <f>SUM(IF(D4&lt;&gt;".",D4)+IF(L4&lt;&gt;".",L4)+IF(P4&lt;&gt;".",P4)+IF(T4&lt;&gt;".",T4)+IF(X4&lt;&gt;".",X4)+IF(AB4&lt;&gt;".",AB4)+IF(AF4&lt;&gt;".",AF4))</f>
        <v>4</v>
      </c>
      <c r="AO4" s="39">
        <f t="shared" si="6"/>
        <v>11</v>
      </c>
      <c r="AP4" s="28"/>
      <c r="AQ4" s="29">
        <f t="shared" si="7"/>
        <v>3</v>
      </c>
      <c r="AR4" s="30"/>
      <c r="AS4" s="31">
        <f t="shared" si="8"/>
        <v>4</v>
      </c>
    </row>
    <row r="5" spans="1:45" x14ac:dyDescent="0.3">
      <c r="A5" s="157" t="s">
        <v>101</v>
      </c>
      <c r="B5" s="32">
        <v>6</v>
      </c>
      <c r="C5" s="20">
        <f>(P37)</f>
        <v>0</v>
      </c>
      <c r="D5" s="20">
        <f>(N37)</f>
        <v>3</v>
      </c>
      <c r="E5" s="33" t="str">
        <f t="shared" si="9"/>
        <v>v</v>
      </c>
      <c r="F5" s="32">
        <v>5</v>
      </c>
      <c r="G5" s="20">
        <f>(P33)</f>
        <v>1</v>
      </c>
      <c r="H5" s="20">
        <f>(N33)</f>
        <v>0</v>
      </c>
      <c r="I5" s="33" t="str">
        <f t="shared" ref="I5:I10" si="10">IF(G5=".","-",IF(G5&gt;H5,"g",IF(G5=H5,"d","v")))</f>
        <v>g</v>
      </c>
      <c r="J5" s="34"/>
      <c r="K5" s="35"/>
      <c r="L5" s="35"/>
      <c r="M5" s="35"/>
      <c r="N5" s="32">
        <v>3</v>
      </c>
      <c r="O5" s="20">
        <f>(N24)</f>
        <v>1</v>
      </c>
      <c r="P5" s="20">
        <f>(P24)</f>
        <v>1</v>
      </c>
      <c r="Q5" s="33" t="str">
        <f>IF(O5=".","-",IF(O5&gt;P5,"g",IF(O5=P5,"d","v")))</f>
        <v>d</v>
      </c>
      <c r="R5" s="32">
        <v>2</v>
      </c>
      <c r="S5" s="20">
        <f>(N19)</f>
        <v>0</v>
      </c>
      <c r="T5" s="20">
        <f>(P19)</f>
        <v>2</v>
      </c>
      <c r="U5" s="33" t="str">
        <f>IF(S5=".","-",IF(S5&gt;T5,"g",IF(S5=T5,"d","v")))</f>
        <v>v</v>
      </c>
      <c r="V5" s="32">
        <v>1</v>
      </c>
      <c r="W5" s="20">
        <f>(N14)</f>
        <v>1</v>
      </c>
      <c r="X5" s="20">
        <f>(P14)</f>
        <v>0</v>
      </c>
      <c r="Y5" s="33" t="str">
        <f>IF(W5=".","-",IF(W5&gt;X5,"g",IF(W5=X5,"d","v")))</f>
        <v>g</v>
      </c>
      <c r="Z5" s="32">
        <v>7</v>
      </c>
      <c r="AA5" s="20">
        <f>(N43)</f>
        <v>5</v>
      </c>
      <c r="AB5" s="20">
        <f>(P43)</f>
        <v>0</v>
      </c>
      <c r="AC5" s="33" t="str">
        <f t="shared" si="0"/>
        <v>g</v>
      </c>
      <c r="AD5" s="32">
        <v>4</v>
      </c>
      <c r="AE5" s="20">
        <f>(N29)</f>
        <v>1</v>
      </c>
      <c r="AF5" s="20">
        <f>(P29)</f>
        <v>2</v>
      </c>
      <c r="AG5" s="33" t="str">
        <f t="shared" si="1"/>
        <v>v</v>
      </c>
      <c r="AH5" s="36"/>
      <c r="AI5" s="37">
        <f t="shared" si="2"/>
        <v>7</v>
      </c>
      <c r="AJ5" s="38">
        <f t="shared" si="3"/>
        <v>3</v>
      </c>
      <c r="AK5" s="38">
        <f t="shared" si="4"/>
        <v>1</v>
      </c>
      <c r="AL5" s="38">
        <f t="shared" si="5"/>
        <v>3</v>
      </c>
      <c r="AM5" s="26">
        <f>SUM(IF(C5&lt;&gt;".",C5)+IF(G5&lt;&gt;".",G5)+IF(O5&lt;&gt;".",O5)+IF(S5&lt;&gt;".",S5)+IF(W5&lt;&gt;".",W5)+IF(AA5&lt;&gt;".",AA5)+IF(AE5&lt;&gt;".",AE5))</f>
        <v>9</v>
      </c>
      <c r="AN5" s="26">
        <f>SUM(IF(D5&lt;&gt;".",D5)+IF(H5&lt;&gt;".",H5)+IF(P5&lt;&gt;".",P5)+IF(T5&lt;&gt;".",T5)+IF(X5&lt;&gt;".",X5)+IF(AB5&lt;&gt;".",AB5)+IF(AF5&lt;&gt;".",AF5))</f>
        <v>8</v>
      </c>
      <c r="AO5" s="39">
        <f t="shared" si="6"/>
        <v>10</v>
      </c>
      <c r="AP5" s="28"/>
      <c r="AQ5" s="29">
        <f t="shared" si="7"/>
        <v>4</v>
      </c>
      <c r="AR5" s="30"/>
      <c r="AS5" s="31">
        <f t="shared" si="8"/>
        <v>1</v>
      </c>
    </row>
    <row r="6" spans="1:45" x14ac:dyDescent="0.3">
      <c r="A6" s="103" t="s">
        <v>110</v>
      </c>
      <c r="B6" s="32">
        <v>5</v>
      </c>
      <c r="C6" s="20">
        <f>(P32)</f>
        <v>0</v>
      </c>
      <c r="D6" s="20">
        <f>(N32)</f>
        <v>1</v>
      </c>
      <c r="E6" s="33" t="str">
        <f t="shared" si="9"/>
        <v>v</v>
      </c>
      <c r="F6" s="32">
        <v>4</v>
      </c>
      <c r="G6" s="20">
        <f>(P28)</f>
        <v>1</v>
      </c>
      <c r="H6" s="20">
        <f>(N28)</f>
        <v>1</v>
      </c>
      <c r="I6" s="33" t="str">
        <f t="shared" si="10"/>
        <v>d</v>
      </c>
      <c r="J6" s="32">
        <v>3</v>
      </c>
      <c r="K6" s="20">
        <f>(P24)</f>
        <v>1</v>
      </c>
      <c r="L6" s="20">
        <f>(N24)</f>
        <v>1</v>
      </c>
      <c r="M6" s="33" t="str">
        <f>IF(K6=".","-",IF(K6&gt;L6,"g",IF(K6=L6,"d","v")))</f>
        <v>d</v>
      </c>
      <c r="N6" s="34"/>
      <c r="O6" s="35"/>
      <c r="P6" s="35"/>
      <c r="Q6" s="35"/>
      <c r="R6" s="32">
        <v>1</v>
      </c>
      <c r="S6" s="20">
        <f>(N15)</f>
        <v>0</v>
      </c>
      <c r="T6" s="20">
        <f>(P15)</f>
        <v>2</v>
      </c>
      <c r="U6" s="33" t="str">
        <f>IF(S6=".","-",IF(S6&gt;T6,"g",IF(S6=T6,"d","v")))</f>
        <v>v</v>
      </c>
      <c r="V6" s="32">
        <v>7</v>
      </c>
      <c r="W6" s="20">
        <f>(N44)</f>
        <v>0</v>
      </c>
      <c r="X6" s="20">
        <f>(P44)</f>
        <v>0</v>
      </c>
      <c r="Y6" s="33" t="str">
        <f>IF(W6=".","-",IF(W6&gt;X6,"g",IF(W6=X6,"d","v")))</f>
        <v>d</v>
      </c>
      <c r="Z6" s="32">
        <v>6</v>
      </c>
      <c r="AA6" s="20">
        <f>(N39)</f>
        <v>2</v>
      </c>
      <c r="AB6" s="20">
        <f>(P39)</f>
        <v>1</v>
      </c>
      <c r="AC6" s="33" t="str">
        <f t="shared" si="0"/>
        <v>g</v>
      </c>
      <c r="AD6" s="32">
        <v>2</v>
      </c>
      <c r="AE6" s="20">
        <f>(N20)</f>
        <v>1</v>
      </c>
      <c r="AF6" s="20">
        <f>(P20)</f>
        <v>0</v>
      </c>
      <c r="AG6" s="33" t="str">
        <f t="shared" si="1"/>
        <v>g</v>
      </c>
      <c r="AH6" s="36"/>
      <c r="AI6" s="37">
        <f t="shared" si="2"/>
        <v>7</v>
      </c>
      <c r="AJ6" s="38">
        <f t="shared" si="3"/>
        <v>2</v>
      </c>
      <c r="AK6" s="38">
        <f t="shared" si="4"/>
        <v>3</v>
      </c>
      <c r="AL6" s="38">
        <f t="shared" si="5"/>
        <v>2</v>
      </c>
      <c r="AM6" s="26">
        <f>SUM(IF(C6&lt;&gt;".",C6)+IF(G6&lt;&gt;".",G6)+IF(K6&lt;&gt;".",K6)+IF(S6&lt;&gt;".",S6)+IF(W6&lt;&gt;".",W6)+IF(AA6&lt;&gt;".",AA6)+IF(AE6&lt;&gt;".",AE6))</f>
        <v>5</v>
      </c>
      <c r="AN6" s="26">
        <f>SUM(IF(D6&lt;&gt;".",D6)+IF(H6&lt;&gt;".",H6)+IF(L6&lt;&gt;".",L6)+IF(T6&lt;&gt;".",T6)+IF(X6&lt;&gt;".",X6)+IF(AB6&lt;&gt;".",AB6)+IF(AF6&lt;&gt;".",AF6))</f>
        <v>6</v>
      </c>
      <c r="AO6" s="39">
        <f t="shared" si="6"/>
        <v>9</v>
      </c>
      <c r="AP6" s="28"/>
      <c r="AQ6" s="29">
        <f t="shared" si="7"/>
        <v>6</v>
      </c>
      <c r="AR6" s="30"/>
      <c r="AS6" s="31">
        <f t="shared" si="8"/>
        <v>-1</v>
      </c>
    </row>
    <row r="7" spans="1:45" x14ac:dyDescent="0.3">
      <c r="A7" s="157" t="s">
        <v>111</v>
      </c>
      <c r="B7" s="32">
        <v>4</v>
      </c>
      <c r="C7" s="20">
        <f>(P27)</f>
        <v>0</v>
      </c>
      <c r="D7" s="20">
        <f>(N27)</f>
        <v>3</v>
      </c>
      <c r="E7" s="33" t="str">
        <f t="shared" si="9"/>
        <v>v</v>
      </c>
      <c r="F7" s="32">
        <v>3</v>
      </c>
      <c r="G7" s="20">
        <f>(P23)</f>
        <v>2</v>
      </c>
      <c r="H7" s="20">
        <f>(N23)</f>
        <v>0</v>
      </c>
      <c r="I7" s="33" t="str">
        <f t="shared" si="10"/>
        <v>g</v>
      </c>
      <c r="J7" s="32">
        <v>2</v>
      </c>
      <c r="K7" s="20">
        <f>(P19)</f>
        <v>2</v>
      </c>
      <c r="L7" s="20">
        <f>(N19)</f>
        <v>0</v>
      </c>
      <c r="M7" s="33" t="str">
        <f>IF(K7=".","-",IF(K7&gt;L7,"g",IF(K7=L7,"d","v")))</f>
        <v>g</v>
      </c>
      <c r="N7" s="32">
        <v>1</v>
      </c>
      <c r="O7" s="20">
        <f>(P15)</f>
        <v>2</v>
      </c>
      <c r="P7" s="20">
        <f>(N15)</f>
        <v>0</v>
      </c>
      <c r="Q7" s="33" t="str">
        <f>IF(O7=".","-",IF(O7&gt;P7,"g",IF(O7=P7,"d","v")))</f>
        <v>g</v>
      </c>
      <c r="R7" s="34"/>
      <c r="S7" s="35"/>
      <c r="T7" s="35"/>
      <c r="U7" s="35"/>
      <c r="V7" s="32">
        <v>6</v>
      </c>
      <c r="W7" s="20">
        <f>(N40)</f>
        <v>3</v>
      </c>
      <c r="X7" s="20">
        <f>(P40)</f>
        <v>5</v>
      </c>
      <c r="Y7" s="33" t="str">
        <f>IF(W7=".","-",IF(W7&gt;X7,"g",IF(W7=X7,"d","v")))</f>
        <v>v</v>
      </c>
      <c r="Z7" s="32">
        <v>5</v>
      </c>
      <c r="AA7" s="20">
        <f>(N34)</f>
        <v>2</v>
      </c>
      <c r="AB7" s="20">
        <f>(P34)</f>
        <v>0</v>
      </c>
      <c r="AC7" s="33" t="str">
        <f t="shared" si="0"/>
        <v>g</v>
      </c>
      <c r="AD7" s="32">
        <v>7</v>
      </c>
      <c r="AE7" s="20">
        <f>(N45)</f>
        <v>2</v>
      </c>
      <c r="AF7" s="20">
        <f>(P45)</f>
        <v>1</v>
      </c>
      <c r="AG7" s="33" t="str">
        <f t="shared" si="1"/>
        <v>g</v>
      </c>
      <c r="AH7" s="36"/>
      <c r="AI7" s="37">
        <f t="shared" si="2"/>
        <v>7</v>
      </c>
      <c r="AJ7" s="38">
        <f t="shared" si="3"/>
        <v>5</v>
      </c>
      <c r="AK7" s="38">
        <f t="shared" si="4"/>
        <v>0</v>
      </c>
      <c r="AL7" s="38">
        <f t="shared" si="5"/>
        <v>2</v>
      </c>
      <c r="AM7" s="26">
        <f>SUM(IF(C7&lt;&gt;".",C7)+IF(G7&lt;&gt;".",G7)+IF(K7&lt;&gt;".",K7)+IF(O7&lt;&gt;".",O7)+IF(W7&lt;&gt;".",W7)+IF(AA7&lt;&gt;".",AA7)+IF(AE7&lt;&gt;".",AE7))</f>
        <v>13</v>
      </c>
      <c r="AN7" s="26">
        <f>SUM(IF(D7&lt;&gt;".",D7)+IF(H7&lt;&gt;".",H7)+IF(L7&lt;&gt;".",L7)+IF(P7&lt;&gt;".",P7)+IF(X7&lt;&gt;".",X7)+IF(AB7&lt;&gt;".",AB7)+IF(AF7&lt;&gt;".",AF7))</f>
        <v>9</v>
      </c>
      <c r="AO7" s="39">
        <f t="shared" si="6"/>
        <v>15</v>
      </c>
      <c r="AP7" s="28"/>
      <c r="AQ7" s="29">
        <f t="shared" si="7"/>
        <v>2</v>
      </c>
      <c r="AR7" s="30"/>
      <c r="AS7" s="31">
        <f t="shared" si="8"/>
        <v>4</v>
      </c>
    </row>
    <row r="8" spans="1:45" x14ac:dyDescent="0.3">
      <c r="A8" s="103" t="s">
        <v>119</v>
      </c>
      <c r="B8" s="32">
        <v>3</v>
      </c>
      <c r="C8" s="20">
        <f>(P22)</f>
        <v>2</v>
      </c>
      <c r="D8" s="20">
        <f>(N22)</f>
        <v>3</v>
      </c>
      <c r="E8" s="33" t="str">
        <f t="shared" si="9"/>
        <v>v</v>
      </c>
      <c r="F8" s="32">
        <v>2</v>
      </c>
      <c r="G8" s="20">
        <f>(P18)</f>
        <v>0</v>
      </c>
      <c r="H8" s="20">
        <f>(N18)</f>
        <v>1</v>
      </c>
      <c r="I8" s="33" t="str">
        <f t="shared" si="10"/>
        <v>v</v>
      </c>
      <c r="J8" s="32">
        <v>1</v>
      </c>
      <c r="K8" s="20">
        <f>(P14)</f>
        <v>0</v>
      </c>
      <c r="L8" s="20">
        <f>(N14)</f>
        <v>1</v>
      </c>
      <c r="M8" s="33" t="str">
        <f>IF(K8=".","-",IF(K8&gt;L8,"g",IF(K8=L8,"d","v")))</f>
        <v>v</v>
      </c>
      <c r="N8" s="32">
        <v>7</v>
      </c>
      <c r="O8" s="20">
        <f>(P44)</f>
        <v>0</v>
      </c>
      <c r="P8" s="20">
        <f>(N44)</f>
        <v>0</v>
      </c>
      <c r="Q8" s="33" t="str">
        <f>IF(O8=".","-",IF(O8&gt;P8,"g",IF(O8=P8,"d","v")))</f>
        <v>d</v>
      </c>
      <c r="R8" s="32">
        <v>6</v>
      </c>
      <c r="S8" s="20">
        <f>(P40)</f>
        <v>5</v>
      </c>
      <c r="T8" s="20">
        <f>(N40)</f>
        <v>3</v>
      </c>
      <c r="U8" s="33" t="str">
        <f>IF(S8=".","-",IF(S8&gt;T8,"g",IF(S8=T8,"d","v")))</f>
        <v>g</v>
      </c>
      <c r="V8" s="34"/>
      <c r="W8" s="35"/>
      <c r="X8" s="35"/>
      <c r="Y8" s="35"/>
      <c r="Z8" s="32">
        <v>4</v>
      </c>
      <c r="AA8" s="20">
        <f>(N30)</f>
        <v>1</v>
      </c>
      <c r="AB8" s="20">
        <f>(P30)</f>
        <v>0</v>
      </c>
      <c r="AC8" s="33" t="str">
        <f t="shared" si="0"/>
        <v>g</v>
      </c>
      <c r="AD8" s="32">
        <v>5</v>
      </c>
      <c r="AE8" s="20">
        <f>(N35)</f>
        <v>1</v>
      </c>
      <c r="AF8" s="20">
        <f>(P35)</f>
        <v>0</v>
      </c>
      <c r="AG8" s="33" t="str">
        <f t="shared" si="1"/>
        <v>g</v>
      </c>
      <c r="AH8" s="36"/>
      <c r="AI8" s="37">
        <f t="shared" si="2"/>
        <v>7</v>
      </c>
      <c r="AJ8" s="38">
        <f t="shared" si="3"/>
        <v>3</v>
      </c>
      <c r="AK8" s="38">
        <f t="shared" si="4"/>
        <v>1</v>
      </c>
      <c r="AL8" s="38">
        <f t="shared" si="5"/>
        <v>3</v>
      </c>
      <c r="AM8" s="26">
        <f>SUM(IF(C8&lt;&gt;".",C8)+IF(G8&lt;&gt;".",G8)+IF(K8&lt;&gt;".",K8)+IF(S8&lt;&gt;".",S8)+IF(O8&lt;&gt;".",O8)+IF(AA8&lt;&gt;".",AA8)+IF(AE8&lt;&gt;".",AE8))</f>
        <v>9</v>
      </c>
      <c r="AN8" s="26">
        <f>SUM(IF(D8&lt;&gt;".",D8)+IF(H8&lt;&gt;".",H8)+IF(L8&lt;&gt;".",L8)+IF(T8&lt;&gt;".",T8)+IF(P8&lt;&gt;".",P8)+IF(AB8&lt;&gt;".",AB8)+IF(AF8&lt;&gt;".",AF8))</f>
        <v>8</v>
      </c>
      <c r="AO8" s="39">
        <f t="shared" si="6"/>
        <v>10</v>
      </c>
      <c r="AP8" s="28"/>
      <c r="AQ8" s="29">
        <f t="shared" si="7"/>
        <v>4</v>
      </c>
      <c r="AR8" s="30"/>
      <c r="AS8" s="31">
        <f t="shared" si="8"/>
        <v>1</v>
      </c>
    </row>
    <row r="9" spans="1:45" x14ac:dyDescent="0.3">
      <c r="A9" s="103" t="s">
        <v>120</v>
      </c>
      <c r="B9" s="32">
        <v>2</v>
      </c>
      <c r="C9" s="20">
        <f>(P17)</f>
        <v>1</v>
      </c>
      <c r="D9" s="20">
        <f>(N17)</f>
        <v>5</v>
      </c>
      <c r="E9" s="33" t="str">
        <f t="shared" si="9"/>
        <v>v</v>
      </c>
      <c r="F9" s="32">
        <v>1</v>
      </c>
      <c r="G9" s="20">
        <f>(P13)</f>
        <v>0</v>
      </c>
      <c r="H9" s="20">
        <f>(N13)</f>
        <v>2</v>
      </c>
      <c r="I9" s="33" t="str">
        <f t="shared" si="10"/>
        <v>v</v>
      </c>
      <c r="J9" s="32">
        <v>7</v>
      </c>
      <c r="K9" s="20">
        <f>(P43)</f>
        <v>0</v>
      </c>
      <c r="L9" s="20">
        <f>(N43)</f>
        <v>5</v>
      </c>
      <c r="M9" s="33" t="str">
        <f>IF(K9=".","-",IF(K9&gt;L9,"g",IF(K9=L9,"d","v")))</f>
        <v>v</v>
      </c>
      <c r="N9" s="32">
        <v>6</v>
      </c>
      <c r="O9" s="20">
        <f>(P39)</f>
        <v>1</v>
      </c>
      <c r="P9" s="20">
        <f>(N39)</f>
        <v>2</v>
      </c>
      <c r="Q9" s="33" t="str">
        <f>IF(O9=".","-",IF(O9&gt;P9,"g",IF(O9=P9,"d","v")))</f>
        <v>v</v>
      </c>
      <c r="R9" s="32">
        <v>5</v>
      </c>
      <c r="S9" s="20">
        <f>(P34)</f>
        <v>0</v>
      </c>
      <c r="T9" s="20">
        <f>(N34)</f>
        <v>2</v>
      </c>
      <c r="U9" s="33" t="str">
        <f>IF(S9=".","-",IF(S9&gt;T9,"g",IF(S9=T9,"d","v")))</f>
        <v>v</v>
      </c>
      <c r="V9" s="32">
        <v>4</v>
      </c>
      <c r="W9" s="20">
        <f>(P30)</f>
        <v>0</v>
      </c>
      <c r="X9" s="20">
        <f>(N30)</f>
        <v>1</v>
      </c>
      <c r="Y9" s="33" t="str">
        <f>IF(W9=".","-",IF(W9&gt;X9,"g",IF(W9=X9,"d","v")))</f>
        <v>v</v>
      </c>
      <c r="Z9" s="34"/>
      <c r="AA9" s="35"/>
      <c r="AB9" s="35"/>
      <c r="AC9" s="35"/>
      <c r="AD9" s="32">
        <v>3</v>
      </c>
      <c r="AE9" s="20">
        <f>(N25)</f>
        <v>1</v>
      </c>
      <c r="AF9" s="20">
        <f>(P25)</f>
        <v>0</v>
      </c>
      <c r="AG9" s="33" t="str">
        <f t="shared" si="1"/>
        <v>g</v>
      </c>
      <c r="AH9" s="36"/>
      <c r="AI9" s="37">
        <f t="shared" si="2"/>
        <v>7</v>
      </c>
      <c r="AJ9" s="38">
        <f t="shared" si="3"/>
        <v>1</v>
      </c>
      <c r="AK9" s="38">
        <f t="shared" si="4"/>
        <v>0</v>
      </c>
      <c r="AL9" s="38">
        <f t="shared" si="5"/>
        <v>6</v>
      </c>
      <c r="AM9" s="26">
        <f>SUM(IF(C9&lt;&gt;".",C9)+IF(G9&lt;&gt;".",G9)+IF(K9&lt;&gt;".",K9)+IF(S9&lt;&gt;".",S9)+IF(W9&lt;&gt;".",W9)+IF(O9&lt;&gt;".",O9)+IF(AE9&lt;&gt;".",AE9))</f>
        <v>3</v>
      </c>
      <c r="AN9" s="26">
        <f>SUM(IF(D9&lt;&gt;".",D9)+IF(H9&lt;&gt;".",H9)+IF(L9&lt;&gt;".",L9)+IF(T9&lt;&gt;".",T9)+IF(X9&lt;&gt;".",X9)+IF(P9&lt;&gt;".",P9)+IF(AF9&lt;&gt;".",AF9))</f>
        <v>17</v>
      </c>
      <c r="AO9" s="39">
        <f t="shared" si="6"/>
        <v>3</v>
      </c>
      <c r="AP9" s="40"/>
      <c r="AQ9" s="29">
        <f t="shared" si="7"/>
        <v>7</v>
      </c>
      <c r="AR9" s="30"/>
      <c r="AS9" s="31">
        <f t="shared" si="8"/>
        <v>-14</v>
      </c>
    </row>
    <row r="10" spans="1:45" s="50" customFormat="1" ht="16.2" thickBot="1" x14ac:dyDescent="0.35">
      <c r="A10" s="104" t="s">
        <v>129</v>
      </c>
      <c r="B10" s="41">
        <v>1</v>
      </c>
      <c r="C10" s="99">
        <f>(P12)</f>
        <v>0</v>
      </c>
      <c r="D10" s="99">
        <f>(N12)</f>
        <v>3</v>
      </c>
      <c r="E10" s="42" t="str">
        <f t="shared" si="9"/>
        <v>v</v>
      </c>
      <c r="F10" s="41">
        <v>6</v>
      </c>
      <c r="G10" s="99">
        <f>(P38)</f>
        <v>0</v>
      </c>
      <c r="H10" s="99">
        <f>(N38)</f>
        <v>4</v>
      </c>
      <c r="I10" s="42" t="str">
        <f t="shared" si="10"/>
        <v>v</v>
      </c>
      <c r="J10" s="41">
        <v>4</v>
      </c>
      <c r="K10" s="99">
        <f>(P29)</f>
        <v>2</v>
      </c>
      <c r="L10" s="99">
        <f>(N29)</f>
        <v>1</v>
      </c>
      <c r="M10" s="42" t="str">
        <f>IF(K10=".","-",IF(K10&gt;L10,"g",IF(K10=L10,"d","v")))</f>
        <v>g</v>
      </c>
      <c r="N10" s="41">
        <v>2</v>
      </c>
      <c r="O10" s="99">
        <f>(P20)</f>
        <v>0</v>
      </c>
      <c r="P10" s="99">
        <f>(N20)</f>
        <v>1</v>
      </c>
      <c r="Q10" s="42" t="str">
        <f>IF(O10=".","-",IF(O10&gt;P10,"g",IF(O10=P10,"d","v")))</f>
        <v>v</v>
      </c>
      <c r="R10" s="41">
        <v>7</v>
      </c>
      <c r="S10" s="99">
        <f>(P45)</f>
        <v>1</v>
      </c>
      <c r="T10" s="99">
        <f>(N45)</f>
        <v>2</v>
      </c>
      <c r="U10" s="42" t="str">
        <f>IF(S10=".","-",IF(S10&gt;T10,"g",IF(S10=T10,"d","v")))</f>
        <v>v</v>
      </c>
      <c r="V10" s="41">
        <v>5</v>
      </c>
      <c r="W10" s="99">
        <f>(P35)</f>
        <v>0</v>
      </c>
      <c r="X10" s="99">
        <f>(N35)</f>
        <v>1</v>
      </c>
      <c r="Y10" s="42" t="str">
        <f>IF(W10=".","-",IF(W10&gt;X10,"g",IF(W10=X10,"d","v")))</f>
        <v>v</v>
      </c>
      <c r="Z10" s="41">
        <v>3</v>
      </c>
      <c r="AA10" s="99">
        <f>(P25)</f>
        <v>0</v>
      </c>
      <c r="AB10" s="99">
        <f>(N25)</f>
        <v>1</v>
      </c>
      <c r="AC10" s="42" t="str">
        <f>IF(AA10=".","-",IF(AA10&gt;AB10,"g",IF(AA10=AB10,"d","v")))</f>
        <v>v</v>
      </c>
      <c r="AD10" s="43"/>
      <c r="AE10" s="44"/>
      <c r="AF10" s="44"/>
      <c r="AG10" s="44"/>
      <c r="AH10" s="9"/>
      <c r="AI10" s="45">
        <f t="shared" si="2"/>
        <v>7</v>
      </c>
      <c r="AJ10" s="46">
        <f t="shared" si="3"/>
        <v>1</v>
      </c>
      <c r="AK10" s="46">
        <f t="shared" si="4"/>
        <v>0</v>
      </c>
      <c r="AL10" s="46">
        <f t="shared" si="5"/>
        <v>6</v>
      </c>
      <c r="AM10" s="47">
        <f>SUM(IF(C10&lt;&gt;".",C10)+IF(G10&lt;&gt;".",G10)+IF(K10&lt;&gt;".",K10)+IF(S10&lt;&gt;".",S10)+IF(W10&lt;&gt;".",W10)+IF(AA10&lt;&gt;".",AA10)+IF(O10&lt;&gt;".",O10))</f>
        <v>3</v>
      </c>
      <c r="AN10" s="47">
        <f>SUM(IF(D10&lt;&gt;".",D10)+IF(H10&lt;&gt;".",H10)+IF(L10&lt;&gt;".",L10)+IF(T10&lt;&gt;".",T10)+IF(X10&lt;&gt;".",X10)+IF(AB10&lt;&gt;".",AB10)+IF(P10&lt;&gt;".",P10))</f>
        <v>13</v>
      </c>
      <c r="AO10" s="48">
        <f t="shared" si="6"/>
        <v>3</v>
      </c>
      <c r="AP10" s="28"/>
      <c r="AQ10" s="49">
        <f t="shared" si="7"/>
        <v>7</v>
      </c>
      <c r="AR10" s="30"/>
      <c r="AS10" s="31">
        <f t="shared" si="8"/>
        <v>-10</v>
      </c>
    </row>
    <row r="11" spans="1:45" s="50" customFormat="1" ht="3.75" customHeight="1" thickTop="1" x14ac:dyDescent="0.3">
      <c r="B11" s="51"/>
      <c r="C11" s="52"/>
      <c r="D11" s="52"/>
      <c r="E11" s="53"/>
      <c r="F11" s="51"/>
      <c r="G11" s="52"/>
      <c r="H11" s="52"/>
      <c r="I11" s="53"/>
      <c r="J11" s="51"/>
      <c r="K11" s="52"/>
      <c r="L11" s="52"/>
      <c r="M11" s="53"/>
      <c r="N11" s="51"/>
      <c r="O11" s="52"/>
      <c r="P11" s="52"/>
      <c r="Q11" s="53"/>
      <c r="R11" s="51"/>
      <c r="S11" s="52"/>
      <c r="T11" s="52"/>
      <c r="U11" s="53"/>
      <c r="V11" s="51"/>
      <c r="W11" s="52"/>
      <c r="X11" s="52"/>
      <c r="Y11" s="53"/>
      <c r="Z11" s="51"/>
      <c r="AA11" s="52"/>
      <c r="AB11" s="52"/>
      <c r="AC11" s="53"/>
      <c r="AI11" s="54"/>
      <c r="AJ11" s="55"/>
      <c r="AK11" s="55"/>
      <c r="AL11" s="55"/>
      <c r="AM11" s="56"/>
      <c r="AN11" s="56"/>
      <c r="AO11" s="57"/>
    </row>
    <row r="12" spans="1:45" s="50" customFormat="1" ht="24.6" x14ac:dyDescent="0.4">
      <c r="A12" s="106">
        <v>1</v>
      </c>
      <c r="B12" s="58"/>
      <c r="D12" s="59"/>
      <c r="K12" s="60"/>
      <c r="L12" s="61" t="str">
        <f>($A$3)</f>
        <v>Szendrey</v>
      </c>
      <c r="M12" s="60"/>
      <c r="N12" s="62">
        <v>3</v>
      </c>
      <c r="O12" s="63" t="s">
        <v>85</v>
      </c>
      <c r="P12" s="62">
        <v>0</v>
      </c>
      <c r="R12" s="50" t="str">
        <f>($A$10)</f>
        <v>Németh I</v>
      </c>
      <c r="W12" s="60"/>
      <c r="AQ12" s="64"/>
    </row>
    <row r="13" spans="1:45" ht="20.399999999999999" x14ac:dyDescent="0.35">
      <c r="A13" s="107"/>
      <c r="B13" s="65"/>
      <c r="E13" s="50"/>
      <c r="F13" s="50"/>
      <c r="G13" s="50"/>
      <c r="H13" s="50"/>
      <c r="I13" s="50"/>
      <c r="J13" s="50"/>
      <c r="L13" s="61" t="str">
        <f>($A$4)</f>
        <v>Horváth I</v>
      </c>
      <c r="N13" s="62">
        <v>2</v>
      </c>
      <c r="O13" s="63" t="s">
        <v>85</v>
      </c>
      <c r="P13" s="62">
        <v>0</v>
      </c>
      <c r="R13" s="50" t="str">
        <f>($A$9)</f>
        <v>Benkő</v>
      </c>
      <c r="S13" s="50"/>
      <c r="V13" s="50"/>
      <c r="AE13" s="50"/>
      <c r="AF13" s="50"/>
      <c r="AG13" s="50"/>
      <c r="AH13" s="50"/>
      <c r="AI13" s="50"/>
      <c r="AJ13" s="50"/>
      <c r="AL13" s="50"/>
      <c r="AM13" s="50"/>
      <c r="AN13" s="50"/>
      <c r="AO13" s="50"/>
      <c r="AQ13" s="64"/>
    </row>
    <row r="14" spans="1:45" ht="20.399999999999999" x14ac:dyDescent="0.35">
      <c r="A14" s="107"/>
      <c r="B14" s="65"/>
      <c r="D14" s="59"/>
      <c r="E14" s="50"/>
      <c r="F14" s="50"/>
      <c r="G14" s="50"/>
      <c r="H14" s="50"/>
      <c r="I14" s="50"/>
      <c r="J14" s="50"/>
      <c r="L14" s="61" t="str">
        <f>($A$5)</f>
        <v>Donáth</v>
      </c>
      <c r="N14" s="62">
        <v>1</v>
      </c>
      <c r="O14" s="63" t="s">
        <v>85</v>
      </c>
      <c r="P14" s="62">
        <v>0</v>
      </c>
      <c r="Q14" s="50"/>
      <c r="R14" s="50" t="str">
        <f>($A$8)</f>
        <v>Kondor B</v>
      </c>
      <c r="S14" s="50"/>
      <c r="V14" s="50"/>
      <c r="AE14" s="50"/>
      <c r="AF14" s="50"/>
      <c r="AG14" s="50"/>
      <c r="AH14" s="50"/>
      <c r="AI14" s="50"/>
      <c r="AJ14" s="50"/>
      <c r="AL14" s="50"/>
      <c r="AM14" s="50"/>
      <c r="AN14" s="50"/>
      <c r="AO14" s="50"/>
      <c r="AQ14" s="64"/>
      <c r="AR14" s="50"/>
    </row>
    <row r="15" spans="1:45" ht="20.399999999999999" x14ac:dyDescent="0.35">
      <c r="A15" s="107"/>
      <c r="B15" s="65"/>
      <c r="E15" s="50"/>
      <c r="F15" s="50"/>
      <c r="G15" s="50"/>
      <c r="H15" s="50"/>
      <c r="I15" s="50"/>
      <c r="J15" s="50"/>
      <c r="L15" s="61" t="str">
        <f>($A$6)</f>
        <v>Moldován</v>
      </c>
      <c r="N15" s="62">
        <v>0</v>
      </c>
      <c r="O15" s="63" t="s">
        <v>85</v>
      </c>
      <c r="P15" s="62">
        <v>2</v>
      </c>
      <c r="R15" s="50" t="str">
        <f>($A$7)</f>
        <v>Lukács L</v>
      </c>
      <c r="S15" s="50"/>
      <c r="V15" s="50"/>
      <c r="AE15" s="50"/>
      <c r="AF15" s="50"/>
      <c r="AG15" s="50"/>
      <c r="AH15" s="50"/>
      <c r="AI15" s="50"/>
      <c r="AJ15" s="50"/>
      <c r="AL15" s="50"/>
      <c r="AM15" s="50"/>
      <c r="AN15" s="50"/>
      <c r="AO15" s="50"/>
      <c r="AQ15" s="64"/>
    </row>
    <row r="16" spans="1:45" ht="21" x14ac:dyDescent="0.4">
      <c r="A16" s="107"/>
      <c r="B16" s="65"/>
      <c r="C16" s="66"/>
      <c r="D16" s="67"/>
      <c r="E16" s="65"/>
      <c r="F16" s="65"/>
      <c r="G16" s="65"/>
      <c r="H16" s="65"/>
      <c r="I16" s="65"/>
      <c r="J16" s="65"/>
      <c r="K16" s="68"/>
      <c r="L16" s="68"/>
      <c r="M16" s="68"/>
      <c r="N16" s="65"/>
      <c r="O16" s="69"/>
      <c r="P16" s="70"/>
      <c r="Q16" s="69"/>
      <c r="R16" s="65"/>
      <c r="S16" s="65"/>
      <c r="T16" s="68"/>
      <c r="U16" s="68"/>
      <c r="V16" s="65"/>
      <c r="W16" s="68"/>
      <c r="X16" s="68"/>
      <c r="Y16" s="68"/>
      <c r="Z16" s="65"/>
      <c r="AA16" s="69"/>
      <c r="AB16" s="70"/>
      <c r="AC16" s="69"/>
      <c r="AD16" s="68"/>
      <c r="AE16" s="65"/>
      <c r="AF16" s="65"/>
      <c r="AG16" s="65"/>
    </row>
    <row r="17" spans="1:44" s="50" customFormat="1" ht="24.6" x14ac:dyDescent="0.4">
      <c r="A17" s="106">
        <v>2</v>
      </c>
      <c r="B17" s="71"/>
      <c r="D17" s="59"/>
      <c r="K17" s="60"/>
      <c r="L17" s="61" t="str">
        <f>($A$3)</f>
        <v>Szendrey</v>
      </c>
      <c r="M17" s="60"/>
      <c r="N17" s="62">
        <v>5</v>
      </c>
      <c r="O17" s="63" t="s">
        <v>85</v>
      </c>
      <c r="P17" s="62">
        <v>1</v>
      </c>
      <c r="R17" s="50" t="str">
        <f>($A$9)</f>
        <v>Benkő</v>
      </c>
      <c r="W17" s="60"/>
      <c r="AQ17" s="64"/>
    </row>
    <row r="18" spans="1:44" ht="20.399999999999999" x14ac:dyDescent="0.35">
      <c r="A18" s="107"/>
      <c r="B18" s="72"/>
      <c r="E18" s="50"/>
      <c r="F18" s="50"/>
      <c r="G18" s="50"/>
      <c r="H18" s="50"/>
      <c r="I18" s="50"/>
      <c r="J18" s="50"/>
      <c r="L18" s="61" t="str">
        <f>($A$4)</f>
        <v>Horváth I</v>
      </c>
      <c r="N18" s="62">
        <v>1</v>
      </c>
      <c r="O18" s="63" t="s">
        <v>85</v>
      </c>
      <c r="P18" s="62">
        <v>0</v>
      </c>
      <c r="R18" s="50" t="str">
        <f>($A$8)</f>
        <v>Kondor B</v>
      </c>
      <c r="S18" s="50"/>
      <c r="V18" s="50"/>
      <c r="AE18" s="50"/>
      <c r="AF18" s="50"/>
      <c r="AG18" s="50"/>
      <c r="AH18" s="50"/>
      <c r="AI18" s="50"/>
      <c r="AJ18" s="50"/>
      <c r="AL18" s="50"/>
      <c r="AM18" s="50"/>
      <c r="AN18" s="50"/>
      <c r="AO18" s="50"/>
      <c r="AQ18" s="64"/>
    </row>
    <row r="19" spans="1:44" ht="20.399999999999999" x14ac:dyDescent="0.35">
      <c r="A19" s="107"/>
      <c r="B19" s="72"/>
      <c r="D19" s="59"/>
      <c r="E19" s="50"/>
      <c r="F19" s="50"/>
      <c r="G19" s="50"/>
      <c r="H19" s="50"/>
      <c r="I19" s="50"/>
      <c r="J19" s="50"/>
      <c r="L19" s="61" t="str">
        <f>($A$5)</f>
        <v>Donáth</v>
      </c>
      <c r="N19" s="62">
        <v>0</v>
      </c>
      <c r="O19" s="63" t="s">
        <v>85</v>
      </c>
      <c r="P19" s="62">
        <v>2</v>
      </c>
      <c r="Q19" s="50"/>
      <c r="R19" s="50" t="str">
        <f>($A$7)</f>
        <v>Lukács L</v>
      </c>
      <c r="S19" s="50"/>
      <c r="V19" s="50"/>
      <c r="AE19" s="50"/>
      <c r="AF19" s="50"/>
      <c r="AG19" s="50"/>
      <c r="AH19" s="50"/>
      <c r="AI19" s="50"/>
      <c r="AJ19" s="50"/>
      <c r="AL19" s="50"/>
      <c r="AM19" s="50"/>
      <c r="AN19" s="50"/>
      <c r="AO19" s="50"/>
      <c r="AQ19" s="64"/>
      <c r="AR19" s="50"/>
    </row>
    <row r="20" spans="1:44" ht="20.399999999999999" x14ac:dyDescent="0.35">
      <c r="A20" s="107"/>
      <c r="B20" s="72"/>
      <c r="E20" s="50"/>
      <c r="F20" s="50"/>
      <c r="G20" s="50"/>
      <c r="H20" s="50"/>
      <c r="I20" s="50"/>
      <c r="J20" s="50"/>
      <c r="L20" s="61" t="str">
        <f>($A$6)</f>
        <v>Moldován</v>
      </c>
      <c r="N20" s="62">
        <v>1</v>
      </c>
      <c r="O20" s="63" t="s">
        <v>85</v>
      </c>
      <c r="P20" s="62">
        <v>0</v>
      </c>
      <c r="R20" s="50" t="str">
        <f>($A$10)</f>
        <v>Németh I</v>
      </c>
      <c r="S20" s="50"/>
      <c r="V20" s="50"/>
      <c r="AE20" s="50"/>
      <c r="AF20" s="50"/>
      <c r="AG20" s="50"/>
      <c r="AH20" s="50"/>
      <c r="AI20" s="50"/>
      <c r="AJ20" s="50"/>
      <c r="AL20" s="50"/>
      <c r="AM20" s="50"/>
      <c r="AN20" s="50"/>
      <c r="AO20" s="50"/>
      <c r="AQ20" s="64"/>
    </row>
    <row r="21" spans="1:44" ht="21" x14ac:dyDescent="0.4">
      <c r="A21" s="107"/>
      <c r="B21" s="72"/>
      <c r="C21" s="73"/>
      <c r="D21" s="74"/>
      <c r="E21" s="72"/>
      <c r="F21" s="72"/>
      <c r="G21" s="72"/>
      <c r="H21" s="72"/>
      <c r="I21" s="72"/>
      <c r="J21" s="72"/>
      <c r="K21" s="75"/>
      <c r="L21" s="75"/>
      <c r="M21" s="75"/>
      <c r="N21" s="72"/>
      <c r="O21" s="76"/>
      <c r="P21" s="77"/>
      <c r="Q21" s="76"/>
      <c r="R21" s="72"/>
      <c r="S21" s="72"/>
      <c r="T21" s="75"/>
      <c r="U21" s="75"/>
      <c r="V21" s="72"/>
      <c r="W21" s="75"/>
      <c r="X21" s="75"/>
      <c r="Y21" s="75"/>
      <c r="Z21" s="72"/>
      <c r="AA21" s="76"/>
      <c r="AB21" s="77"/>
      <c r="AC21" s="76"/>
      <c r="AD21" s="75"/>
      <c r="AE21" s="72"/>
      <c r="AF21" s="72"/>
      <c r="AG21" s="72"/>
    </row>
    <row r="22" spans="1:44" s="50" customFormat="1" ht="24.6" x14ac:dyDescent="0.4">
      <c r="A22" s="106">
        <v>3</v>
      </c>
      <c r="B22" s="58"/>
      <c r="D22" s="59"/>
      <c r="K22" s="60"/>
      <c r="L22" s="61" t="str">
        <f>($A$3)</f>
        <v>Szendrey</v>
      </c>
      <c r="M22" s="60"/>
      <c r="N22" s="62">
        <v>3</v>
      </c>
      <c r="O22" s="63" t="s">
        <v>85</v>
      </c>
      <c r="P22" s="62">
        <v>2</v>
      </c>
      <c r="R22" s="50" t="str">
        <f>($A$8)</f>
        <v>Kondor B</v>
      </c>
      <c r="W22" s="60"/>
      <c r="AQ22" s="64"/>
    </row>
    <row r="23" spans="1:44" ht="20.399999999999999" x14ac:dyDescent="0.35">
      <c r="A23" s="107"/>
      <c r="B23" s="65"/>
      <c r="E23" s="50"/>
      <c r="F23" s="50"/>
      <c r="G23" s="50"/>
      <c r="H23" s="50"/>
      <c r="I23" s="50"/>
      <c r="J23" s="50"/>
      <c r="L23" s="61" t="str">
        <f>($A$4)</f>
        <v>Horváth I</v>
      </c>
      <c r="N23" s="62">
        <v>0</v>
      </c>
      <c r="O23" s="63" t="s">
        <v>85</v>
      </c>
      <c r="P23" s="62">
        <v>2</v>
      </c>
      <c r="R23" s="50" t="str">
        <f>($A$7)</f>
        <v>Lukács L</v>
      </c>
      <c r="S23" s="50"/>
      <c r="V23" s="50"/>
      <c r="AE23" s="50"/>
      <c r="AF23" s="50"/>
      <c r="AG23" s="50"/>
      <c r="AH23" s="50"/>
      <c r="AI23" s="50"/>
      <c r="AJ23" s="50"/>
      <c r="AL23" s="50"/>
      <c r="AM23" s="50"/>
      <c r="AN23" s="50"/>
      <c r="AO23" s="50"/>
      <c r="AQ23" s="64"/>
    </row>
    <row r="24" spans="1:44" ht="20.399999999999999" x14ac:dyDescent="0.35">
      <c r="A24" s="107"/>
      <c r="B24" s="65"/>
      <c r="D24" s="59"/>
      <c r="E24" s="50"/>
      <c r="F24" s="50"/>
      <c r="G24" s="50"/>
      <c r="H24" s="50"/>
      <c r="I24" s="50"/>
      <c r="J24" s="50"/>
      <c r="L24" s="61" t="str">
        <f>($A$5)</f>
        <v>Donáth</v>
      </c>
      <c r="N24" s="62">
        <v>1</v>
      </c>
      <c r="O24" s="63" t="s">
        <v>85</v>
      </c>
      <c r="P24" s="62">
        <v>1</v>
      </c>
      <c r="Q24" s="50"/>
      <c r="R24" s="50" t="str">
        <f>($A$6)</f>
        <v>Moldován</v>
      </c>
      <c r="S24" s="50"/>
      <c r="V24" s="50"/>
      <c r="AE24" s="50"/>
      <c r="AF24" s="50"/>
      <c r="AG24" s="50"/>
      <c r="AH24" s="50"/>
      <c r="AI24" s="50"/>
      <c r="AJ24" s="50"/>
      <c r="AL24" s="50"/>
      <c r="AM24" s="50"/>
      <c r="AN24" s="50"/>
      <c r="AO24" s="50"/>
      <c r="AQ24" s="64"/>
      <c r="AR24" s="50"/>
    </row>
    <row r="25" spans="1:44" ht="20.399999999999999" x14ac:dyDescent="0.35">
      <c r="A25" s="107"/>
      <c r="B25" s="65"/>
      <c r="E25" s="50"/>
      <c r="F25" s="50"/>
      <c r="G25" s="50"/>
      <c r="H25" s="50"/>
      <c r="I25" s="50"/>
      <c r="J25" s="50"/>
      <c r="L25" s="61" t="str">
        <f>($A$9)</f>
        <v>Benkő</v>
      </c>
      <c r="N25" s="62">
        <v>1</v>
      </c>
      <c r="O25" s="63" t="s">
        <v>85</v>
      </c>
      <c r="P25" s="62">
        <v>0</v>
      </c>
      <c r="R25" s="50" t="str">
        <f>($A$10)</f>
        <v>Németh I</v>
      </c>
      <c r="S25" s="50"/>
      <c r="V25" s="50"/>
      <c r="AE25" s="50"/>
      <c r="AF25" s="50"/>
      <c r="AG25" s="50"/>
      <c r="AH25" s="50"/>
      <c r="AI25" s="50"/>
      <c r="AJ25" s="50"/>
      <c r="AL25" s="50"/>
      <c r="AM25" s="50"/>
      <c r="AN25" s="50"/>
      <c r="AO25" s="50"/>
      <c r="AQ25" s="64"/>
    </row>
    <row r="26" spans="1:44" ht="21" x14ac:dyDescent="0.4">
      <c r="A26" s="107"/>
      <c r="B26" s="65"/>
      <c r="C26" s="66"/>
      <c r="D26" s="67"/>
      <c r="E26" s="65"/>
      <c r="F26" s="65"/>
      <c r="G26" s="65"/>
      <c r="H26" s="65"/>
      <c r="I26" s="65"/>
      <c r="J26" s="65"/>
      <c r="K26" s="68"/>
      <c r="L26" s="68"/>
      <c r="M26" s="68"/>
      <c r="N26" s="65"/>
      <c r="O26" s="69"/>
      <c r="P26" s="70"/>
      <c r="Q26" s="69"/>
      <c r="R26" s="65"/>
      <c r="S26" s="65"/>
      <c r="T26" s="68"/>
      <c r="U26" s="68"/>
      <c r="V26" s="65"/>
      <c r="W26" s="68"/>
      <c r="X26" s="68"/>
      <c r="Y26" s="68"/>
      <c r="Z26" s="65"/>
      <c r="AA26" s="69"/>
      <c r="AB26" s="70"/>
      <c r="AC26" s="69"/>
      <c r="AD26" s="68"/>
      <c r="AE26" s="65"/>
      <c r="AF26" s="65"/>
      <c r="AG26" s="65"/>
    </row>
    <row r="27" spans="1:44" s="50" customFormat="1" ht="24.6" x14ac:dyDescent="0.4">
      <c r="A27" s="106">
        <v>4</v>
      </c>
      <c r="B27" s="71"/>
      <c r="D27" s="59"/>
      <c r="K27" s="60"/>
      <c r="L27" s="61" t="str">
        <f>($A$3)</f>
        <v>Szendrey</v>
      </c>
      <c r="M27" s="60"/>
      <c r="N27" s="62">
        <v>3</v>
      </c>
      <c r="O27" s="63" t="s">
        <v>85</v>
      </c>
      <c r="P27" s="62">
        <v>0</v>
      </c>
      <c r="R27" s="50" t="str">
        <f>($A$7)</f>
        <v>Lukács L</v>
      </c>
      <c r="W27" s="60"/>
      <c r="X27" s="60"/>
      <c r="Y27" s="60"/>
      <c r="AQ27" s="64"/>
    </row>
    <row r="28" spans="1:44" ht="21" x14ac:dyDescent="0.4">
      <c r="A28" s="107"/>
      <c r="B28" s="72"/>
      <c r="E28" s="50"/>
      <c r="F28" s="50"/>
      <c r="G28" s="50"/>
      <c r="H28" s="50"/>
      <c r="I28" s="50"/>
      <c r="J28" s="50"/>
      <c r="L28" s="61" t="str">
        <f>($A$4)</f>
        <v>Horváth I</v>
      </c>
      <c r="N28" s="62">
        <v>1</v>
      </c>
      <c r="O28" s="63" t="s">
        <v>85</v>
      </c>
      <c r="P28" s="62">
        <v>1</v>
      </c>
      <c r="R28" s="50" t="str">
        <f>($A$6)</f>
        <v>Moldován</v>
      </c>
      <c r="S28" s="50"/>
      <c r="V28" s="50"/>
      <c r="Z28" s="50"/>
      <c r="AA28" s="78"/>
      <c r="AB28" s="63"/>
      <c r="AC28" s="78"/>
      <c r="AE28" s="50"/>
      <c r="AF28" s="50"/>
      <c r="AG28" s="50"/>
      <c r="AH28" s="50"/>
      <c r="AI28" s="50"/>
      <c r="AJ28" s="50"/>
      <c r="AL28" s="50"/>
      <c r="AM28" s="50"/>
      <c r="AN28" s="50"/>
      <c r="AO28" s="50"/>
      <c r="AQ28" s="64"/>
    </row>
    <row r="29" spans="1:44" ht="21" x14ac:dyDescent="0.4">
      <c r="A29" s="107"/>
      <c r="B29" s="72"/>
      <c r="D29" s="59"/>
      <c r="E29" s="50"/>
      <c r="F29" s="50"/>
      <c r="G29" s="50"/>
      <c r="H29" s="50"/>
      <c r="I29" s="50"/>
      <c r="J29" s="50"/>
      <c r="L29" s="61" t="str">
        <f>($A$5)</f>
        <v>Donáth</v>
      </c>
      <c r="N29" s="62">
        <v>1</v>
      </c>
      <c r="O29" s="63" t="s">
        <v>85</v>
      </c>
      <c r="P29" s="62">
        <v>2</v>
      </c>
      <c r="Q29" s="50"/>
      <c r="R29" s="50" t="str">
        <f>($A$10)</f>
        <v>Németh I</v>
      </c>
      <c r="S29" s="50"/>
      <c r="V29" s="50"/>
      <c r="Z29" s="50"/>
      <c r="AA29" s="60"/>
      <c r="AB29" s="60"/>
      <c r="AC29" s="60"/>
      <c r="AE29" s="50"/>
      <c r="AF29" s="50"/>
      <c r="AG29" s="50"/>
      <c r="AH29" s="50"/>
      <c r="AI29" s="50"/>
      <c r="AJ29" s="50"/>
      <c r="AL29" s="50"/>
      <c r="AM29" s="50"/>
      <c r="AN29" s="50"/>
      <c r="AO29" s="50"/>
      <c r="AQ29" s="64"/>
      <c r="AR29" s="50"/>
    </row>
    <row r="30" spans="1:44" ht="21" x14ac:dyDescent="0.4">
      <c r="A30" s="107"/>
      <c r="B30" s="72"/>
      <c r="E30" s="50"/>
      <c r="F30" s="50"/>
      <c r="G30" s="50"/>
      <c r="H30" s="50"/>
      <c r="I30" s="50"/>
      <c r="J30" s="50"/>
      <c r="L30" s="61" t="str">
        <f>($A$8)</f>
        <v>Kondor B</v>
      </c>
      <c r="N30" s="62">
        <v>1</v>
      </c>
      <c r="O30" s="63" t="s">
        <v>85</v>
      </c>
      <c r="P30" s="62">
        <v>0</v>
      </c>
      <c r="R30" s="50" t="str">
        <f>($A$9)</f>
        <v>Benkő</v>
      </c>
      <c r="S30" s="50"/>
      <c r="V30" s="50"/>
      <c r="Z30" s="50"/>
      <c r="AA30" s="78"/>
      <c r="AB30" s="63"/>
      <c r="AC30" s="78"/>
      <c r="AE30" s="50"/>
      <c r="AF30" s="50"/>
      <c r="AG30" s="50"/>
      <c r="AH30" s="50"/>
      <c r="AI30" s="50"/>
      <c r="AJ30" s="50"/>
      <c r="AL30" s="50"/>
      <c r="AM30" s="50"/>
      <c r="AN30" s="50"/>
      <c r="AO30" s="50"/>
      <c r="AQ30" s="64"/>
    </row>
    <row r="31" spans="1:44" ht="21" x14ac:dyDescent="0.4">
      <c r="A31" s="107"/>
      <c r="B31" s="72"/>
      <c r="C31" s="73"/>
      <c r="D31" s="74"/>
      <c r="E31" s="72"/>
      <c r="F31" s="72"/>
      <c r="G31" s="72"/>
      <c r="H31" s="72"/>
      <c r="I31" s="72"/>
      <c r="J31" s="72"/>
      <c r="K31" s="75"/>
      <c r="L31" s="75"/>
      <c r="M31" s="75"/>
      <c r="N31" s="72"/>
      <c r="O31" s="76"/>
      <c r="P31" s="77"/>
      <c r="Q31" s="76"/>
      <c r="R31" s="72"/>
      <c r="S31" s="72"/>
      <c r="T31" s="75"/>
      <c r="U31" s="75"/>
      <c r="V31" s="72"/>
      <c r="W31" s="75"/>
      <c r="X31" s="75"/>
      <c r="Y31" s="75"/>
      <c r="Z31" s="72"/>
      <c r="AA31" s="76"/>
      <c r="AB31" s="77"/>
      <c r="AC31" s="76"/>
      <c r="AD31" s="75"/>
      <c r="AE31" s="72"/>
      <c r="AF31" s="72"/>
      <c r="AG31" s="72"/>
    </row>
    <row r="32" spans="1:44" s="50" customFormat="1" ht="24.6" x14ac:dyDescent="0.4">
      <c r="A32" s="106">
        <v>5</v>
      </c>
      <c r="B32" s="58"/>
      <c r="D32" s="59"/>
      <c r="K32" s="60"/>
      <c r="L32" s="61" t="str">
        <f>($A$3)</f>
        <v>Szendrey</v>
      </c>
      <c r="M32" s="60"/>
      <c r="N32" s="62">
        <v>1</v>
      </c>
      <c r="O32" s="63" t="s">
        <v>85</v>
      </c>
      <c r="P32" s="62">
        <v>0</v>
      </c>
      <c r="R32" s="50" t="str">
        <f>($A$6)</f>
        <v>Moldován</v>
      </c>
      <c r="W32" s="60"/>
      <c r="X32" s="60"/>
      <c r="Y32" s="60"/>
      <c r="AQ32" s="64"/>
    </row>
    <row r="33" spans="1:44" ht="21" x14ac:dyDescent="0.4">
      <c r="A33" s="107"/>
      <c r="B33" s="65"/>
      <c r="E33" s="50"/>
      <c r="F33" s="50"/>
      <c r="G33" s="50"/>
      <c r="H33" s="50"/>
      <c r="I33" s="50"/>
      <c r="J33" s="50"/>
      <c r="L33" s="61" t="str">
        <f>($A$4)</f>
        <v>Horváth I</v>
      </c>
      <c r="N33" s="62">
        <v>0</v>
      </c>
      <c r="O33" s="63" t="s">
        <v>85</v>
      </c>
      <c r="P33" s="62">
        <v>1</v>
      </c>
      <c r="R33" s="50" t="str">
        <f>($A$5)</f>
        <v>Donáth</v>
      </c>
      <c r="S33" s="50"/>
      <c r="V33" s="50"/>
      <c r="Z33" s="50"/>
      <c r="AA33" s="78"/>
      <c r="AB33" s="63"/>
      <c r="AC33" s="78"/>
      <c r="AE33" s="50"/>
      <c r="AF33" s="50"/>
      <c r="AG33" s="50"/>
      <c r="AH33" s="50"/>
      <c r="AI33" s="50"/>
      <c r="AJ33" s="50"/>
      <c r="AL33" s="50"/>
      <c r="AM33" s="50"/>
      <c r="AN33" s="50"/>
      <c r="AO33" s="50"/>
      <c r="AQ33" s="64"/>
    </row>
    <row r="34" spans="1:44" ht="21" x14ac:dyDescent="0.4">
      <c r="A34" s="107"/>
      <c r="B34" s="65"/>
      <c r="D34" s="59"/>
      <c r="E34" s="50"/>
      <c r="F34" s="50"/>
      <c r="G34" s="50"/>
      <c r="H34" s="50"/>
      <c r="I34" s="50"/>
      <c r="J34" s="50"/>
      <c r="L34" s="61" t="str">
        <f>($A$7)</f>
        <v>Lukács L</v>
      </c>
      <c r="N34" s="62">
        <v>2</v>
      </c>
      <c r="O34" s="63" t="s">
        <v>85</v>
      </c>
      <c r="P34" s="62">
        <v>0</v>
      </c>
      <c r="Q34" s="50"/>
      <c r="R34" s="50" t="str">
        <f>($A$9)</f>
        <v>Benkő</v>
      </c>
      <c r="S34" s="50"/>
      <c r="V34" s="50"/>
      <c r="Z34" s="50"/>
      <c r="AA34" s="60"/>
      <c r="AB34" s="60"/>
      <c r="AC34" s="60"/>
      <c r="AE34" s="50"/>
      <c r="AF34" s="50"/>
      <c r="AG34" s="50"/>
      <c r="AH34" s="50"/>
      <c r="AI34" s="50"/>
      <c r="AJ34" s="50"/>
      <c r="AL34" s="50"/>
      <c r="AM34" s="50"/>
      <c r="AN34" s="50"/>
      <c r="AO34" s="50"/>
      <c r="AQ34" s="64"/>
      <c r="AR34" s="50"/>
    </row>
    <row r="35" spans="1:44" ht="21" x14ac:dyDescent="0.4">
      <c r="A35" s="107"/>
      <c r="B35" s="65"/>
      <c r="E35" s="50"/>
      <c r="F35" s="50"/>
      <c r="G35" s="50"/>
      <c r="H35" s="50"/>
      <c r="I35" s="50"/>
      <c r="J35" s="50"/>
      <c r="L35" s="61" t="str">
        <f>($A$8)</f>
        <v>Kondor B</v>
      </c>
      <c r="N35" s="62">
        <v>1</v>
      </c>
      <c r="O35" s="63" t="s">
        <v>85</v>
      </c>
      <c r="P35" s="62">
        <v>0</v>
      </c>
      <c r="R35" s="50" t="str">
        <f>($A$10)</f>
        <v>Németh I</v>
      </c>
      <c r="S35" s="50"/>
      <c r="V35" s="50"/>
      <c r="Z35" s="50"/>
      <c r="AA35" s="78"/>
      <c r="AB35" s="63"/>
      <c r="AC35" s="78"/>
      <c r="AE35" s="50"/>
      <c r="AF35" s="50"/>
      <c r="AG35" s="50"/>
      <c r="AH35" s="50"/>
      <c r="AI35" s="50"/>
      <c r="AJ35" s="50"/>
      <c r="AL35" s="50"/>
      <c r="AM35" s="50"/>
      <c r="AN35" s="50"/>
      <c r="AO35" s="50"/>
      <c r="AQ35" s="64"/>
    </row>
    <row r="36" spans="1:44" ht="21" x14ac:dyDescent="0.4">
      <c r="A36" s="107"/>
      <c r="B36" s="65"/>
      <c r="C36" s="66"/>
      <c r="D36" s="67"/>
      <c r="E36" s="65"/>
      <c r="F36" s="65"/>
      <c r="G36" s="65"/>
      <c r="H36" s="65"/>
      <c r="I36" s="65"/>
      <c r="J36" s="65"/>
      <c r="K36" s="68"/>
      <c r="L36" s="68"/>
      <c r="M36" s="68"/>
      <c r="N36" s="65"/>
      <c r="O36" s="69"/>
      <c r="P36" s="70"/>
      <c r="Q36" s="69"/>
      <c r="R36" s="65"/>
      <c r="S36" s="65"/>
      <c r="T36" s="68"/>
      <c r="U36" s="68"/>
      <c r="V36" s="65"/>
      <c r="W36" s="68"/>
      <c r="X36" s="68"/>
      <c r="Y36" s="68"/>
      <c r="Z36" s="65"/>
      <c r="AA36" s="69"/>
      <c r="AB36" s="70"/>
      <c r="AC36" s="69"/>
      <c r="AD36" s="68"/>
      <c r="AE36" s="65"/>
      <c r="AF36" s="65"/>
      <c r="AG36" s="65"/>
    </row>
    <row r="37" spans="1:44" s="50" customFormat="1" ht="24.6" x14ac:dyDescent="0.4">
      <c r="A37" s="106">
        <v>6</v>
      </c>
      <c r="B37" s="71"/>
      <c r="D37" s="59"/>
      <c r="K37" s="60"/>
      <c r="L37" s="61" t="str">
        <f>($A$3)</f>
        <v>Szendrey</v>
      </c>
      <c r="M37" s="60"/>
      <c r="N37" s="62">
        <v>3</v>
      </c>
      <c r="O37" s="63" t="s">
        <v>85</v>
      </c>
      <c r="P37" s="62">
        <v>0</v>
      </c>
      <c r="R37" s="50" t="str">
        <f>($A$5)</f>
        <v>Donáth</v>
      </c>
      <c r="W37" s="60"/>
      <c r="X37" s="60"/>
      <c r="Y37" s="60"/>
      <c r="AQ37" s="64"/>
    </row>
    <row r="38" spans="1:44" ht="21" x14ac:dyDescent="0.4">
      <c r="A38" s="107"/>
      <c r="B38" s="72"/>
      <c r="E38" s="50"/>
      <c r="F38" s="50"/>
      <c r="G38" s="50"/>
      <c r="H38" s="50"/>
      <c r="I38" s="50"/>
      <c r="J38" s="50"/>
      <c r="L38" s="61" t="str">
        <f>($A$4)</f>
        <v>Horváth I</v>
      </c>
      <c r="N38" s="62">
        <v>4</v>
      </c>
      <c r="O38" s="63" t="s">
        <v>85</v>
      </c>
      <c r="P38" s="62">
        <v>0</v>
      </c>
      <c r="R38" s="50" t="str">
        <f>($A$10)</f>
        <v>Németh I</v>
      </c>
      <c r="S38" s="50"/>
      <c r="V38" s="50"/>
      <c r="Z38" s="50"/>
      <c r="AA38" s="78"/>
      <c r="AB38" s="63"/>
      <c r="AC38" s="78"/>
      <c r="AE38" s="50"/>
      <c r="AF38" s="50"/>
      <c r="AG38" s="50"/>
      <c r="AH38" s="50"/>
      <c r="AI38" s="50"/>
      <c r="AJ38" s="50"/>
      <c r="AL38" s="50"/>
      <c r="AM38" s="50"/>
      <c r="AN38" s="50"/>
      <c r="AO38" s="50"/>
      <c r="AQ38" s="64"/>
    </row>
    <row r="39" spans="1:44" ht="21" x14ac:dyDescent="0.4">
      <c r="A39" s="107"/>
      <c r="B39" s="72"/>
      <c r="D39" s="59"/>
      <c r="E39" s="50"/>
      <c r="F39" s="50"/>
      <c r="G39" s="50"/>
      <c r="H39" s="50"/>
      <c r="I39" s="50"/>
      <c r="J39" s="50"/>
      <c r="L39" s="61" t="str">
        <f>($A$6)</f>
        <v>Moldován</v>
      </c>
      <c r="N39" s="62">
        <v>2</v>
      </c>
      <c r="O39" s="63" t="s">
        <v>85</v>
      </c>
      <c r="P39" s="62">
        <v>1</v>
      </c>
      <c r="Q39" s="50"/>
      <c r="R39" s="50" t="str">
        <f>($A$9)</f>
        <v>Benkő</v>
      </c>
      <c r="S39" s="50"/>
      <c r="V39" s="50"/>
      <c r="Z39" s="50"/>
      <c r="AA39" s="60"/>
      <c r="AB39" s="60"/>
      <c r="AC39" s="60"/>
      <c r="AE39" s="50"/>
      <c r="AF39" s="50"/>
      <c r="AG39" s="50"/>
      <c r="AH39" s="50"/>
      <c r="AI39" s="50"/>
      <c r="AJ39" s="50"/>
      <c r="AL39" s="50"/>
      <c r="AM39" s="50"/>
      <c r="AN39" s="50"/>
      <c r="AO39" s="50"/>
      <c r="AQ39" s="64"/>
      <c r="AR39" s="50"/>
    </row>
    <row r="40" spans="1:44" ht="21" x14ac:dyDescent="0.4">
      <c r="A40" s="107"/>
      <c r="B40" s="72"/>
      <c r="E40" s="50"/>
      <c r="F40" s="50"/>
      <c r="G40" s="50"/>
      <c r="H40" s="50"/>
      <c r="I40" s="50"/>
      <c r="J40" s="50"/>
      <c r="L40" s="61" t="str">
        <f>($A$7)</f>
        <v>Lukács L</v>
      </c>
      <c r="N40" s="62">
        <v>3</v>
      </c>
      <c r="O40" s="63" t="s">
        <v>85</v>
      </c>
      <c r="P40" s="62">
        <v>5</v>
      </c>
      <c r="R40" s="50" t="str">
        <f>($A$8)</f>
        <v>Kondor B</v>
      </c>
      <c r="S40" s="50"/>
      <c r="V40" s="50"/>
      <c r="Z40" s="50"/>
      <c r="AA40" s="78"/>
      <c r="AB40" s="63"/>
      <c r="AC40" s="78"/>
      <c r="AE40" s="50"/>
      <c r="AF40" s="50"/>
      <c r="AG40" s="50"/>
      <c r="AH40" s="50"/>
      <c r="AI40" s="50"/>
      <c r="AJ40" s="50"/>
      <c r="AL40" s="50"/>
      <c r="AM40" s="50"/>
      <c r="AN40" s="50"/>
      <c r="AO40" s="50"/>
      <c r="AQ40" s="64"/>
    </row>
    <row r="41" spans="1:44" ht="21" x14ac:dyDescent="0.4">
      <c r="A41" s="107"/>
      <c r="B41" s="72"/>
      <c r="C41" s="73"/>
      <c r="D41" s="74"/>
      <c r="E41" s="72"/>
      <c r="F41" s="72"/>
      <c r="G41" s="72"/>
      <c r="H41" s="72"/>
      <c r="I41" s="72"/>
      <c r="J41" s="72"/>
      <c r="K41" s="75"/>
      <c r="L41" s="75"/>
      <c r="M41" s="75"/>
      <c r="N41" s="72"/>
      <c r="O41" s="76"/>
      <c r="P41" s="77"/>
      <c r="Q41" s="76"/>
      <c r="R41" s="72"/>
      <c r="S41" s="72"/>
      <c r="T41" s="75"/>
      <c r="U41" s="75"/>
      <c r="V41" s="72"/>
      <c r="W41" s="75"/>
      <c r="X41" s="75"/>
      <c r="Y41" s="75"/>
      <c r="Z41" s="72"/>
      <c r="AA41" s="76"/>
      <c r="AB41" s="77"/>
      <c r="AC41" s="76"/>
      <c r="AD41" s="75"/>
      <c r="AE41" s="72"/>
      <c r="AF41" s="72"/>
      <c r="AG41" s="72"/>
    </row>
    <row r="42" spans="1:44" s="50" customFormat="1" ht="24.6" x14ac:dyDescent="0.4">
      <c r="A42" s="106">
        <v>7</v>
      </c>
      <c r="B42" s="58"/>
      <c r="D42" s="59"/>
      <c r="K42" s="60"/>
      <c r="L42" s="61" t="str">
        <f>($A$3)</f>
        <v>Szendrey</v>
      </c>
      <c r="M42" s="60"/>
      <c r="N42" s="62">
        <v>0</v>
      </c>
      <c r="O42" s="63" t="s">
        <v>85</v>
      </c>
      <c r="P42" s="62">
        <v>0</v>
      </c>
      <c r="R42" s="50" t="str">
        <f>($A$4)</f>
        <v>Horváth I</v>
      </c>
      <c r="W42" s="60"/>
      <c r="X42" s="60"/>
      <c r="Y42" s="60"/>
      <c r="AQ42" s="64"/>
    </row>
    <row r="43" spans="1:44" ht="21" x14ac:dyDescent="0.4">
      <c r="A43" s="107"/>
      <c r="B43" s="65"/>
      <c r="E43" s="50"/>
      <c r="F43" s="50"/>
      <c r="G43" s="50"/>
      <c r="H43" s="50"/>
      <c r="I43" s="50"/>
      <c r="J43" s="50"/>
      <c r="L43" s="61" t="str">
        <f>($A$5)</f>
        <v>Donáth</v>
      </c>
      <c r="N43" s="62">
        <v>5</v>
      </c>
      <c r="O43" s="63" t="s">
        <v>85</v>
      </c>
      <c r="P43" s="62">
        <v>0</v>
      </c>
      <c r="R43" s="50" t="str">
        <f>($A$9)</f>
        <v>Benkő</v>
      </c>
      <c r="S43" s="50"/>
      <c r="V43" s="50"/>
      <c r="Z43" s="50"/>
      <c r="AA43" s="78"/>
      <c r="AB43" s="63"/>
      <c r="AC43" s="78"/>
      <c r="AE43" s="50"/>
      <c r="AF43" s="50"/>
      <c r="AG43" s="50"/>
      <c r="AH43" s="50"/>
      <c r="AI43" s="50"/>
      <c r="AJ43" s="50"/>
      <c r="AL43" s="50"/>
      <c r="AM43" s="50"/>
      <c r="AN43" s="50"/>
      <c r="AO43" s="50"/>
      <c r="AQ43" s="64"/>
    </row>
    <row r="44" spans="1:44" ht="21" x14ac:dyDescent="0.4">
      <c r="A44" s="107"/>
      <c r="B44" s="65"/>
      <c r="D44" s="59"/>
      <c r="E44" s="50"/>
      <c r="F44" s="50"/>
      <c r="G44" s="50"/>
      <c r="H44" s="50"/>
      <c r="I44" s="50"/>
      <c r="J44" s="50"/>
      <c r="L44" s="61" t="str">
        <f>($A$6)</f>
        <v>Moldován</v>
      </c>
      <c r="N44" s="62">
        <v>0</v>
      </c>
      <c r="O44" s="63" t="s">
        <v>85</v>
      </c>
      <c r="P44" s="62">
        <v>0</v>
      </c>
      <c r="Q44" s="50"/>
      <c r="R44" s="50" t="str">
        <f>($A$8)</f>
        <v>Kondor B</v>
      </c>
      <c r="S44" s="50"/>
      <c r="V44" s="50"/>
      <c r="Z44" s="50"/>
      <c r="AA44" s="60"/>
      <c r="AB44" s="60"/>
      <c r="AC44" s="60"/>
      <c r="AE44" s="50"/>
      <c r="AF44" s="50"/>
      <c r="AG44" s="50"/>
      <c r="AH44" s="50"/>
      <c r="AI44" s="50"/>
      <c r="AJ44" s="50"/>
      <c r="AL44" s="50"/>
      <c r="AM44" s="50"/>
      <c r="AN44" s="50"/>
      <c r="AO44" s="50"/>
      <c r="AQ44" s="64"/>
      <c r="AR44" s="50"/>
    </row>
    <row r="45" spans="1:44" ht="21" x14ac:dyDescent="0.4">
      <c r="A45" s="107"/>
      <c r="B45" s="65"/>
      <c r="E45" s="50"/>
      <c r="F45" s="50"/>
      <c r="G45" s="50"/>
      <c r="H45" s="50"/>
      <c r="I45" s="50"/>
      <c r="J45" s="50"/>
      <c r="L45" s="61" t="str">
        <f>($A$7)</f>
        <v>Lukács L</v>
      </c>
      <c r="N45" s="62">
        <v>2</v>
      </c>
      <c r="O45" s="63" t="s">
        <v>85</v>
      </c>
      <c r="P45" s="62">
        <v>1</v>
      </c>
      <c r="R45" s="50" t="str">
        <f>($A$10)</f>
        <v>Németh I</v>
      </c>
      <c r="S45" s="50"/>
      <c r="V45" s="50"/>
      <c r="Z45" s="50"/>
      <c r="AA45" s="78"/>
      <c r="AB45" s="63"/>
      <c r="AC45" s="78"/>
      <c r="AE45" s="50"/>
      <c r="AF45" s="50"/>
      <c r="AG45" s="50"/>
      <c r="AH45" s="50"/>
      <c r="AI45" s="50"/>
      <c r="AJ45" s="50"/>
      <c r="AL45" s="50"/>
      <c r="AM45" s="50"/>
      <c r="AN45" s="50"/>
      <c r="AO45" s="50"/>
      <c r="AQ45" s="64"/>
    </row>
    <row r="46" spans="1:44" ht="21" x14ac:dyDescent="0.4">
      <c r="A46" s="107"/>
      <c r="B46" s="65"/>
      <c r="C46" s="66"/>
      <c r="D46" s="67"/>
      <c r="E46" s="65"/>
      <c r="F46" s="65"/>
      <c r="G46" s="65"/>
      <c r="H46" s="65"/>
      <c r="I46" s="65"/>
      <c r="J46" s="65"/>
      <c r="K46" s="68"/>
      <c r="L46" s="68"/>
      <c r="M46" s="68"/>
      <c r="N46" s="65"/>
      <c r="O46" s="69"/>
      <c r="P46" s="70"/>
      <c r="Q46" s="69"/>
      <c r="R46" s="65"/>
      <c r="S46" s="65"/>
      <c r="T46" s="68"/>
      <c r="U46" s="68"/>
      <c r="V46" s="65"/>
      <c r="W46" s="68"/>
      <c r="X46" s="68"/>
      <c r="Y46" s="68"/>
      <c r="Z46" s="65"/>
      <c r="AA46" s="69"/>
      <c r="AB46" s="70"/>
      <c r="AC46" s="69"/>
      <c r="AD46" s="68"/>
      <c r="AE46" s="65"/>
      <c r="AF46" s="65"/>
      <c r="AG46" s="65"/>
    </row>
  </sheetData>
  <conditionalFormatting sqref="E4:E10 I3 I5:I10 M3:M4 M6:M10 Q3:Q5 Q7:Q10 U3:U6 U8:U10 Y3:Y7 Y9:Y10 AC3:AC8 AC10 AG3:AG9">
    <cfRule type="cellIs" dxfId="59" priority="1" stopIfTrue="1" operator="equal">
      <formula>"g"</formula>
    </cfRule>
    <cfRule type="cellIs" dxfId="58" priority="2" stopIfTrue="1" operator="equal">
      <formula>"d"</formula>
    </cfRule>
    <cfRule type="cellIs" dxfId="57" priority="3" stopIfTrue="1" operator="equal">
      <formula>"v"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BA67"/>
  <sheetViews>
    <sheetView workbookViewId="0">
      <selection activeCell="A16" sqref="A16"/>
    </sheetView>
  </sheetViews>
  <sheetFormatPr defaultColWidth="2.69921875" defaultRowHeight="15.6" x14ac:dyDescent="0.3"/>
  <cols>
    <col min="1" max="1" width="19.296875" bestFit="1" customWidth="1"/>
    <col min="42" max="42" width="1.296875" customWidth="1"/>
    <col min="49" max="49" width="3.5" bestFit="1" customWidth="1"/>
    <col min="50" max="50" width="0.796875" customWidth="1"/>
    <col min="52" max="52" width="0.796875" customWidth="1"/>
    <col min="257" max="257" width="19.296875" bestFit="1" customWidth="1"/>
    <col min="298" max="298" width="1.296875" customWidth="1"/>
    <col min="305" max="305" width="3.5" bestFit="1" customWidth="1"/>
    <col min="306" max="306" width="0.796875" customWidth="1"/>
    <col min="308" max="308" width="0.796875" customWidth="1"/>
    <col min="513" max="513" width="19.296875" bestFit="1" customWidth="1"/>
    <col min="554" max="554" width="1.296875" customWidth="1"/>
    <col min="561" max="561" width="3.5" bestFit="1" customWidth="1"/>
    <col min="562" max="562" width="0.796875" customWidth="1"/>
    <col min="564" max="564" width="0.796875" customWidth="1"/>
    <col min="769" max="769" width="19.296875" bestFit="1" customWidth="1"/>
    <col min="810" max="810" width="1.296875" customWidth="1"/>
    <col min="817" max="817" width="3.5" bestFit="1" customWidth="1"/>
    <col min="818" max="818" width="0.796875" customWidth="1"/>
    <col min="820" max="820" width="0.796875" customWidth="1"/>
    <col min="1025" max="1025" width="19.296875" bestFit="1" customWidth="1"/>
    <col min="1066" max="1066" width="1.296875" customWidth="1"/>
    <col min="1073" max="1073" width="3.5" bestFit="1" customWidth="1"/>
    <col min="1074" max="1074" width="0.796875" customWidth="1"/>
    <col min="1076" max="1076" width="0.796875" customWidth="1"/>
    <col min="1281" max="1281" width="19.296875" bestFit="1" customWidth="1"/>
    <col min="1322" max="1322" width="1.296875" customWidth="1"/>
    <col min="1329" max="1329" width="3.5" bestFit="1" customWidth="1"/>
    <col min="1330" max="1330" width="0.796875" customWidth="1"/>
    <col min="1332" max="1332" width="0.796875" customWidth="1"/>
    <col min="1537" max="1537" width="19.296875" bestFit="1" customWidth="1"/>
    <col min="1578" max="1578" width="1.296875" customWidth="1"/>
    <col min="1585" max="1585" width="3.5" bestFit="1" customWidth="1"/>
    <col min="1586" max="1586" width="0.796875" customWidth="1"/>
    <col min="1588" max="1588" width="0.796875" customWidth="1"/>
    <col min="1793" max="1793" width="19.296875" bestFit="1" customWidth="1"/>
    <col min="1834" max="1834" width="1.296875" customWidth="1"/>
    <col min="1841" max="1841" width="3.5" bestFit="1" customWidth="1"/>
    <col min="1842" max="1842" width="0.796875" customWidth="1"/>
    <col min="1844" max="1844" width="0.796875" customWidth="1"/>
    <col min="2049" max="2049" width="19.296875" bestFit="1" customWidth="1"/>
    <col min="2090" max="2090" width="1.296875" customWidth="1"/>
    <col min="2097" max="2097" width="3.5" bestFit="1" customWidth="1"/>
    <col min="2098" max="2098" width="0.796875" customWidth="1"/>
    <col min="2100" max="2100" width="0.796875" customWidth="1"/>
    <col min="2305" max="2305" width="19.296875" bestFit="1" customWidth="1"/>
    <col min="2346" max="2346" width="1.296875" customWidth="1"/>
    <col min="2353" max="2353" width="3.5" bestFit="1" customWidth="1"/>
    <col min="2354" max="2354" width="0.796875" customWidth="1"/>
    <col min="2356" max="2356" width="0.796875" customWidth="1"/>
    <col min="2561" max="2561" width="19.296875" bestFit="1" customWidth="1"/>
    <col min="2602" max="2602" width="1.296875" customWidth="1"/>
    <col min="2609" max="2609" width="3.5" bestFit="1" customWidth="1"/>
    <col min="2610" max="2610" width="0.796875" customWidth="1"/>
    <col min="2612" max="2612" width="0.796875" customWidth="1"/>
    <col min="2817" max="2817" width="19.296875" bestFit="1" customWidth="1"/>
    <col min="2858" max="2858" width="1.296875" customWidth="1"/>
    <col min="2865" max="2865" width="3.5" bestFit="1" customWidth="1"/>
    <col min="2866" max="2866" width="0.796875" customWidth="1"/>
    <col min="2868" max="2868" width="0.796875" customWidth="1"/>
    <col min="3073" max="3073" width="19.296875" bestFit="1" customWidth="1"/>
    <col min="3114" max="3114" width="1.296875" customWidth="1"/>
    <col min="3121" max="3121" width="3.5" bestFit="1" customWidth="1"/>
    <col min="3122" max="3122" width="0.796875" customWidth="1"/>
    <col min="3124" max="3124" width="0.796875" customWidth="1"/>
    <col min="3329" max="3329" width="19.296875" bestFit="1" customWidth="1"/>
    <col min="3370" max="3370" width="1.296875" customWidth="1"/>
    <col min="3377" max="3377" width="3.5" bestFit="1" customWidth="1"/>
    <col min="3378" max="3378" width="0.796875" customWidth="1"/>
    <col min="3380" max="3380" width="0.796875" customWidth="1"/>
    <col min="3585" max="3585" width="19.296875" bestFit="1" customWidth="1"/>
    <col min="3626" max="3626" width="1.296875" customWidth="1"/>
    <col min="3633" max="3633" width="3.5" bestFit="1" customWidth="1"/>
    <col min="3634" max="3634" width="0.796875" customWidth="1"/>
    <col min="3636" max="3636" width="0.796875" customWidth="1"/>
    <col min="3841" max="3841" width="19.296875" bestFit="1" customWidth="1"/>
    <col min="3882" max="3882" width="1.296875" customWidth="1"/>
    <col min="3889" max="3889" width="3.5" bestFit="1" customWidth="1"/>
    <col min="3890" max="3890" width="0.796875" customWidth="1"/>
    <col min="3892" max="3892" width="0.796875" customWidth="1"/>
    <col min="4097" max="4097" width="19.296875" bestFit="1" customWidth="1"/>
    <col min="4138" max="4138" width="1.296875" customWidth="1"/>
    <col min="4145" max="4145" width="3.5" bestFit="1" customWidth="1"/>
    <col min="4146" max="4146" width="0.796875" customWidth="1"/>
    <col min="4148" max="4148" width="0.796875" customWidth="1"/>
    <col min="4353" max="4353" width="19.296875" bestFit="1" customWidth="1"/>
    <col min="4394" max="4394" width="1.296875" customWidth="1"/>
    <col min="4401" max="4401" width="3.5" bestFit="1" customWidth="1"/>
    <col min="4402" max="4402" width="0.796875" customWidth="1"/>
    <col min="4404" max="4404" width="0.796875" customWidth="1"/>
    <col min="4609" max="4609" width="19.296875" bestFit="1" customWidth="1"/>
    <col min="4650" max="4650" width="1.296875" customWidth="1"/>
    <col min="4657" max="4657" width="3.5" bestFit="1" customWidth="1"/>
    <col min="4658" max="4658" width="0.796875" customWidth="1"/>
    <col min="4660" max="4660" width="0.796875" customWidth="1"/>
    <col min="4865" max="4865" width="19.296875" bestFit="1" customWidth="1"/>
    <col min="4906" max="4906" width="1.296875" customWidth="1"/>
    <col min="4913" max="4913" width="3.5" bestFit="1" customWidth="1"/>
    <col min="4914" max="4914" width="0.796875" customWidth="1"/>
    <col min="4916" max="4916" width="0.796875" customWidth="1"/>
    <col min="5121" max="5121" width="19.296875" bestFit="1" customWidth="1"/>
    <col min="5162" max="5162" width="1.296875" customWidth="1"/>
    <col min="5169" max="5169" width="3.5" bestFit="1" customWidth="1"/>
    <col min="5170" max="5170" width="0.796875" customWidth="1"/>
    <col min="5172" max="5172" width="0.796875" customWidth="1"/>
    <col min="5377" max="5377" width="19.296875" bestFit="1" customWidth="1"/>
    <col min="5418" max="5418" width="1.296875" customWidth="1"/>
    <col min="5425" max="5425" width="3.5" bestFit="1" customWidth="1"/>
    <col min="5426" max="5426" width="0.796875" customWidth="1"/>
    <col min="5428" max="5428" width="0.796875" customWidth="1"/>
    <col min="5633" max="5633" width="19.296875" bestFit="1" customWidth="1"/>
    <col min="5674" max="5674" width="1.296875" customWidth="1"/>
    <col min="5681" max="5681" width="3.5" bestFit="1" customWidth="1"/>
    <col min="5682" max="5682" width="0.796875" customWidth="1"/>
    <col min="5684" max="5684" width="0.796875" customWidth="1"/>
    <col min="5889" max="5889" width="19.296875" bestFit="1" customWidth="1"/>
    <col min="5930" max="5930" width="1.296875" customWidth="1"/>
    <col min="5937" max="5937" width="3.5" bestFit="1" customWidth="1"/>
    <col min="5938" max="5938" width="0.796875" customWidth="1"/>
    <col min="5940" max="5940" width="0.796875" customWidth="1"/>
    <col min="6145" max="6145" width="19.296875" bestFit="1" customWidth="1"/>
    <col min="6186" max="6186" width="1.296875" customWidth="1"/>
    <col min="6193" max="6193" width="3.5" bestFit="1" customWidth="1"/>
    <col min="6194" max="6194" width="0.796875" customWidth="1"/>
    <col min="6196" max="6196" width="0.796875" customWidth="1"/>
    <col min="6401" max="6401" width="19.296875" bestFit="1" customWidth="1"/>
    <col min="6442" max="6442" width="1.296875" customWidth="1"/>
    <col min="6449" max="6449" width="3.5" bestFit="1" customWidth="1"/>
    <col min="6450" max="6450" width="0.796875" customWidth="1"/>
    <col min="6452" max="6452" width="0.796875" customWidth="1"/>
    <col min="6657" max="6657" width="19.296875" bestFit="1" customWidth="1"/>
    <col min="6698" max="6698" width="1.296875" customWidth="1"/>
    <col min="6705" max="6705" width="3.5" bestFit="1" customWidth="1"/>
    <col min="6706" max="6706" width="0.796875" customWidth="1"/>
    <col min="6708" max="6708" width="0.796875" customWidth="1"/>
    <col min="6913" max="6913" width="19.296875" bestFit="1" customWidth="1"/>
    <col min="6954" max="6954" width="1.296875" customWidth="1"/>
    <col min="6961" max="6961" width="3.5" bestFit="1" customWidth="1"/>
    <col min="6962" max="6962" width="0.796875" customWidth="1"/>
    <col min="6964" max="6964" width="0.796875" customWidth="1"/>
    <col min="7169" max="7169" width="19.296875" bestFit="1" customWidth="1"/>
    <col min="7210" max="7210" width="1.296875" customWidth="1"/>
    <col min="7217" max="7217" width="3.5" bestFit="1" customWidth="1"/>
    <col min="7218" max="7218" width="0.796875" customWidth="1"/>
    <col min="7220" max="7220" width="0.796875" customWidth="1"/>
    <col min="7425" max="7425" width="19.296875" bestFit="1" customWidth="1"/>
    <col min="7466" max="7466" width="1.296875" customWidth="1"/>
    <col min="7473" max="7473" width="3.5" bestFit="1" customWidth="1"/>
    <col min="7474" max="7474" width="0.796875" customWidth="1"/>
    <col min="7476" max="7476" width="0.796875" customWidth="1"/>
    <col min="7681" max="7681" width="19.296875" bestFit="1" customWidth="1"/>
    <col min="7722" max="7722" width="1.296875" customWidth="1"/>
    <col min="7729" max="7729" width="3.5" bestFit="1" customWidth="1"/>
    <col min="7730" max="7730" width="0.796875" customWidth="1"/>
    <col min="7732" max="7732" width="0.796875" customWidth="1"/>
    <col min="7937" max="7937" width="19.296875" bestFit="1" customWidth="1"/>
    <col min="7978" max="7978" width="1.296875" customWidth="1"/>
    <col min="7985" max="7985" width="3.5" bestFit="1" customWidth="1"/>
    <col min="7986" max="7986" width="0.796875" customWidth="1"/>
    <col min="7988" max="7988" width="0.796875" customWidth="1"/>
    <col min="8193" max="8193" width="19.296875" bestFit="1" customWidth="1"/>
    <col min="8234" max="8234" width="1.296875" customWidth="1"/>
    <col min="8241" max="8241" width="3.5" bestFit="1" customWidth="1"/>
    <col min="8242" max="8242" width="0.796875" customWidth="1"/>
    <col min="8244" max="8244" width="0.796875" customWidth="1"/>
    <col min="8449" max="8449" width="19.296875" bestFit="1" customWidth="1"/>
    <col min="8490" max="8490" width="1.296875" customWidth="1"/>
    <col min="8497" max="8497" width="3.5" bestFit="1" customWidth="1"/>
    <col min="8498" max="8498" width="0.796875" customWidth="1"/>
    <col min="8500" max="8500" width="0.796875" customWidth="1"/>
    <col min="8705" max="8705" width="19.296875" bestFit="1" customWidth="1"/>
    <col min="8746" max="8746" width="1.296875" customWidth="1"/>
    <col min="8753" max="8753" width="3.5" bestFit="1" customWidth="1"/>
    <col min="8754" max="8754" width="0.796875" customWidth="1"/>
    <col min="8756" max="8756" width="0.796875" customWidth="1"/>
    <col min="8961" max="8961" width="19.296875" bestFit="1" customWidth="1"/>
    <col min="9002" max="9002" width="1.296875" customWidth="1"/>
    <col min="9009" max="9009" width="3.5" bestFit="1" customWidth="1"/>
    <col min="9010" max="9010" width="0.796875" customWidth="1"/>
    <col min="9012" max="9012" width="0.796875" customWidth="1"/>
    <col min="9217" max="9217" width="19.296875" bestFit="1" customWidth="1"/>
    <col min="9258" max="9258" width="1.296875" customWidth="1"/>
    <col min="9265" max="9265" width="3.5" bestFit="1" customWidth="1"/>
    <col min="9266" max="9266" width="0.796875" customWidth="1"/>
    <col min="9268" max="9268" width="0.796875" customWidth="1"/>
    <col min="9473" max="9473" width="19.296875" bestFit="1" customWidth="1"/>
    <col min="9514" max="9514" width="1.296875" customWidth="1"/>
    <col min="9521" max="9521" width="3.5" bestFit="1" customWidth="1"/>
    <col min="9522" max="9522" width="0.796875" customWidth="1"/>
    <col min="9524" max="9524" width="0.796875" customWidth="1"/>
    <col min="9729" max="9729" width="19.296875" bestFit="1" customWidth="1"/>
    <col min="9770" max="9770" width="1.296875" customWidth="1"/>
    <col min="9777" max="9777" width="3.5" bestFit="1" customWidth="1"/>
    <col min="9778" max="9778" width="0.796875" customWidth="1"/>
    <col min="9780" max="9780" width="0.796875" customWidth="1"/>
    <col min="9985" max="9985" width="19.296875" bestFit="1" customWidth="1"/>
    <col min="10026" max="10026" width="1.296875" customWidth="1"/>
    <col min="10033" max="10033" width="3.5" bestFit="1" customWidth="1"/>
    <col min="10034" max="10034" width="0.796875" customWidth="1"/>
    <col min="10036" max="10036" width="0.796875" customWidth="1"/>
    <col min="10241" max="10241" width="19.296875" bestFit="1" customWidth="1"/>
    <col min="10282" max="10282" width="1.296875" customWidth="1"/>
    <col min="10289" max="10289" width="3.5" bestFit="1" customWidth="1"/>
    <col min="10290" max="10290" width="0.796875" customWidth="1"/>
    <col min="10292" max="10292" width="0.796875" customWidth="1"/>
    <col min="10497" max="10497" width="19.296875" bestFit="1" customWidth="1"/>
    <col min="10538" max="10538" width="1.296875" customWidth="1"/>
    <col min="10545" max="10545" width="3.5" bestFit="1" customWidth="1"/>
    <col min="10546" max="10546" width="0.796875" customWidth="1"/>
    <col min="10548" max="10548" width="0.796875" customWidth="1"/>
    <col min="10753" max="10753" width="19.296875" bestFit="1" customWidth="1"/>
    <col min="10794" max="10794" width="1.296875" customWidth="1"/>
    <col min="10801" max="10801" width="3.5" bestFit="1" customWidth="1"/>
    <col min="10802" max="10802" width="0.796875" customWidth="1"/>
    <col min="10804" max="10804" width="0.796875" customWidth="1"/>
    <col min="11009" max="11009" width="19.296875" bestFit="1" customWidth="1"/>
    <col min="11050" max="11050" width="1.296875" customWidth="1"/>
    <col min="11057" max="11057" width="3.5" bestFit="1" customWidth="1"/>
    <col min="11058" max="11058" width="0.796875" customWidth="1"/>
    <col min="11060" max="11060" width="0.796875" customWidth="1"/>
    <col min="11265" max="11265" width="19.296875" bestFit="1" customWidth="1"/>
    <col min="11306" max="11306" width="1.296875" customWidth="1"/>
    <col min="11313" max="11313" width="3.5" bestFit="1" customWidth="1"/>
    <col min="11314" max="11314" width="0.796875" customWidth="1"/>
    <col min="11316" max="11316" width="0.796875" customWidth="1"/>
    <col min="11521" max="11521" width="19.296875" bestFit="1" customWidth="1"/>
    <col min="11562" max="11562" width="1.296875" customWidth="1"/>
    <col min="11569" max="11569" width="3.5" bestFit="1" customWidth="1"/>
    <col min="11570" max="11570" width="0.796875" customWidth="1"/>
    <col min="11572" max="11572" width="0.796875" customWidth="1"/>
    <col min="11777" max="11777" width="19.296875" bestFit="1" customWidth="1"/>
    <col min="11818" max="11818" width="1.296875" customWidth="1"/>
    <col min="11825" max="11825" width="3.5" bestFit="1" customWidth="1"/>
    <col min="11826" max="11826" width="0.796875" customWidth="1"/>
    <col min="11828" max="11828" width="0.796875" customWidth="1"/>
    <col min="12033" max="12033" width="19.296875" bestFit="1" customWidth="1"/>
    <col min="12074" max="12074" width="1.296875" customWidth="1"/>
    <col min="12081" max="12081" width="3.5" bestFit="1" customWidth="1"/>
    <col min="12082" max="12082" width="0.796875" customWidth="1"/>
    <col min="12084" max="12084" width="0.796875" customWidth="1"/>
    <col min="12289" max="12289" width="19.296875" bestFit="1" customWidth="1"/>
    <col min="12330" max="12330" width="1.296875" customWidth="1"/>
    <col min="12337" max="12337" width="3.5" bestFit="1" customWidth="1"/>
    <col min="12338" max="12338" width="0.796875" customWidth="1"/>
    <col min="12340" max="12340" width="0.796875" customWidth="1"/>
    <col min="12545" max="12545" width="19.296875" bestFit="1" customWidth="1"/>
    <col min="12586" max="12586" width="1.296875" customWidth="1"/>
    <col min="12593" max="12593" width="3.5" bestFit="1" customWidth="1"/>
    <col min="12594" max="12594" width="0.796875" customWidth="1"/>
    <col min="12596" max="12596" width="0.796875" customWidth="1"/>
    <col min="12801" max="12801" width="19.296875" bestFit="1" customWidth="1"/>
    <col min="12842" max="12842" width="1.296875" customWidth="1"/>
    <col min="12849" max="12849" width="3.5" bestFit="1" customWidth="1"/>
    <col min="12850" max="12850" width="0.796875" customWidth="1"/>
    <col min="12852" max="12852" width="0.796875" customWidth="1"/>
    <col min="13057" max="13057" width="19.296875" bestFit="1" customWidth="1"/>
    <col min="13098" max="13098" width="1.296875" customWidth="1"/>
    <col min="13105" max="13105" width="3.5" bestFit="1" customWidth="1"/>
    <col min="13106" max="13106" width="0.796875" customWidth="1"/>
    <col min="13108" max="13108" width="0.796875" customWidth="1"/>
    <col min="13313" max="13313" width="19.296875" bestFit="1" customWidth="1"/>
    <col min="13354" max="13354" width="1.296875" customWidth="1"/>
    <col min="13361" max="13361" width="3.5" bestFit="1" customWidth="1"/>
    <col min="13362" max="13362" width="0.796875" customWidth="1"/>
    <col min="13364" max="13364" width="0.796875" customWidth="1"/>
    <col min="13569" max="13569" width="19.296875" bestFit="1" customWidth="1"/>
    <col min="13610" max="13610" width="1.296875" customWidth="1"/>
    <col min="13617" max="13617" width="3.5" bestFit="1" customWidth="1"/>
    <col min="13618" max="13618" width="0.796875" customWidth="1"/>
    <col min="13620" max="13620" width="0.796875" customWidth="1"/>
    <col min="13825" max="13825" width="19.296875" bestFit="1" customWidth="1"/>
    <col min="13866" max="13866" width="1.296875" customWidth="1"/>
    <col min="13873" max="13873" width="3.5" bestFit="1" customWidth="1"/>
    <col min="13874" max="13874" width="0.796875" customWidth="1"/>
    <col min="13876" max="13876" width="0.796875" customWidth="1"/>
    <col min="14081" max="14081" width="19.296875" bestFit="1" customWidth="1"/>
    <col min="14122" max="14122" width="1.296875" customWidth="1"/>
    <col min="14129" max="14129" width="3.5" bestFit="1" customWidth="1"/>
    <col min="14130" max="14130" width="0.796875" customWidth="1"/>
    <col min="14132" max="14132" width="0.796875" customWidth="1"/>
    <col min="14337" max="14337" width="19.296875" bestFit="1" customWidth="1"/>
    <col min="14378" max="14378" width="1.296875" customWidth="1"/>
    <col min="14385" max="14385" width="3.5" bestFit="1" customWidth="1"/>
    <col min="14386" max="14386" width="0.796875" customWidth="1"/>
    <col min="14388" max="14388" width="0.796875" customWidth="1"/>
    <col min="14593" max="14593" width="19.296875" bestFit="1" customWidth="1"/>
    <col min="14634" max="14634" width="1.296875" customWidth="1"/>
    <col min="14641" max="14641" width="3.5" bestFit="1" customWidth="1"/>
    <col min="14642" max="14642" width="0.796875" customWidth="1"/>
    <col min="14644" max="14644" width="0.796875" customWidth="1"/>
    <col min="14849" max="14849" width="19.296875" bestFit="1" customWidth="1"/>
    <col min="14890" max="14890" width="1.296875" customWidth="1"/>
    <col min="14897" max="14897" width="3.5" bestFit="1" customWidth="1"/>
    <col min="14898" max="14898" width="0.796875" customWidth="1"/>
    <col min="14900" max="14900" width="0.796875" customWidth="1"/>
    <col min="15105" max="15105" width="19.296875" bestFit="1" customWidth="1"/>
    <col min="15146" max="15146" width="1.296875" customWidth="1"/>
    <col min="15153" max="15153" width="3.5" bestFit="1" customWidth="1"/>
    <col min="15154" max="15154" width="0.796875" customWidth="1"/>
    <col min="15156" max="15156" width="0.796875" customWidth="1"/>
    <col min="15361" max="15361" width="19.296875" bestFit="1" customWidth="1"/>
    <col min="15402" max="15402" width="1.296875" customWidth="1"/>
    <col min="15409" max="15409" width="3.5" bestFit="1" customWidth="1"/>
    <col min="15410" max="15410" width="0.796875" customWidth="1"/>
    <col min="15412" max="15412" width="0.796875" customWidth="1"/>
    <col min="15617" max="15617" width="19.296875" bestFit="1" customWidth="1"/>
    <col min="15658" max="15658" width="1.296875" customWidth="1"/>
    <col min="15665" max="15665" width="3.5" bestFit="1" customWidth="1"/>
    <col min="15666" max="15666" width="0.796875" customWidth="1"/>
    <col min="15668" max="15668" width="0.796875" customWidth="1"/>
    <col min="15873" max="15873" width="19.296875" bestFit="1" customWidth="1"/>
    <col min="15914" max="15914" width="1.296875" customWidth="1"/>
    <col min="15921" max="15921" width="3.5" bestFit="1" customWidth="1"/>
    <col min="15922" max="15922" width="0.796875" customWidth="1"/>
    <col min="15924" max="15924" width="0.796875" customWidth="1"/>
    <col min="16129" max="16129" width="19.296875" bestFit="1" customWidth="1"/>
    <col min="16170" max="16170" width="1.296875" customWidth="1"/>
    <col min="16177" max="16177" width="3.5" bestFit="1" customWidth="1"/>
    <col min="16178" max="16178" width="0.796875" customWidth="1"/>
    <col min="16180" max="16180" width="0.796875" customWidth="1"/>
  </cols>
  <sheetData>
    <row r="1" spans="1:53" ht="16.2" thickBot="1" x14ac:dyDescent="0.35">
      <c r="A1" s="100" t="s">
        <v>160</v>
      </c>
      <c r="AQ1" s="2">
        <v>43603</v>
      </c>
      <c r="AR1" s="3"/>
      <c r="AS1" s="3"/>
      <c r="AT1" s="3"/>
      <c r="AU1" s="3"/>
      <c r="AV1" s="3"/>
      <c r="AW1" s="3"/>
      <c r="AY1" s="4"/>
      <c r="AZ1" s="5"/>
    </row>
    <row r="2" spans="1:53" ht="33.75" customHeight="1" thickTop="1" thickBot="1" x14ac:dyDescent="0.35">
      <c r="A2" s="101" t="s">
        <v>74</v>
      </c>
      <c r="B2" s="79" t="str">
        <f>(A3)</f>
        <v>Pákai</v>
      </c>
      <c r="C2" s="7"/>
      <c r="D2" s="6"/>
      <c r="E2" s="6"/>
      <c r="F2" s="8" t="str">
        <f>(A4)</f>
        <v>Mártonfi</v>
      </c>
      <c r="G2" s="6"/>
      <c r="H2" s="6"/>
      <c r="I2" s="6"/>
      <c r="J2" s="8" t="str">
        <f>(A5)</f>
        <v>Debreczy</v>
      </c>
      <c r="K2" s="6"/>
      <c r="L2" s="6"/>
      <c r="M2" s="6"/>
      <c r="N2" s="8" t="str">
        <f>(A6)</f>
        <v>Major</v>
      </c>
      <c r="O2" s="6"/>
      <c r="P2" s="6"/>
      <c r="Q2" s="6"/>
      <c r="R2" s="8" t="str">
        <f>(A7)</f>
        <v>Tóth B</v>
      </c>
      <c r="S2" s="6"/>
      <c r="T2" s="6"/>
      <c r="U2" s="6"/>
      <c r="V2" s="8" t="str">
        <f>(A8)</f>
        <v>Németh K</v>
      </c>
      <c r="W2" s="6"/>
      <c r="X2" s="6"/>
      <c r="Y2" s="6"/>
      <c r="Z2" s="8" t="str">
        <f>(A9)</f>
        <v>Valics</v>
      </c>
      <c r="AA2" s="6"/>
      <c r="AB2" s="6"/>
      <c r="AC2" s="6"/>
      <c r="AD2" s="8" t="str">
        <f>(A10)</f>
        <v>Fortuna</v>
      </c>
      <c r="AE2" s="6"/>
      <c r="AF2" s="6"/>
      <c r="AG2" s="6"/>
      <c r="AH2" s="8" t="str">
        <f>(A11)</f>
        <v>Szabó M</v>
      </c>
      <c r="AI2" s="6"/>
      <c r="AJ2" s="6"/>
      <c r="AK2" s="6"/>
      <c r="AL2" s="8" t="str">
        <f>(A12)</f>
        <v>pihenő</v>
      </c>
      <c r="AM2" s="6"/>
      <c r="AN2" s="6"/>
      <c r="AO2" s="6"/>
      <c r="AP2" s="9"/>
      <c r="AQ2" s="10" t="s">
        <v>75</v>
      </c>
      <c r="AR2" s="11" t="s">
        <v>76</v>
      </c>
      <c r="AS2" s="11" t="s">
        <v>77</v>
      </c>
      <c r="AT2" s="11" t="s">
        <v>78</v>
      </c>
      <c r="AU2" s="12" t="s">
        <v>79</v>
      </c>
      <c r="AV2" s="12" t="s">
        <v>80</v>
      </c>
      <c r="AW2" s="13" t="s">
        <v>81</v>
      </c>
      <c r="AX2" s="1"/>
      <c r="AY2" s="14" t="s">
        <v>82</v>
      </c>
      <c r="AZ2" s="15"/>
      <c r="BA2" s="16" t="s">
        <v>83</v>
      </c>
    </row>
    <row r="3" spans="1:53" ht="16.2" thickTop="1" x14ac:dyDescent="0.3">
      <c r="A3" s="156" t="s">
        <v>92</v>
      </c>
      <c r="B3" s="17"/>
      <c r="C3" s="18"/>
      <c r="D3" s="18"/>
      <c r="E3" s="18"/>
      <c r="F3" s="19">
        <v>9</v>
      </c>
      <c r="G3" s="20">
        <f>(N62)</f>
        <v>4</v>
      </c>
      <c r="H3" s="20">
        <f>(P62)</f>
        <v>1</v>
      </c>
      <c r="I3" s="21" t="str">
        <f>IF(G3=".","-",IF(G3&gt;H3,"g",IF(G3=H3,"d","v")))</f>
        <v>g</v>
      </c>
      <c r="J3" s="19">
        <v>8</v>
      </c>
      <c r="K3" s="22">
        <f>(N56)</f>
        <v>2</v>
      </c>
      <c r="L3" s="22">
        <f>(P56)</f>
        <v>2</v>
      </c>
      <c r="M3" s="21" t="str">
        <f>IF(K3=".","-",IF(K3&gt;L3,"g",IF(K3=L3,"d","v")))</f>
        <v>d</v>
      </c>
      <c r="N3" s="19">
        <v>7</v>
      </c>
      <c r="O3" s="22">
        <f>(N50)</f>
        <v>2</v>
      </c>
      <c r="P3" s="22">
        <f>(P50)</f>
        <v>0</v>
      </c>
      <c r="Q3" s="21" t="str">
        <f>IF(O3=".","-",IF(O3&gt;P3,"g",IF(O3=P3,"d","v")))</f>
        <v>g</v>
      </c>
      <c r="R3" s="19">
        <v>6</v>
      </c>
      <c r="S3" s="22">
        <f>(N44)</f>
        <v>0</v>
      </c>
      <c r="T3" s="22">
        <f>(P44)</f>
        <v>0</v>
      </c>
      <c r="U3" s="21" t="str">
        <f>IF(S3=".","-",IF(S3&gt;T3,"g",IF(S3=T3,"d","v")))</f>
        <v>d</v>
      </c>
      <c r="V3" s="19">
        <v>5</v>
      </c>
      <c r="W3" s="22">
        <f>(N38)</f>
        <v>3</v>
      </c>
      <c r="X3" s="22">
        <f>(P38)</f>
        <v>2</v>
      </c>
      <c r="Y3" s="21" t="str">
        <f>IF(W3=".","-",IF(W3&gt;X3,"g",IF(W3=X3,"d","v")))</f>
        <v>g</v>
      </c>
      <c r="Z3" s="19">
        <v>4</v>
      </c>
      <c r="AA3" s="22">
        <f>(N32)</f>
        <v>1</v>
      </c>
      <c r="AB3" s="22">
        <f>(P32)</f>
        <v>0</v>
      </c>
      <c r="AC3" s="21" t="str">
        <f t="shared" ref="AC3:AC8" si="0">IF(AA3=".","-",IF(AA3&gt;AB3,"g",IF(AA3=AB3,"d","v")))</f>
        <v>g</v>
      </c>
      <c r="AD3" s="19">
        <v>3</v>
      </c>
      <c r="AE3" s="22">
        <f>(N26)</f>
        <v>2</v>
      </c>
      <c r="AF3" s="22">
        <f>(P26)</f>
        <v>1</v>
      </c>
      <c r="AG3" s="21" t="str">
        <f t="shared" ref="AG3:AG9" si="1">IF(AE3=".","-",IF(AE3&gt;AF3,"g",IF(AE3=AF3,"d","v")))</f>
        <v>g</v>
      </c>
      <c r="AH3" s="19">
        <v>2</v>
      </c>
      <c r="AI3" s="22">
        <f>(N20)</f>
        <v>5</v>
      </c>
      <c r="AJ3" s="22">
        <f>(P20)</f>
        <v>1</v>
      </c>
      <c r="AK3" s="21" t="str">
        <f t="shared" ref="AK3:AK10" si="2">IF(AI3=".","-",IF(AI3&gt;AJ3,"g",IF(AI3=AJ3,"d","v")))</f>
        <v>g</v>
      </c>
      <c r="AL3" s="19">
        <v>1</v>
      </c>
      <c r="AM3" s="22" t="str">
        <f>(N14)</f>
        <v>.</v>
      </c>
      <c r="AN3" s="22" t="str">
        <f>(P14)</f>
        <v>.</v>
      </c>
      <c r="AO3" s="21" t="str">
        <f t="shared" ref="AO3:AO11" si="3">IF(AM3=".","-",IF(AM3&gt;AN3,"g",IF(AM3=AN3,"d","v")))</f>
        <v>-</v>
      </c>
      <c r="AP3" s="23"/>
      <c r="AQ3" s="24">
        <f t="shared" ref="AQ3:AQ12" si="4">SUM(AR3:AT3)</f>
        <v>8</v>
      </c>
      <c r="AR3" s="25">
        <f t="shared" ref="AR3:AR12" si="5">COUNTIF(B3:AO3,"g")</f>
        <v>6</v>
      </c>
      <c r="AS3" s="25">
        <f t="shared" ref="AS3:AS12" si="6">COUNTIF(B3:AO3,"d")</f>
        <v>2</v>
      </c>
      <c r="AT3" s="25">
        <f t="shared" ref="AT3:AT12" si="7">COUNTIF(B3:AO3,"v")</f>
        <v>0</v>
      </c>
      <c r="AU3" s="26">
        <f>SUM(IF(O3&lt;&gt;".",O3)+IF(S3&lt;&gt;".",S3)+IF(W3&lt;&gt;".",W3)+IF(AA3&lt;&gt;".",AA3)+IF(AE3&lt;&gt;".",AE3)+IF(AI3&lt;&gt;".",AI3)+IF(AM3&lt;&gt;".",AM3)+IF(G3&lt;&gt;".",G3)+IF(K3&lt;&gt;".",K3))</f>
        <v>19</v>
      </c>
      <c r="AV3" s="26">
        <f>SUM(IF(P3&lt;&gt;".",P3)+IF(T3&lt;&gt;".",T3)+IF(X3&lt;&gt;".",X3)+IF(AB3&lt;&gt;".",AB3)+IF(AF3&lt;&gt;".",AF3)+IF(AJ3&lt;&gt;".",AJ3)+IF(AN3&lt;&gt;".",AN3)+IF(H3&lt;&gt;".",H3)+IF(L3&lt;&gt;".",L3))</f>
        <v>7</v>
      </c>
      <c r="AW3" s="27">
        <f t="shared" ref="AW3:AW12" si="8">SUM(AR3*3+AS3*1)</f>
        <v>20</v>
      </c>
      <c r="AX3" s="28"/>
      <c r="AY3" s="29">
        <f t="shared" ref="AY3:AY12" si="9">RANK(AW3,$AW$3:$AW$12,0)</f>
        <v>1</v>
      </c>
      <c r="AZ3" s="30"/>
      <c r="BA3" s="31">
        <f t="shared" ref="BA3:BA12" si="10">SUM(AU3-AV3)</f>
        <v>12</v>
      </c>
    </row>
    <row r="4" spans="1:53" x14ac:dyDescent="0.3">
      <c r="A4" s="157" t="s">
        <v>99</v>
      </c>
      <c r="B4" s="32">
        <v>9</v>
      </c>
      <c r="C4" s="20">
        <f>(P62)</f>
        <v>1</v>
      </c>
      <c r="D4" s="20">
        <f>(N62)</f>
        <v>4</v>
      </c>
      <c r="E4" s="80" t="str">
        <f t="shared" ref="E4:E12" si="11">IF(C4=".","-",IF(C4&gt;D4,"g",IF(C4=D4,"d","v")))</f>
        <v>v</v>
      </c>
      <c r="F4" s="34"/>
      <c r="G4" s="35"/>
      <c r="H4" s="35"/>
      <c r="I4" s="35"/>
      <c r="J4" s="32">
        <v>7</v>
      </c>
      <c r="K4" s="20">
        <f>(N51)</f>
        <v>1</v>
      </c>
      <c r="L4" s="20">
        <f>(P51)</f>
        <v>1</v>
      </c>
      <c r="M4" s="33" t="str">
        <f>IF(K4=".","-",IF(K4&gt;L4,"g",IF(K4=L4,"d","v")))</f>
        <v>d</v>
      </c>
      <c r="N4" s="32">
        <v>6</v>
      </c>
      <c r="O4" s="20">
        <f>(N45)</f>
        <v>0</v>
      </c>
      <c r="P4" s="20">
        <f>(P45)</f>
        <v>0</v>
      </c>
      <c r="Q4" s="33" t="str">
        <f>IF(O4=".","-",IF(O4&gt;P4,"g",IF(O4=P4,"d","v")))</f>
        <v>d</v>
      </c>
      <c r="R4" s="32">
        <v>5</v>
      </c>
      <c r="S4" s="20">
        <f>(N39)</f>
        <v>0</v>
      </c>
      <c r="T4" s="20">
        <f>(P39)</f>
        <v>0</v>
      </c>
      <c r="U4" s="33" t="str">
        <f>IF(S4=".","-",IF(S4&gt;T4,"g",IF(S4=T4,"d","v")))</f>
        <v>d</v>
      </c>
      <c r="V4" s="32">
        <v>4</v>
      </c>
      <c r="W4" s="20">
        <f>(P33)</f>
        <v>4</v>
      </c>
      <c r="X4" s="20">
        <f>(N33)</f>
        <v>0</v>
      </c>
      <c r="Y4" s="33" t="str">
        <f>IF(W4=".","-",IF(W4&gt;X4,"g",IF(W4=X4,"d","v")))</f>
        <v>g</v>
      </c>
      <c r="Z4" s="32">
        <v>3</v>
      </c>
      <c r="AA4" s="20">
        <f>(N27)</f>
        <v>1</v>
      </c>
      <c r="AB4" s="20">
        <f>(P27)</f>
        <v>0</v>
      </c>
      <c r="AC4" s="33" t="str">
        <f t="shared" si="0"/>
        <v>g</v>
      </c>
      <c r="AD4" s="32">
        <v>2</v>
      </c>
      <c r="AE4" s="20">
        <f>(N21)</f>
        <v>3</v>
      </c>
      <c r="AF4" s="20">
        <f>(P21)</f>
        <v>1</v>
      </c>
      <c r="AG4" s="33" t="str">
        <f t="shared" si="1"/>
        <v>g</v>
      </c>
      <c r="AH4" s="32">
        <v>1</v>
      </c>
      <c r="AI4" s="20">
        <f>(N15)</f>
        <v>3</v>
      </c>
      <c r="AJ4" s="20">
        <f>(P15)</f>
        <v>0</v>
      </c>
      <c r="AK4" s="33" t="str">
        <f t="shared" si="2"/>
        <v>g</v>
      </c>
      <c r="AL4" s="32">
        <v>8</v>
      </c>
      <c r="AM4" s="20" t="str">
        <f>(N57)</f>
        <v>.</v>
      </c>
      <c r="AN4" s="20" t="str">
        <f>(P57)</f>
        <v>.</v>
      </c>
      <c r="AO4" s="33" t="str">
        <f t="shared" si="3"/>
        <v>-</v>
      </c>
      <c r="AP4" s="36"/>
      <c r="AQ4" s="24">
        <f t="shared" si="4"/>
        <v>8</v>
      </c>
      <c r="AR4" s="25">
        <f t="shared" si="5"/>
        <v>4</v>
      </c>
      <c r="AS4" s="25">
        <f t="shared" si="6"/>
        <v>3</v>
      </c>
      <c r="AT4" s="25">
        <f t="shared" si="7"/>
        <v>1</v>
      </c>
      <c r="AU4" s="26">
        <f>SUM(IF(O4&lt;&gt;".",O4)+IF(S4&lt;&gt;".",S4)+IF(W4&lt;&gt;".",W4)+IF(AA4&lt;&gt;".",AA4)+IF(AE4&lt;&gt;".",AE4)+IF(AI4&lt;&gt;".",AI4)+IF(AM4&lt;&gt;".",AM4)+IF(C4&lt;&gt;".",C4)+IF(K4&lt;&gt;".",K4))</f>
        <v>13</v>
      </c>
      <c r="AV4" s="26">
        <f>SUM(IF(P4&lt;&gt;".",P4)+IF(T4&lt;&gt;".",T4)+IF(X4&lt;&gt;".",X4)+IF(AB4&lt;&gt;".",AB4)+IF(AF4&lt;&gt;".",AF4)+IF(AJ4&lt;&gt;".",AJ4)+IF(AN4&lt;&gt;".",AN4)+IF(D4&lt;&gt;".",D4)+IF(L4&lt;&gt;".",L4))</f>
        <v>6</v>
      </c>
      <c r="AW4" s="39">
        <f t="shared" si="8"/>
        <v>15</v>
      </c>
      <c r="AX4" s="28"/>
      <c r="AY4" s="29">
        <f t="shared" si="9"/>
        <v>3</v>
      </c>
      <c r="AZ4" s="30"/>
      <c r="BA4" s="31">
        <f t="shared" si="10"/>
        <v>7</v>
      </c>
    </row>
    <row r="5" spans="1:53" x14ac:dyDescent="0.3">
      <c r="A5" s="157" t="s">
        <v>102</v>
      </c>
      <c r="B5" s="32">
        <v>8</v>
      </c>
      <c r="C5" s="20">
        <f>(P56)</f>
        <v>2</v>
      </c>
      <c r="D5" s="20">
        <f>(N56)</f>
        <v>2</v>
      </c>
      <c r="E5" s="80" t="str">
        <f t="shared" si="11"/>
        <v>d</v>
      </c>
      <c r="F5" s="32">
        <v>7</v>
      </c>
      <c r="G5" s="20">
        <f>(P51)</f>
        <v>1</v>
      </c>
      <c r="H5" s="20">
        <f>(N51)</f>
        <v>1</v>
      </c>
      <c r="I5" s="80" t="str">
        <f t="shared" ref="I5:I12" si="12">IF(G5=".","-",IF(G5&gt;H5,"g",IF(G5=H5,"d","v")))</f>
        <v>d</v>
      </c>
      <c r="J5" s="34"/>
      <c r="K5" s="35"/>
      <c r="L5" s="35"/>
      <c r="M5" s="35"/>
      <c r="N5" s="32">
        <v>5</v>
      </c>
      <c r="O5" s="20">
        <f>(N40)</f>
        <v>1</v>
      </c>
      <c r="P5" s="20">
        <f>(P40)</f>
        <v>1</v>
      </c>
      <c r="Q5" s="33" t="str">
        <f>IF(O5=".","-",IF(O5&gt;P5,"g",IF(O5=P5,"d","v")))</f>
        <v>d</v>
      </c>
      <c r="R5" s="32">
        <v>4</v>
      </c>
      <c r="S5" s="20">
        <f>(N34)</f>
        <v>2</v>
      </c>
      <c r="T5" s="20">
        <f>(P34)</f>
        <v>0</v>
      </c>
      <c r="U5" s="33" t="str">
        <f>IF(S5=".","-",IF(S5&gt;T5,"g",IF(S5=T5,"d","v")))</f>
        <v>g</v>
      </c>
      <c r="V5" s="32">
        <v>3</v>
      </c>
      <c r="W5" s="20">
        <f>(N28)</f>
        <v>1</v>
      </c>
      <c r="X5" s="20">
        <f>(P28)</f>
        <v>0</v>
      </c>
      <c r="Y5" s="33" t="str">
        <f>IF(W5=".","-",IF(W5&gt;X5,"g",IF(W5=X5,"d","v")))</f>
        <v>g</v>
      </c>
      <c r="Z5" s="32">
        <v>2</v>
      </c>
      <c r="AA5" s="20">
        <f>(N22)</f>
        <v>3</v>
      </c>
      <c r="AB5" s="20">
        <f>(P22)</f>
        <v>1</v>
      </c>
      <c r="AC5" s="33" t="str">
        <f t="shared" si="0"/>
        <v>g</v>
      </c>
      <c r="AD5" s="32">
        <v>1</v>
      </c>
      <c r="AE5" s="20">
        <f>(N16)</f>
        <v>2</v>
      </c>
      <c r="AF5" s="20">
        <f>(P16)</f>
        <v>0</v>
      </c>
      <c r="AG5" s="33" t="str">
        <f t="shared" si="1"/>
        <v>g</v>
      </c>
      <c r="AH5" s="32">
        <v>9</v>
      </c>
      <c r="AI5" s="20">
        <f>(N63)</f>
        <v>4</v>
      </c>
      <c r="AJ5" s="20">
        <f>(P63)</f>
        <v>1</v>
      </c>
      <c r="AK5" s="33" t="str">
        <f t="shared" si="2"/>
        <v>g</v>
      </c>
      <c r="AL5" s="32">
        <v>6</v>
      </c>
      <c r="AM5" s="20" t="str">
        <f>(N46)</f>
        <v>.</v>
      </c>
      <c r="AN5" s="20" t="str">
        <f>(P46)</f>
        <v>.</v>
      </c>
      <c r="AO5" s="33" t="str">
        <f t="shared" si="3"/>
        <v>-</v>
      </c>
      <c r="AP5" s="36"/>
      <c r="AQ5" s="24">
        <f t="shared" si="4"/>
        <v>8</v>
      </c>
      <c r="AR5" s="25">
        <f t="shared" si="5"/>
        <v>5</v>
      </c>
      <c r="AS5" s="25">
        <f t="shared" si="6"/>
        <v>3</v>
      </c>
      <c r="AT5" s="25">
        <f t="shared" si="7"/>
        <v>0</v>
      </c>
      <c r="AU5" s="26">
        <f>SUM(IF(O5&lt;&gt;".",O5)+IF(S5&lt;&gt;".",S5)+IF(W5&lt;&gt;".",W5)+IF(AA5&lt;&gt;".",AA5)+IF(AE5&lt;&gt;".",AE5)+IF(AI5&lt;&gt;".",AI5)+IF(AM5&lt;&gt;".",AM5)+IF(G5&lt;&gt;".",G5)+IF(C5&lt;&gt;".",C5))</f>
        <v>16</v>
      </c>
      <c r="AV5" s="26">
        <f>SUM(IF(P5&lt;&gt;".",P5)+IF(T5&lt;&gt;".",T5)+IF(X5&lt;&gt;".",X5)+IF(AB5&lt;&gt;".",AB5)+IF(AF5&lt;&gt;".",AF5)+IF(AJ5&lt;&gt;".",AJ5)+IF(AN5&lt;&gt;".",AN5)+IF(H5&lt;&gt;".",H5)+IF(D5&lt;&gt;".",D5))</f>
        <v>6</v>
      </c>
      <c r="AW5" s="39">
        <f t="shared" si="8"/>
        <v>18</v>
      </c>
      <c r="AX5" s="28"/>
      <c r="AY5" s="29">
        <f t="shared" si="9"/>
        <v>2</v>
      </c>
      <c r="AZ5" s="30"/>
      <c r="BA5" s="31">
        <f t="shared" si="10"/>
        <v>10</v>
      </c>
    </row>
    <row r="6" spans="1:53" x14ac:dyDescent="0.3">
      <c r="A6" s="157" t="s">
        <v>109</v>
      </c>
      <c r="B6" s="32">
        <v>7</v>
      </c>
      <c r="C6" s="20">
        <f>(P50)</f>
        <v>0</v>
      </c>
      <c r="D6" s="20">
        <f>(N50)</f>
        <v>2</v>
      </c>
      <c r="E6" s="80" t="str">
        <f t="shared" si="11"/>
        <v>v</v>
      </c>
      <c r="F6" s="32">
        <v>6</v>
      </c>
      <c r="G6" s="20">
        <f>(P45)</f>
        <v>0</v>
      </c>
      <c r="H6" s="20">
        <f>(N45)</f>
        <v>0</v>
      </c>
      <c r="I6" s="80" t="str">
        <f t="shared" si="12"/>
        <v>d</v>
      </c>
      <c r="J6" s="32">
        <v>5</v>
      </c>
      <c r="K6" s="20">
        <f>(P40)</f>
        <v>1</v>
      </c>
      <c r="L6" s="20">
        <f>(N40)</f>
        <v>1</v>
      </c>
      <c r="M6" s="80" t="str">
        <f t="shared" ref="M6:M12" si="13">IF(K6=".","-",IF(K6&gt;L6,"g",IF(K6=L6,"d","v")))</f>
        <v>d</v>
      </c>
      <c r="N6" s="34"/>
      <c r="O6" s="35"/>
      <c r="P6" s="35"/>
      <c r="Q6" s="35"/>
      <c r="R6" s="32">
        <v>3</v>
      </c>
      <c r="S6" s="20">
        <f>(N29)</f>
        <v>3</v>
      </c>
      <c r="T6" s="20">
        <f>(P29)</f>
        <v>1</v>
      </c>
      <c r="U6" s="33" t="str">
        <f>IF(S6=".","-",IF(S6&gt;T6,"g",IF(S6=T6,"d","v")))</f>
        <v>g</v>
      </c>
      <c r="V6" s="32">
        <v>2</v>
      </c>
      <c r="W6" s="20">
        <f>(N23)</f>
        <v>4</v>
      </c>
      <c r="X6" s="20">
        <f>(P23)</f>
        <v>0</v>
      </c>
      <c r="Y6" s="33" t="str">
        <f>IF(W6=".","-",IF(W6&gt;X6,"g",IF(W6=X6,"d","v")))</f>
        <v>g</v>
      </c>
      <c r="Z6" s="32">
        <v>1</v>
      </c>
      <c r="AA6" s="20">
        <f>(N17)</f>
        <v>2</v>
      </c>
      <c r="AB6" s="20">
        <f>(P17)</f>
        <v>1</v>
      </c>
      <c r="AC6" s="33" t="str">
        <f t="shared" si="0"/>
        <v>g</v>
      </c>
      <c r="AD6" s="32">
        <v>9</v>
      </c>
      <c r="AE6" s="20">
        <f>(N64)</f>
        <v>2</v>
      </c>
      <c r="AF6" s="20">
        <f>(P64)</f>
        <v>2</v>
      </c>
      <c r="AG6" s="33" t="str">
        <f t="shared" si="1"/>
        <v>d</v>
      </c>
      <c r="AH6" s="32">
        <v>8</v>
      </c>
      <c r="AI6" s="20">
        <f>(N58)</f>
        <v>0</v>
      </c>
      <c r="AJ6" s="20">
        <f>(P58)</f>
        <v>0</v>
      </c>
      <c r="AK6" s="33" t="str">
        <f t="shared" si="2"/>
        <v>d</v>
      </c>
      <c r="AL6" s="32">
        <v>4</v>
      </c>
      <c r="AM6" s="20" t="str">
        <f>(N35)</f>
        <v>.</v>
      </c>
      <c r="AN6" s="20" t="str">
        <f>(P35)</f>
        <v>.</v>
      </c>
      <c r="AO6" s="33" t="str">
        <f t="shared" si="3"/>
        <v>-</v>
      </c>
      <c r="AP6" s="36"/>
      <c r="AQ6" s="24">
        <f t="shared" si="4"/>
        <v>8</v>
      </c>
      <c r="AR6" s="25">
        <f t="shared" si="5"/>
        <v>3</v>
      </c>
      <c r="AS6" s="25">
        <f t="shared" si="6"/>
        <v>4</v>
      </c>
      <c r="AT6" s="25">
        <f t="shared" si="7"/>
        <v>1</v>
      </c>
      <c r="AU6" s="26">
        <f>SUM(IF(C6&lt;&gt;".",C6)+IF(S6&lt;&gt;".",S6)+IF(W6&lt;&gt;".",W6)+IF(AA6&lt;&gt;".",AA6)+IF(AE6&lt;&gt;".",AE6)+IF(AI6&lt;&gt;".",AI6)+IF(AM6&lt;&gt;".",AM6)+IF(G6&lt;&gt;".",G6)+IF(K6&lt;&gt;".",K6))</f>
        <v>12</v>
      </c>
      <c r="AV6" s="26">
        <f>SUM(IF(D6&lt;&gt;".",D6)+IF(T6&lt;&gt;".",T6)+IF(X6&lt;&gt;".",X6)+IF(AB6&lt;&gt;".",AB6)+IF(AF6&lt;&gt;".",AF6)+IF(AJ6&lt;&gt;".",AJ6)+IF(AN6&lt;&gt;".",AN6)+IF(H6&lt;&gt;".",H6)+IF(L6&lt;&gt;".",L6))</f>
        <v>7</v>
      </c>
      <c r="AW6" s="39">
        <f t="shared" si="8"/>
        <v>13</v>
      </c>
      <c r="AX6" s="28"/>
      <c r="AY6" s="29">
        <f t="shared" si="9"/>
        <v>4</v>
      </c>
      <c r="AZ6" s="30"/>
      <c r="BA6" s="31">
        <f t="shared" si="10"/>
        <v>5</v>
      </c>
    </row>
    <row r="7" spans="1:53" x14ac:dyDescent="0.3">
      <c r="A7" s="103" t="s">
        <v>112</v>
      </c>
      <c r="B7" s="32">
        <v>6</v>
      </c>
      <c r="C7" s="20">
        <f>(P44)</f>
        <v>0</v>
      </c>
      <c r="D7" s="20">
        <f>(N44)</f>
        <v>0</v>
      </c>
      <c r="E7" s="80" t="str">
        <f t="shared" si="11"/>
        <v>d</v>
      </c>
      <c r="F7" s="32">
        <v>5</v>
      </c>
      <c r="G7" s="20">
        <f>(P39)</f>
        <v>0</v>
      </c>
      <c r="H7" s="20">
        <f>(N39)</f>
        <v>0</v>
      </c>
      <c r="I7" s="80" t="str">
        <f t="shared" si="12"/>
        <v>d</v>
      </c>
      <c r="J7" s="32">
        <v>4</v>
      </c>
      <c r="K7" s="20">
        <f>(P34)</f>
        <v>0</v>
      </c>
      <c r="L7" s="20">
        <f>(N34)</f>
        <v>2</v>
      </c>
      <c r="M7" s="80" t="str">
        <f t="shared" si="13"/>
        <v>v</v>
      </c>
      <c r="N7" s="32">
        <v>3</v>
      </c>
      <c r="O7" s="20">
        <f>(P29)</f>
        <v>1</v>
      </c>
      <c r="P7" s="20">
        <f>(N29)</f>
        <v>3</v>
      </c>
      <c r="Q7" s="80" t="str">
        <f t="shared" ref="Q7:Q12" si="14">IF(O7=".","-",IF(O7&gt;P7,"g",IF(O7=P7,"d","v")))</f>
        <v>v</v>
      </c>
      <c r="R7" s="34"/>
      <c r="S7" s="35"/>
      <c r="T7" s="35"/>
      <c r="U7" s="35"/>
      <c r="V7" s="32">
        <v>1</v>
      </c>
      <c r="W7" s="20">
        <f>(N18)</f>
        <v>2</v>
      </c>
      <c r="X7" s="20">
        <f>(P18)</f>
        <v>2</v>
      </c>
      <c r="Y7" s="33" t="str">
        <f>IF(W7=".","-",IF(W7&gt;X7,"g",IF(W7=X7,"d","v")))</f>
        <v>d</v>
      </c>
      <c r="Z7" s="32">
        <v>9</v>
      </c>
      <c r="AA7" s="20">
        <f>(N65)</f>
        <v>2</v>
      </c>
      <c r="AB7" s="20">
        <f>(P65)</f>
        <v>2</v>
      </c>
      <c r="AC7" s="33" t="str">
        <f t="shared" si="0"/>
        <v>d</v>
      </c>
      <c r="AD7" s="32">
        <v>8</v>
      </c>
      <c r="AE7" s="20">
        <f>(N59)</f>
        <v>1</v>
      </c>
      <c r="AF7" s="20">
        <f>(P59)</f>
        <v>0</v>
      </c>
      <c r="AG7" s="33" t="str">
        <f t="shared" si="1"/>
        <v>g</v>
      </c>
      <c r="AH7" s="32">
        <v>7</v>
      </c>
      <c r="AI7" s="20">
        <f>(N52)</f>
        <v>6</v>
      </c>
      <c r="AJ7" s="20">
        <f>(P52)</f>
        <v>0</v>
      </c>
      <c r="AK7" s="33" t="str">
        <f t="shared" si="2"/>
        <v>g</v>
      </c>
      <c r="AL7" s="32">
        <v>2</v>
      </c>
      <c r="AM7" s="20" t="str">
        <f>(N24)</f>
        <v>.</v>
      </c>
      <c r="AN7" s="20" t="str">
        <f>(P24)</f>
        <v>.</v>
      </c>
      <c r="AO7" s="33" t="str">
        <f t="shared" si="3"/>
        <v>-</v>
      </c>
      <c r="AP7" s="36"/>
      <c r="AQ7" s="24">
        <f t="shared" si="4"/>
        <v>8</v>
      </c>
      <c r="AR7" s="25">
        <f t="shared" si="5"/>
        <v>2</v>
      </c>
      <c r="AS7" s="25">
        <f t="shared" si="6"/>
        <v>4</v>
      </c>
      <c r="AT7" s="25">
        <f t="shared" si="7"/>
        <v>2</v>
      </c>
      <c r="AU7" s="26">
        <f>SUM(IF(O7&lt;&gt;".",O7)+IF(C7&lt;&gt;".",C7)+IF(W7&lt;&gt;".",W7)+IF(AA7&lt;&gt;".",AA7)+IF(AE7&lt;&gt;".",AE7)+IF(AI7&lt;&gt;".",AI7)+IF(AM7&lt;&gt;".",AM7)+IF(G7&lt;&gt;".",G7)+IF(K7&lt;&gt;".",K7))</f>
        <v>12</v>
      </c>
      <c r="AV7" s="26">
        <f>SUM(IF(P7&lt;&gt;".",P7)+IF(D7&lt;&gt;".",D7)+IF(X7&lt;&gt;".",X7)+IF(AB7&lt;&gt;".",AB7)+IF(AF7&lt;&gt;".",AF7)+IF(AJ7&lt;&gt;".",AJ7)+IF(AN7&lt;&gt;".",AN7)+IF(H7&lt;&gt;".",H7)+IF(L7&lt;&gt;".",L7))</f>
        <v>9</v>
      </c>
      <c r="AW7" s="39">
        <f t="shared" si="8"/>
        <v>10</v>
      </c>
      <c r="AX7" s="28"/>
      <c r="AY7" s="29">
        <f t="shared" si="9"/>
        <v>5</v>
      </c>
      <c r="AZ7" s="30"/>
      <c r="BA7" s="31">
        <f t="shared" si="10"/>
        <v>3</v>
      </c>
    </row>
    <row r="8" spans="1:53" x14ac:dyDescent="0.3">
      <c r="A8" s="103" t="s">
        <v>118</v>
      </c>
      <c r="B8" s="32">
        <v>5</v>
      </c>
      <c r="C8" s="20">
        <f>(P38)</f>
        <v>2</v>
      </c>
      <c r="D8" s="20">
        <f>(N38)</f>
        <v>3</v>
      </c>
      <c r="E8" s="80" t="str">
        <f t="shared" si="11"/>
        <v>v</v>
      </c>
      <c r="F8" s="32">
        <v>4</v>
      </c>
      <c r="G8" s="20">
        <f>(N33)</f>
        <v>0</v>
      </c>
      <c r="H8" s="20">
        <f>(P33)</f>
        <v>4</v>
      </c>
      <c r="I8" s="80" t="str">
        <f t="shared" si="12"/>
        <v>v</v>
      </c>
      <c r="J8" s="32">
        <v>3</v>
      </c>
      <c r="K8" s="20">
        <f>(P28)</f>
        <v>0</v>
      </c>
      <c r="L8" s="20">
        <f>(N28)</f>
        <v>1</v>
      </c>
      <c r="M8" s="80" t="str">
        <f t="shared" si="13"/>
        <v>v</v>
      </c>
      <c r="N8" s="32">
        <v>2</v>
      </c>
      <c r="O8" s="20">
        <f>(P23)</f>
        <v>0</v>
      </c>
      <c r="P8" s="20">
        <f>(N23)</f>
        <v>4</v>
      </c>
      <c r="Q8" s="80" t="str">
        <f t="shared" si="14"/>
        <v>v</v>
      </c>
      <c r="R8" s="32">
        <v>1</v>
      </c>
      <c r="S8" s="20">
        <f>(P18)</f>
        <v>2</v>
      </c>
      <c r="T8" s="20">
        <f>(N18)</f>
        <v>2</v>
      </c>
      <c r="U8" s="80" t="str">
        <f>IF(S8=".","-",IF(S8&gt;T8,"g",IF(S8=T8,"d","v")))</f>
        <v>d</v>
      </c>
      <c r="V8" s="34"/>
      <c r="W8" s="35"/>
      <c r="X8" s="35"/>
      <c r="Y8" s="35"/>
      <c r="Z8" s="32">
        <v>8</v>
      </c>
      <c r="AA8" s="20">
        <f>(N60)</f>
        <v>2</v>
      </c>
      <c r="AB8" s="20">
        <f>(P60)</f>
        <v>0</v>
      </c>
      <c r="AC8" s="33" t="str">
        <f t="shared" si="0"/>
        <v>g</v>
      </c>
      <c r="AD8" s="32">
        <v>7</v>
      </c>
      <c r="AE8" s="20">
        <f>(N53)</f>
        <v>0</v>
      </c>
      <c r="AF8" s="20">
        <f>(P53)</f>
        <v>1</v>
      </c>
      <c r="AG8" s="33" t="str">
        <f t="shared" si="1"/>
        <v>v</v>
      </c>
      <c r="AH8" s="32">
        <v>6</v>
      </c>
      <c r="AI8" s="20">
        <f>(N47)</f>
        <v>2</v>
      </c>
      <c r="AJ8" s="20">
        <f>(P47)</f>
        <v>1</v>
      </c>
      <c r="AK8" s="33" t="str">
        <f t="shared" si="2"/>
        <v>g</v>
      </c>
      <c r="AL8" s="32">
        <v>9</v>
      </c>
      <c r="AM8" s="20" t="str">
        <f>(N66)</f>
        <v>.</v>
      </c>
      <c r="AN8" s="20" t="str">
        <f>(P66)</f>
        <v>.</v>
      </c>
      <c r="AO8" s="33" t="str">
        <f t="shared" si="3"/>
        <v>-</v>
      </c>
      <c r="AP8" s="36"/>
      <c r="AQ8" s="24">
        <f t="shared" si="4"/>
        <v>8</v>
      </c>
      <c r="AR8" s="25">
        <f t="shared" si="5"/>
        <v>2</v>
      </c>
      <c r="AS8" s="25">
        <f t="shared" si="6"/>
        <v>1</v>
      </c>
      <c r="AT8" s="25">
        <f t="shared" si="7"/>
        <v>5</v>
      </c>
      <c r="AU8" s="26">
        <f>SUM(IF(O8&lt;&gt;".",O8)+IF(S8&lt;&gt;".",S8)+IF(C8&lt;&gt;".",C8)+IF(AA8&lt;&gt;".",AA8)+IF(AE8&lt;&gt;".",AE8)+IF(AI8&lt;&gt;".",AI8)+IF(AM8&lt;&gt;".",AM8)+IF(G8&lt;&gt;".",G8)+IF(K8&lt;&gt;".",K8))</f>
        <v>8</v>
      </c>
      <c r="AV8" s="26">
        <f>SUM(IF(P8&lt;&gt;".",P8)+IF(T8&lt;&gt;".",T8)+IF(D8&lt;&gt;".",D8)+IF(AB8&lt;&gt;".",AB8)+IF(AF8&lt;&gt;".",AF8)+IF(AJ8&lt;&gt;".",AJ8)+IF(AN8&lt;&gt;".",AN8)+IF(H8&lt;&gt;".",H8)+IF(L8&lt;&gt;".",L8))</f>
        <v>16</v>
      </c>
      <c r="AW8" s="39">
        <f t="shared" si="8"/>
        <v>7</v>
      </c>
      <c r="AX8" s="28"/>
      <c r="AY8" s="29">
        <f t="shared" si="9"/>
        <v>6</v>
      </c>
      <c r="AZ8" s="30"/>
      <c r="BA8" s="31">
        <f t="shared" si="10"/>
        <v>-8</v>
      </c>
    </row>
    <row r="9" spans="1:53" x14ac:dyDescent="0.3">
      <c r="A9" s="103" t="s">
        <v>121</v>
      </c>
      <c r="B9" s="32">
        <v>4</v>
      </c>
      <c r="C9" s="20">
        <f>(P32)</f>
        <v>0</v>
      </c>
      <c r="D9" s="20">
        <f>(N32)</f>
        <v>1</v>
      </c>
      <c r="E9" s="80" t="str">
        <f t="shared" si="11"/>
        <v>v</v>
      </c>
      <c r="F9" s="32">
        <v>3</v>
      </c>
      <c r="G9" s="20">
        <f>(P27)</f>
        <v>0</v>
      </c>
      <c r="H9" s="20">
        <f>(N27)</f>
        <v>1</v>
      </c>
      <c r="I9" s="80" t="str">
        <f t="shared" si="12"/>
        <v>v</v>
      </c>
      <c r="J9" s="32">
        <v>2</v>
      </c>
      <c r="K9" s="20">
        <f>(P22)</f>
        <v>1</v>
      </c>
      <c r="L9" s="20">
        <f>(N22)</f>
        <v>3</v>
      </c>
      <c r="M9" s="80" t="str">
        <f t="shared" si="13"/>
        <v>v</v>
      </c>
      <c r="N9" s="32">
        <v>1</v>
      </c>
      <c r="O9" s="20">
        <f>(P17)</f>
        <v>1</v>
      </c>
      <c r="P9" s="20">
        <f>(N17)</f>
        <v>2</v>
      </c>
      <c r="Q9" s="80" t="str">
        <f t="shared" si="14"/>
        <v>v</v>
      </c>
      <c r="R9" s="32">
        <v>9</v>
      </c>
      <c r="S9" s="20">
        <f>(P65)</f>
        <v>2</v>
      </c>
      <c r="T9" s="20">
        <f>(N65)</f>
        <v>2</v>
      </c>
      <c r="U9" s="80" t="str">
        <f>IF(S9=".","-",IF(S9&gt;T9,"g",IF(S9=T9,"d","v")))</f>
        <v>d</v>
      </c>
      <c r="V9" s="32">
        <v>8</v>
      </c>
      <c r="W9" s="20">
        <f>(P60)</f>
        <v>0</v>
      </c>
      <c r="X9" s="20">
        <f>(N60)</f>
        <v>2</v>
      </c>
      <c r="Y9" s="80" t="str">
        <f>IF(W9=".","-",IF(W9&gt;X9,"g",IF(W9=X9,"d","v")))</f>
        <v>v</v>
      </c>
      <c r="Z9" s="34"/>
      <c r="AA9" s="35"/>
      <c r="AB9" s="35"/>
      <c r="AC9" s="35"/>
      <c r="AD9" s="32">
        <v>6</v>
      </c>
      <c r="AE9" s="20">
        <f>(N48)</f>
        <v>1</v>
      </c>
      <c r="AF9" s="20">
        <f>(P48)</f>
        <v>1</v>
      </c>
      <c r="AG9" s="33" t="str">
        <f t="shared" si="1"/>
        <v>d</v>
      </c>
      <c r="AH9" s="32">
        <v>5</v>
      </c>
      <c r="AI9" s="20">
        <f>(N41)</f>
        <v>1</v>
      </c>
      <c r="AJ9" s="20">
        <f>(P41)</f>
        <v>0</v>
      </c>
      <c r="AK9" s="33" t="str">
        <f t="shared" si="2"/>
        <v>g</v>
      </c>
      <c r="AL9" s="32">
        <v>7</v>
      </c>
      <c r="AM9" s="20" t="str">
        <f>(N54)</f>
        <v>.</v>
      </c>
      <c r="AN9" s="20" t="str">
        <f>(P54)</f>
        <v>.</v>
      </c>
      <c r="AO9" s="33" t="str">
        <f t="shared" si="3"/>
        <v>-</v>
      </c>
      <c r="AP9" s="36"/>
      <c r="AQ9" s="24">
        <f t="shared" si="4"/>
        <v>8</v>
      </c>
      <c r="AR9" s="25">
        <f t="shared" si="5"/>
        <v>1</v>
      </c>
      <c r="AS9" s="25">
        <f t="shared" si="6"/>
        <v>2</v>
      </c>
      <c r="AT9" s="25">
        <f t="shared" si="7"/>
        <v>5</v>
      </c>
      <c r="AU9" s="26">
        <f>SUM(IF(O9&lt;&gt;".",O9)+IF(S9&lt;&gt;".",S9)+IF(W9&lt;&gt;".",W9)+IF(C9&lt;&gt;".",C9)+IF(AE9&lt;&gt;".",AE9)+IF(AI9&lt;&gt;".",AI9)+IF(AM9&lt;&gt;".",AM9)+IF(G9&lt;&gt;".",G9)+IF(K9&lt;&gt;".",K9))</f>
        <v>6</v>
      </c>
      <c r="AV9" s="26">
        <f>SUM(IF(P9&lt;&gt;".",P9)+IF(T9&lt;&gt;".",T9)+IF(X9&lt;&gt;".",X9)+IF(D9&lt;&gt;".",D9)+IF(AF9&lt;&gt;".",AF9)+IF(AJ9&lt;&gt;".",AJ9)+IF(AN9&lt;&gt;".",AN9)+IF(H9&lt;&gt;".",H9)+IF(L9&lt;&gt;".",L9))</f>
        <v>12</v>
      </c>
      <c r="AW9" s="39">
        <f t="shared" si="8"/>
        <v>5</v>
      </c>
      <c r="AX9" s="28"/>
      <c r="AY9" s="29">
        <f t="shared" si="9"/>
        <v>8</v>
      </c>
      <c r="AZ9" s="30"/>
      <c r="BA9" s="31">
        <f t="shared" si="10"/>
        <v>-6</v>
      </c>
    </row>
    <row r="10" spans="1:53" s="50" customFormat="1" x14ac:dyDescent="0.3">
      <c r="A10" s="104" t="s">
        <v>128</v>
      </c>
      <c r="B10" s="32">
        <v>3</v>
      </c>
      <c r="C10" s="20">
        <f>(P26)</f>
        <v>1</v>
      </c>
      <c r="D10" s="20">
        <f>(N26)</f>
        <v>2</v>
      </c>
      <c r="E10" s="33" t="str">
        <f t="shared" si="11"/>
        <v>v</v>
      </c>
      <c r="F10" s="32">
        <v>2</v>
      </c>
      <c r="G10" s="20">
        <f>(P21)</f>
        <v>1</v>
      </c>
      <c r="H10" s="20">
        <f>(N21)</f>
        <v>3</v>
      </c>
      <c r="I10" s="33" t="str">
        <f t="shared" si="12"/>
        <v>v</v>
      </c>
      <c r="J10" s="32">
        <v>1</v>
      </c>
      <c r="K10" s="20">
        <f>(P16)</f>
        <v>0</v>
      </c>
      <c r="L10" s="20">
        <f>(N16)</f>
        <v>2</v>
      </c>
      <c r="M10" s="33" t="str">
        <f t="shared" si="13"/>
        <v>v</v>
      </c>
      <c r="N10" s="32">
        <v>9</v>
      </c>
      <c r="O10" s="20">
        <f>(P64)</f>
        <v>2</v>
      </c>
      <c r="P10" s="20">
        <f>(N64)</f>
        <v>2</v>
      </c>
      <c r="Q10" s="33" t="str">
        <f t="shared" si="14"/>
        <v>d</v>
      </c>
      <c r="R10" s="32">
        <v>8</v>
      </c>
      <c r="S10" s="20">
        <f>(P59)</f>
        <v>0</v>
      </c>
      <c r="T10" s="20">
        <f>(N59)</f>
        <v>1</v>
      </c>
      <c r="U10" s="33" t="str">
        <f>IF(S10=".","-",IF(S10&gt;T10,"g",IF(S10=T10,"d","v")))</f>
        <v>v</v>
      </c>
      <c r="V10" s="32">
        <v>7</v>
      </c>
      <c r="W10" s="20">
        <f>(P53)</f>
        <v>1</v>
      </c>
      <c r="X10" s="20">
        <f>(N53)</f>
        <v>0</v>
      </c>
      <c r="Y10" s="33" t="str">
        <f>IF(W10=".","-",IF(W10&gt;X10,"g",IF(W10=X10,"d","v")))</f>
        <v>g</v>
      </c>
      <c r="Z10" s="32">
        <v>6</v>
      </c>
      <c r="AA10" s="20">
        <f>(P48)</f>
        <v>1</v>
      </c>
      <c r="AB10" s="20">
        <f>(N48)</f>
        <v>1</v>
      </c>
      <c r="AC10" s="33" t="str">
        <f>IF(AA10=".","-",IF(AA10&gt;AB10,"g",IF(AA10=AB10,"d","v")))</f>
        <v>d</v>
      </c>
      <c r="AD10" s="34"/>
      <c r="AE10" s="35"/>
      <c r="AF10" s="35"/>
      <c r="AG10" s="35"/>
      <c r="AH10" s="32">
        <v>4</v>
      </c>
      <c r="AI10" s="20">
        <f>(N36)</f>
        <v>1</v>
      </c>
      <c r="AJ10" s="20">
        <f>(P36)</f>
        <v>1</v>
      </c>
      <c r="AK10" s="33" t="str">
        <f t="shared" si="2"/>
        <v>d</v>
      </c>
      <c r="AL10" s="32">
        <v>5</v>
      </c>
      <c r="AM10" s="20" t="str">
        <f>(N42)</f>
        <v>.</v>
      </c>
      <c r="AN10" s="20" t="str">
        <f>(P42)</f>
        <v>.</v>
      </c>
      <c r="AO10" s="81" t="str">
        <f t="shared" si="3"/>
        <v>-</v>
      </c>
      <c r="AP10" s="82"/>
      <c r="AQ10" s="24">
        <f t="shared" si="4"/>
        <v>8</v>
      </c>
      <c r="AR10" s="25">
        <f t="shared" si="5"/>
        <v>1</v>
      </c>
      <c r="AS10" s="25">
        <f t="shared" si="6"/>
        <v>3</v>
      </c>
      <c r="AT10" s="25">
        <f t="shared" si="7"/>
        <v>4</v>
      </c>
      <c r="AU10" s="26">
        <f>SUM(IF(O10&lt;&gt;".",O10)+IF(S10&lt;&gt;".",S10)+IF(W10&lt;&gt;".",W10)+IF(AA10&lt;&gt;".",AA10)+IF(C10&lt;&gt;".",C10)+IF(AI10&lt;&gt;".",AI10)+IF(AM10&lt;&gt;".",AM10)+IF(G10&lt;&gt;".",G10)+IF(K10&lt;&gt;".",K10))</f>
        <v>7</v>
      </c>
      <c r="AV10" s="26">
        <f>SUM(IF(P10&lt;&gt;".",P10)+IF(T10&lt;&gt;".",T10)+IF(X10&lt;&gt;".",X10)+IF(AB10&lt;&gt;".",AB10)+IF(D10&lt;&gt;".",D10)+IF(AJ10&lt;&gt;".",AJ10)+IF(AN10&lt;&gt;".",AN10)+IF(H10&lt;&gt;".",H10)+IF(L10&lt;&gt;".",L10))</f>
        <v>12</v>
      </c>
      <c r="AW10" s="83">
        <f t="shared" si="8"/>
        <v>6</v>
      </c>
      <c r="AX10" s="28"/>
      <c r="AY10" s="29">
        <f t="shared" si="9"/>
        <v>7</v>
      </c>
      <c r="AZ10" s="30"/>
      <c r="BA10" s="31">
        <f t="shared" si="10"/>
        <v>-5</v>
      </c>
    </row>
    <row r="11" spans="1:53" x14ac:dyDescent="0.3">
      <c r="A11" s="102" t="s">
        <v>130</v>
      </c>
      <c r="B11" s="84">
        <v>2</v>
      </c>
      <c r="C11" s="85">
        <f>(P20)</f>
        <v>1</v>
      </c>
      <c r="D11" s="85">
        <f>(N20)</f>
        <v>5</v>
      </c>
      <c r="E11" s="80" t="str">
        <f t="shared" si="11"/>
        <v>v</v>
      </c>
      <c r="F11" s="84">
        <v>1</v>
      </c>
      <c r="G11" s="85">
        <f>(P15)</f>
        <v>0</v>
      </c>
      <c r="H11" s="85">
        <f>(N15)</f>
        <v>3</v>
      </c>
      <c r="I11" s="80" t="str">
        <f t="shared" si="12"/>
        <v>v</v>
      </c>
      <c r="J11" s="84">
        <v>9</v>
      </c>
      <c r="K11" s="85">
        <f>(P63)</f>
        <v>1</v>
      </c>
      <c r="L11" s="85">
        <f>(N63)</f>
        <v>4</v>
      </c>
      <c r="M11" s="80" t="str">
        <f t="shared" si="13"/>
        <v>v</v>
      </c>
      <c r="N11" s="84">
        <v>8</v>
      </c>
      <c r="O11" s="85">
        <f>(P58)</f>
        <v>0</v>
      </c>
      <c r="P11" s="85">
        <f>(N58)</f>
        <v>0</v>
      </c>
      <c r="Q11" s="80" t="str">
        <f t="shared" si="14"/>
        <v>d</v>
      </c>
      <c r="R11" s="84">
        <v>7</v>
      </c>
      <c r="S11" s="85">
        <f>(P52)</f>
        <v>0</v>
      </c>
      <c r="T11" s="85">
        <f>(N52)</f>
        <v>6</v>
      </c>
      <c r="U11" s="80" t="str">
        <f>IF(S11=".","-",IF(S11&gt;T11,"g",IF(S11=T11,"d","v")))</f>
        <v>v</v>
      </c>
      <c r="V11" s="84">
        <v>6</v>
      </c>
      <c r="W11" s="85">
        <f>(P47)</f>
        <v>1</v>
      </c>
      <c r="X11" s="85">
        <f>(N47)</f>
        <v>2</v>
      </c>
      <c r="Y11" s="80" t="str">
        <f>IF(W11=".","-",IF(W11&gt;X11,"g",IF(W11=X11,"d","v")))</f>
        <v>v</v>
      </c>
      <c r="Z11" s="84">
        <v>5</v>
      </c>
      <c r="AA11" s="85">
        <f>(P41)</f>
        <v>0</v>
      </c>
      <c r="AB11" s="85">
        <f>(N41)</f>
        <v>1</v>
      </c>
      <c r="AC11" s="80" t="str">
        <f>IF(AA11=".","-",IF(AA11&gt;AB11,"g",IF(AA11=AB11,"d","v")))</f>
        <v>v</v>
      </c>
      <c r="AD11" s="84">
        <v>4</v>
      </c>
      <c r="AE11" s="85">
        <f>(P36)</f>
        <v>1</v>
      </c>
      <c r="AF11" s="85">
        <f>(N36)</f>
        <v>1</v>
      </c>
      <c r="AG11" s="80" t="str">
        <f>IF(AE11=".","-",IF(AE11&gt;AF11,"g",IF(AE11=AF11,"d","v")))</f>
        <v>d</v>
      </c>
      <c r="AH11" s="86"/>
      <c r="AI11" s="87"/>
      <c r="AJ11" s="87"/>
      <c r="AK11" s="87"/>
      <c r="AL11" s="84">
        <v>3</v>
      </c>
      <c r="AM11" s="85" t="str">
        <f>(N30)</f>
        <v>.</v>
      </c>
      <c r="AN11" s="85" t="str">
        <f>(P30)</f>
        <v>.</v>
      </c>
      <c r="AO11" s="80" t="str">
        <f t="shared" si="3"/>
        <v>-</v>
      </c>
      <c r="AP11" s="23"/>
      <c r="AQ11" s="24">
        <f t="shared" si="4"/>
        <v>8</v>
      </c>
      <c r="AR11" s="25">
        <f t="shared" si="5"/>
        <v>0</v>
      </c>
      <c r="AS11" s="25">
        <f t="shared" si="6"/>
        <v>2</v>
      </c>
      <c r="AT11" s="25">
        <f t="shared" si="7"/>
        <v>6</v>
      </c>
      <c r="AU11" s="26">
        <f>SUM(IF(O11&lt;&gt;".",O11)+IF(S11&lt;&gt;".",S11)+IF(W11&lt;&gt;".",W11)+IF(AA11&lt;&gt;".",AA11)+IF(AE11&lt;&gt;".",AE11)+IF(C11&lt;&gt;".",C11)+IF(AM11&lt;&gt;".",AM11)+IF(G11&lt;&gt;".",G11)+IF(K11&lt;&gt;".",K11))</f>
        <v>4</v>
      </c>
      <c r="AV11" s="26">
        <f>SUM(IF(P11&lt;&gt;".",P11)+IF(T11&lt;&gt;".",T11)+IF(X11&lt;&gt;".",X11)+IF(AB11&lt;&gt;".",AB11)+IF(AF11&lt;&gt;".",AF11)+IF(D11&lt;&gt;".",D11)+IF(AN11&lt;&gt;".",AN11)+IF(H11&lt;&gt;".",H11)+IF(L11&lt;&gt;".",L11))</f>
        <v>22</v>
      </c>
      <c r="AW11" s="27">
        <f t="shared" si="8"/>
        <v>2</v>
      </c>
      <c r="AX11" s="28"/>
      <c r="AY11" s="29">
        <f t="shared" si="9"/>
        <v>9</v>
      </c>
      <c r="AZ11" s="30"/>
      <c r="BA11" s="31">
        <f t="shared" si="10"/>
        <v>-18</v>
      </c>
    </row>
    <row r="12" spans="1:53" s="50" customFormat="1" ht="16.2" thickBot="1" x14ac:dyDescent="0.35">
      <c r="A12" s="105" t="s">
        <v>131</v>
      </c>
      <c r="B12" s="88">
        <v>1</v>
      </c>
      <c r="C12" s="89" t="str">
        <f>(P14)</f>
        <v>.</v>
      </c>
      <c r="D12" s="89" t="str">
        <f>(N14)</f>
        <v>.</v>
      </c>
      <c r="E12" s="90" t="str">
        <f t="shared" si="11"/>
        <v>-</v>
      </c>
      <c r="F12" s="88">
        <v>8</v>
      </c>
      <c r="G12" s="89" t="str">
        <f>(P57)</f>
        <v>.</v>
      </c>
      <c r="H12" s="89" t="str">
        <f>(N57)</f>
        <v>.</v>
      </c>
      <c r="I12" s="90" t="str">
        <f t="shared" si="12"/>
        <v>-</v>
      </c>
      <c r="J12" s="88">
        <v>6</v>
      </c>
      <c r="K12" s="89" t="str">
        <f>(P46)</f>
        <v>.</v>
      </c>
      <c r="L12" s="89" t="str">
        <f>(N46)</f>
        <v>.</v>
      </c>
      <c r="M12" s="90" t="str">
        <f t="shared" si="13"/>
        <v>-</v>
      </c>
      <c r="N12" s="88">
        <v>4</v>
      </c>
      <c r="O12" s="89" t="str">
        <f>(P35)</f>
        <v>.</v>
      </c>
      <c r="P12" s="89" t="str">
        <f>(N35)</f>
        <v>.</v>
      </c>
      <c r="Q12" s="90" t="str">
        <f t="shared" si="14"/>
        <v>-</v>
      </c>
      <c r="R12" s="88">
        <v>2</v>
      </c>
      <c r="S12" s="89" t="str">
        <f>(P24)</f>
        <v>.</v>
      </c>
      <c r="T12" s="89" t="str">
        <f>(N24)</f>
        <v>.</v>
      </c>
      <c r="U12" s="90" t="str">
        <f>IF(S12=".","-",IF(S12&gt;T12,"g",IF(S12=T12,"d","v")))</f>
        <v>-</v>
      </c>
      <c r="V12" s="88">
        <v>9</v>
      </c>
      <c r="W12" s="89" t="str">
        <f>(P66)</f>
        <v>.</v>
      </c>
      <c r="X12" s="89" t="str">
        <f>(N66)</f>
        <v>.</v>
      </c>
      <c r="Y12" s="90" t="str">
        <f>IF(W12=".","-",IF(W12&gt;X12,"g",IF(W12=X12,"d","v")))</f>
        <v>-</v>
      </c>
      <c r="Z12" s="88">
        <v>7</v>
      </c>
      <c r="AA12" s="89" t="str">
        <f>(P54)</f>
        <v>.</v>
      </c>
      <c r="AB12" s="89" t="str">
        <f>(N54)</f>
        <v>.</v>
      </c>
      <c r="AC12" s="90" t="str">
        <f>IF(AA12=".","-",IF(AA12&gt;AB12,"g",IF(AA12=AB12,"d","v")))</f>
        <v>-</v>
      </c>
      <c r="AD12" s="88">
        <v>5</v>
      </c>
      <c r="AE12" s="89" t="str">
        <f>(P42)</f>
        <v>.</v>
      </c>
      <c r="AF12" s="89" t="str">
        <f>(N42)</f>
        <v>.</v>
      </c>
      <c r="AG12" s="90" t="str">
        <f>IF(AE12=".","-",IF(AE12&gt;AF12,"g",IF(AE12=AF12,"d","v")))</f>
        <v>-</v>
      </c>
      <c r="AH12" s="88">
        <v>3</v>
      </c>
      <c r="AI12" s="89" t="str">
        <f>(P30)</f>
        <v>.</v>
      </c>
      <c r="AJ12" s="89" t="str">
        <f>(N30)</f>
        <v>.</v>
      </c>
      <c r="AK12" s="90" t="str">
        <f>IF(AI12=".","-",IF(AI12&gt;AJ12,"g",IF(AI12=AJ12,"d","v")))</f>
        <v>-</v>
      </c>
      <c r="AL12" s="91"/>
      <c r="AM12" s="92"/>
      <c r="AN12" s="92"/>
      <c r="AO12" s="93"/>
      <c r="AP12" s="82"/>
      <c r="AQ12" s="94">
        <f t="shared" si="4"/>
        <v>0</v>
      </c>
      <c r="AR12" s="95">
        <f t="shared" si="5"/>
        <v>0</v>
      </c>
      <c r="AS12" s="95">
        <f t="shared" si="6"/>
        <v>0</v>
      </c>
      <c r="AT12" s="95">
        <f t="shared" si="7"/>
        <v>0</v>
      </c>
      <c r="AU12" s="96">
        <f>SUM(IF(O12&lt;&gt;".",O12)+IF(S12&lt;&gt;".",S12)+IF(W12&lt;&gt;".",W12)+IF(AA12&lt;&gt;".",AA12)+IF(AE12&lt;&gt;".",AE12)+IF(AI12&lt;&gt;".",AI12)+IF(C12&lt;&gt;".",C12)+IF(G12&lt;&gt;".",G12)+IF(K12&lt;&gt;".",K12))</f>
        <v>0</v>
      </c>
      <c r="AV12" s="96">
        <f>SUM(IF(P12&lt;&gt;".",P12)+IF(T12&lt;&gt;".",T12)+IF(X12&lt;&gt;".",X12)+IF(AB12&lt;&gt;".",AB12)+IF(AF12&lt;&gt;".",AF12)+IF(AJ12&lt;&gt;".",AJ12)+IF(D12&lt;&gt;".",D12)+IF(H12&lt;&gt;".",H12)+IF(L12&lt;&gt;".",L12))</f>
        <v>0</v>
      </c>
      <c r="AW12" s="97">
        <f t="shared" si="8"/>
        <v>0</v>
      </c>
      <c r="AX12" s="98"/>
      <c r="AY12" s="49">
        <f t="shared" si="9"/>
        <v>10</v>
      </c>
      <c r="AZ12" s="30"/>
      <c r="BA12" s="31">
        <f t="shared" si="10"/>
        <v>0</v>
      </c>
    </row>
    <row r="13" spans="1:53" s="50" customFormat="1" ht="3.75" customHeight="1" thickTop="1" x14ac:dyDescent="0.3">
      <c r="B13" s="51"/>
      <c r="C13" s="52"/>
      <c r="D13" s="52"/>
      <c r="E13" s="53"/>
      <c r="F13" s="51"/>
      <c r="G13" s="52"/>
      <c r="H13" s="52"/>
      <c r="I13" s="53"/>
      <c r="J13" s="51"/>
      <c r="K13" s="52"/>
      <c r="L13" s="52"/>
      <c r="M13" s="53"/>
      <c r="N13" s="51"/>
      <c r="O13" s="52"/>
      <c r="P13" s="52"/>
      <c r="Q13" s="53"/>
      <c r="R13" s="51"/>
      <c r="S13" s="52"/>
      <c r="T13" s="52"/>
      <c r="U13" s="53"/>
      <c r="V13" s="51"/>
      <c r="W13" s="52"/>
      <c r="X13" s="52"/>
      <c r="Y13" s="53"/>
      <c r="Z13" s="51"/>
      <c r="AA13" s="52"/>
      <c r="AB13" s="52"/>
      <c r="AC13" s="53"/>
      <c r="AH13" s="51"/>
      <c r="AI13" s="52"/>
      <c r="AJ13" s="52"/>
      <c r="AK13" s="53"/>
      <c r="AQ13" s="54"/>
      <c r="AR13" s="55"/>
      <c r="AS13" s="55"/>
      <c r="AT13" s="55"/>
      <c r="AU13" s="56"/>
      <c r="AV13" s="56"/>
      <c r="AW13" s="57"/>
    </row>
    <row r="14" spans="1:53" s="50" customFormat="1" ht="24.6" x14ac:dyDescent="0.4">
      <c r="A14" s="106">
        <v>1</v>
      </c>
      <c r="B14" s="58"/>
      <c r="D14" s="59"/>
      <c r="K14" s="60"/>
      <c r="L14" s="61" t="str">
        <f>($A$3)</f>
        <v>Pákai</v>
      </c>
      <c r="M14" s="60"/>
      <c r="N14" s="62" t="s">
        <v>84</v>
      </c>
      <c r="O14" s="63" t="s">
        <v>85</v>
      </c>
      <c r="P14" s="62" t="s">
        <v>84</v>
      </c>
      <c r="R14" s="50" t="str">
        <f>($A$12)</f>
        <v>pihenő</v>
      </c>
      <c r="W14" s="60"/>
      <c r="Y14" s="59"/>
      <c r="AY14" s="64"/>
    </row>
    <row r="15" spans="1:53" ht="21" x14ac:dyDescent="0.4">
      <c r="A15" s="107"/>
      <c r="B15" s="65"/>
      <c r="E15" s="50"/>
      <c r="F15" s="50"/>
      <c r="G15" s="50"/>
      <c r="H15" s="50"/>
      <c r="I15" s="50"/>
      <c r="J15" s="50"/>
      <c r="L15" s="61" t="str">
        <f>($A$4)</f>
        <v>Mártonfi</v>
      </c>
      <c r="N15" s="62">
        <v>3</v>
      </c>
      <c r="O15" s="63" t="s">
        <v>85</v>
      </c>
      <c r="P15" s="62">
        <v>0</v>
      </c>
      <c r="R15" s="50" t="str">
        <f>($A$11)</f>
        <v>Szabó M</v>
      </c>
      <c r="S15" s="50"/>
      <c r="V15" s="50"/>
      <c r="Z15" s="50"/>
      <c r="AA15" s="78"/>
      <c r="AI15" s="78"/>
      <c r="AJ15" s="63"/>
      <c r="AK15" s="78"/>
      <c r="AM15" s="50"/>
      <c r="AN15" s="50"/>
      <c r="AO15" s="50"/>
      <c r="AP15" s="50"/>
      <c r="AQ15" s="50"/>
      <c r="AR15" s="50"/>
      <c r="AT15" s="50"/>
      <c r="AU15" s="50"/>
      <c r="AV15" s="50"/>
      <c r="AW15" s="50"/>
      <c r="AY15" s="64"/>
    </row>
    <row r="16" spans="1:53" ht="21" x14ac:dyDescent="0.4">
      <c r="A16" s="107"/>
      <c r="B16" s="65"/>
      <c r="D16" s="59"/>
      <c r="E16" s="50"/>
      <c r="F16" s="50"/>
      <c r="G16" s="50"/>
      <c r="H16" s="50"/>
      <c r="I16" s="50"/>
      <c r="J16" s="50"/>
      <c r="L16" s="61" t="str">
        <f>($A$5)</f>
        <v>Debreczy</v>
      </c>
      <c r="N16" s="62">
        <v>2</v>
      </c>
      <c r="O16" s="63" t="s">
        <v>85</v>
      </c>
      <c r="P16" s="62">
        <v>0</v>
      </c>
      <c r="Q16" s="78" t="s">
        <v>89</v>
      </c>
      <c r="R16" s="50" t="str">
        <f>($A$10)</f>
        <v>Fortuna</v>
      </c>
      <c r="S16" s="50"/>
      <c r="V16" s="50"/>
      <c r="Y16" s="59"/>
      <c r="Z16" s="50"/>
      <c r="AA16" s="60"/>
      <c r="AI16" s="60"/>
      <c r="AJ16" s="60"/>
      <c r="AK16" s="60"/>
      <c r="AM16" s="50"/>
      <c r="AN16" s="50"/>
      <c r="AO16" s="50"/>
      <c r="AP16" s="50"/>
      <c r="AQ16" s="50"/>
      <c r="AR16" s="50"/>
      <c r="AT16" s="50"/>
      <c r="AU16" s="50"/>
      <c r="AV16" s="50"/>
      <c r="AW16" s="50"/>
      <c r="AY16" s="64"/>
      <c r="AZ16" s="50"/>
    </row>
    <row r="17" spans="1:52" ht="21" x14ac:dyDescent="0.4">
      <c r="A17" s="107"/>
      <c r="B17" s="65"/>
      <c r="E17" s="50"/>
      <c r="F17" s="50"/>
      <c r="G17" s="50"/>
      <c r="H17" s="50"/>
      <c r="I17" s="50"/>
      <c r="J17" s="50"/>
      <c r="L17" s="61" t="str">
        <f>($A$6)</f>
        <v>Major</v>
      </c>
      <c r="N17" s="62">
        <v>2</v>
      </c>
      <c r="O17" s="63" t="s">
        <v>85</v>
      </c>
      <c r="P17" s="62">
        <v>1</v>
      </c>
      <c r="R17" s="50" t="str">
        <f>($A$9)</f>
        <v>Valics</v>
      </c>
      <c r="S17" s="50"/>
      <c r="V17" s="50"/>
      <c r="Z17" s="50"/>
      <c r="AA17" s="78"/>
      <c r="AI17" s="78"/>
      <c r="AJ17" s="63"/>
      <c r="AK17" s="78"/>
      <c r="AM17" s="50"/>
      <c r="AN17" s="50"/>
      <c r="AO17" s="50"/>
      <c r="AP17" s="50"/>
      <c r="AQ17" s="50"/>
      <c r="AR17" s="50"/>
      <c r="AT17" s="50"/>
      <c r="AU17" s="50"/>
      <c r="AV17" s="50"/>
      <c r="AW17" s="50"/>
      <c r="AY17" s="64"/>
    </row>
    <row r="18" spans="1:52" ht="21" x14ac:dyDescent="0.4">
      <c r="A18" s="107"/>
      <c r="B18" s="65"/>
      <c r="D18" s="59"/>
      <c r="E18" s="50"/>
      <c r="F18" s="50"/>
      <c r="G18" s="50"/>
      <c r="H18" s="50"/>
      <c r="I18" s="50"/>
      <c r="J18" s="50"/>
      <c r="L18" s="61" t="str">
        <f>($A$7)</f>
        <v>Tóth B</v>
      </c>
      <c r="N18" s="62">
        <v>2</v>
      </c>
      <c r="O18" s="63" t="s">
        <v>85</v>
      </c>
      <c r="P18" s="62">
        <v>2</v>
      </c>
      <c r="Q18" s="78" t="s">
        <v>89</v>
      </c>
      <c r="R18" s="50" t="str">
        <f>($A$8)</f>
        <v>Németh K</v>
      </c>
      <c r="S18" s="50"/>
      <c r="V18" s="50"/>
      <c r="Y18" s="59"/>
      <c r="Z18" s="50"/>
      <c r="AA18" s="60"/>
      <c r="AI18" s="60"/>
      <c r="AJ18" s="60"/>
      <c r="AK18" s="60"/>
      <c r="AM18" s="50"/>
      <c r="AN18" s="50"/>
      <c r="AO18" s="50"/>
      <c r="AP18" s="50"/>
      <c r="AQ18" s="50"/>
      <c r="AR18" s="50"/>
      <c r="AT18" s="50"/>
      <c r="AU18" s="50"/>
      <c r="AV18" s="50"/>
      <c r="AW18" s="50"/>
      <c r="AY18" s="64"/>
      <c r="AZ18" s="50"/>
    </row>
    <row r="19" spans="1:52" ht="3.75" customHeight="1" x14ac:dyDescent="0.4">
      <c r="A19" s="107"/>
      <c r="B19" s="65"/>
      <c r="C19" s="66"/>
      <c r="D19" s="67"/>
      <c r="E19" s="65"/>
      <c r="F19" s="65"/>
      <c r="G19" s="65"/>
      <c r="H19" s="65"/>
      <c r="I19" s="65"/>
      <c r="J19" s="65"/>
      <c r="K19" s="68"/>
      <c r="L19" s="68"/>
      <c r="M19" s="68"/>
      <c r="N19" s="65"/>
      <c r="O19" s="69"/>
      <c r="P19" s="70"/>
      <c r="Q19" s="69"/>
      <c r="R19" s="65"/>
      <c r="S19" s="65"/>
      <c r="T19" s="68"/>
      <c r="U19" s="68"/>
      <c r="V19" s="65"/>
      <c r="W19" s="68"/>
      <c r="X19" s="68"/>
      <c r="Y19" s="68"/>
      <c r="Z19" s="65"/>
      <c r="AA19" s="69"/>
      <c r="AB19" s="70"/>
      <c r="AC19" s="69"/>
      <c r="AD19" s="68"/>
      <c r="AE19" s="65"/>
      <c r="AF19" s="65"/>
      <c r="AG19" s="65"/>
      <c r="AH19" s="65"/>
      <c r="AI19" s="69"/>
      <c r="AJ19" s="70"/>
      <c r="AK19" s="69"/>
      <c r="AL19" s="68"/>
      <c r="AM19" s="65"/>
      <c r="AN19" s="65"/>
      <c r="AO19" s="65"/>
      <c r="AP19" s="50"/>
      <c r="AQ19" s="50"/>
      <c r="AR19" s="50"/>
      <c r="AS19" s="50"/>
      <c r="AT19" s="50"/>
      <c r="AU19" s="50"/>
      <c r="AV19" s="50"/>
      <c r="AW19" s="50"/>
    </row>
    <row r="20" spans="1:52" s="50" customFormat="1" ht="24.6" x14ac:dyDescent="0.4">
      <c r="A20" s="106">
        <v>2</v>
      </c>
      <c r="B20" s="71"/>
      <c r="D20" s="59"/>
      <c r="K20" s="60"/>
      <c r="L20" s="61" t="str">
        <f>($A$3)</f>
        <v>Pákai</v>
      </c>
      <c r="M20" s="60"/>
      <c r="N20" s="62">
        <v>5</v>
      </c>
      <c r="O20" s="63" t="s">
        <v>85</v>
      </c>
      <c r="P20" s="62">
        <v>1</v>
      </c>
      <c r="R20" s="50" t="str">
        <f>($A$11)</f>
        <v>Szabó M</v>
      </c>
      <c r="W20" s="60"/>
      <c r="Y20" s="59"/>
      <c r="AY20" s="64"/>
    </row>
    <row r="21" spans="1:52" ht="21" x14ac:dyDescent="0.4">
      <c r="A21" s="107"/>
      <c r="B21" s="72"/>
      <c r="E21" s="50"/>
      <c r="F21" s="50"/>
      <c r="G21" s="50"/>
      <c r="H21" s="50"/>
      <c r="I21" s="50"/>
      <c r="J21" s="50"/>
      <c r="L21" s="61" t="str">
        <f>($A$4)</f>
        <v>Mártonfi</v>
      </c>
      <c r="N21" s="62">
        <v>3</v>
      </c>
      <c r="O21" s="63" t="s">
        <v>85</v>
      </c>
      <c r="P21" s="62">
        <v>1</v>
      </c>
      <c r="Q21" s="78"/>
      <c r="R21" s="50" t="str">
        <f>($A$10)</f>
        <v>Fortuna</v>
      </c>
      <c r="S21" s="50"/>
      <c r="V21" s="50"/>
      <c r="Z21" s="50"/>
      <c r="AA21" s="78"/>
      <c r="AI21" s="78"/>
      <c r="AJ21" s="63"/>
      <c r="AK21" s="78"/>
      <c r="AM21" s="50"/>
      <c r="AN21" s="50"/>
      <c r="AO21" s="50"/>
      <c r="AP21" s="50"/>
      <c r="AQ21" s="50"/>
      <c r="AR21" s="50"/>
      <c r="AT21" s="50"/>
      <c r="AU21" s="50"/>
      <c r="AV21" s="50"/>
      <c r="AW21" s="50"/>
      <c r="AY21" s="64"/>
    </row>
    <row r="22" spans="1:52" ht="21" x14ac:dyDescent="0.4">
      <c r="A22" s="107"/>
      <c r="B22" s="72"/>
      <c r="D22" s="59"/>
      <c r="E22" s="50"/>
      <c r="F22" s="50"/>
      <c r="G22" s="50"/>
      <c r="H22" s="50"/>
      <c r="I22" s="50"/>
      <c r="J22" s="50"/>
      <c r="L22" s="61" t="str">
        <f>($A$5)</f>
        <v>Debreczy</v>
      </c>
      <c r="N22" s="62">
        <v>3</v>
      </c>
      <c r="O22" s="63" t="s">
        <v>85</v>
      </c>
      <c r="P22" s="62">
        <v>1</v>
      </c>
      <c r="Q22" s="78" t="s">
        <v>89</v>
      </c>
      <c r="R22" s="50" t="str">
        <f>($A$9)</f>
        <v>Valics</v>
      </c>
      <c r="V22" s="50"/>
      <c r="Y22" s="59"/>
      <c r="Z22" s="50"/>
      <c r="AA22" s="60"/>
      <c r="AI22" s="60"/>
      <c r="AJ22" s="60"/>
      <c r="AK22" s="60"/>
      <c r="AM22" s="50"/>
      <c r="AN22" s="50"/>
      <c r="AO22" s="50"/>
      <c r="AP22" s="50"/>
      <c r="AQ22" s="50"/>
      <c r="AR22" s="50"/>
      <c r="AT22" s="50"/>
      <c r="AU22" s="50"/>
      <c r="AV22" s="50"/>
      <c r="AW22" s="50"/>
      <c r="AY22" s="64"/>
      <c r="AZ22" s="50"/>
    </row>
    <row r="23" spans="1:52" ht="21" x14ac:dyDescent="0.4">
      <c r="A23" s="107"/>
      <c r="B23" s="72"/>
      <c r="E23" s="50"/>
      <c r="F23" s="50"/>
      <c r="G23" s="50"/>
      <c r="H23" s="50"/>
      <c r="I23" s="50"/>
      <c r="J23" s="50"/>
      <c r="L23" s="61" t="str">
        <f>($A$6)</f>
        <v>Major</v>
      </c>
      <c r="N23" s="62">
        <v>4</v>
      </c>
      <c r="O23" s="63" t="s">
        <v>85</v>
      </c>
      <c r="P23" s="62">
        <v>0</v>
      </c>
      <c r="Q23" s="78" t="s">
        <v>89</v>
      </c>
      <c r="R23" s="50" t="str">
        <f>($A$8)</f>
        <v>Németh K</v>
      </c>
      <c r="S23" s="50"/>
      <c r="V23" s="50"/>
      <c r="Z23" s="50"/>
      <c r="AA23" s="78"/>
      <c r="AI23" s="78"/>
      <c r="AJ23" s="63"/>
      <c r="AK23" s="78"/>
      <c r="AM23" s="50"/>
      <c r="AN23" s="50"/>
      <c r="AO23" s="50"/>
      <c r="AP23" s="50"/>
      <c r="AQ23" s="50"/>
      <c r="AR23" s="50"/>
      <c r="AT23" s="50"/>
      <c r="AU23" s="50"/>
      <c r="AV23" s="50"/>
      <c r="AW23" s="50"/>
      <c r="AY23" s="64"/>
    </row>
    <row r="24" spans="1:52" ht="21" x14ac:dyDescent="0.4">
      <c r="A24" s="107"/>
      <c r="B24" s="72"/>
      <c r="D24" s="59"/>
      <c r="E24" s="50"/>
      <c r="F24" s="50"/>
      <c r="G24" s="50"/>
      <c r="H24" s="50"/>
      <c r="I24" s="50"/>
      <c r="J24" s="50"/>
      <c r="L24" s="61" t="str">
        <f>($A$7)</f>
        <v>Tóth B</v>
      </c>
      <c r="N24" s="62" t="s">
        <v>84</v>
      </c>
      <c r="O24" s="63" t="s">
        <v>85</v>
      </c>
      <c r="P24" s="62" t="s">
        <v>84</v>
      </c>
      <c r="Q24" s="78" t="s">
        <v>89</v>
      </c>
      <c r="R24" s="50" t="str">
        <f>($A$12)</f>
        <v>pihenő</v>
      </c>
      <c r="S24" s="50"/>
      <c r="V24" s="50"/>
      <c r="Y24" s="59"/>
      <c r="Z24" s="50"/>
      <c r="AA24" s="60"/>
      <c r="AI24" s="60"/>
      <c r="AJ24" s="60"/>
      <c r="AK24" s="60"/>
      <c r="AM24" s="50"/>
      <c r="AN24" s="50"/>
      <c r="AO24" s="50"/>
      <c r="AP24" s="50"/>
      <c r="AQ24" s="50"/>
      <c r="AR24" s="50"/>
      <c r="AT24" s="50"/>
      <c r="AU24" s="50"/>
      <c r="AV24" s="50"/>
      <c r="AW24" s="50"/>
      <c r="AY24" s="64"/>
      <c r="AZ24" s="50"/>
    </row>
    <row r="25" spans="1:52" ht="3.75" customHeight="1" x14ac:dyDescent="0.4">
      <c r="A25" s="107"/>
      <c r="B25" s="72"/>
      <c r="C25" s="73"/>
      <c r="D25" s="74"/>
      <c r="E25" s="72"/>
      <c r="F25" s="72"/>
      <c r="G25" s="72"/>
      <c r="H25" s="72"/>
      <c r="I25" s="72"/>
      <c r="J25" s="72"/>
      <c r="K25" s="75"/>
      <c r="L25" s="75"/>
      <c r="M25" s="75"/>
      <c r="N25" s="72"/>
      <c r="O25" s="76"/>
      <c r="P25" s="77"/>
      <c r="Q25" s="76"/>
      <c r="R25" s="72"/>
      <c r="S25" s="72"/>
      <c r="T25" s="75"/>
      <c r="U25" s="75"/>
      <c r="V25" s="72"/>
      <c r="W25" s="75"/>
      <c r="X25" s="75"/>
      <c r="Y25" s="75"/>
      <c r="Z25" s="72"/>
      <c r="AA25" s="76"/>
      <c r="AB25" s="77"/>
      <c r="AC25" s="76"/>
      <c r="AD25" s="75"/>
      <c r="AE25" s="72"/>
      <c r="AF25" s="72"/>
      <c r="AG25" s="72"/>
      <c r="AH25" s="72"/>
      <c r="AI25" s="76"/>
      <c r="AJ25" s="77"/>
      <c r="AK25" s="76"/>
      <c r="AL25" s="75"/>
      <c r="AM25" s="72"/>
      <c r="AN25" s="72"/>
      <c r="AO25" s="72"/>
      <c r="AP25" s="50"/>
      <c r="AQ25" s="50"/>
      <c r="AR25" s="50"/>
      <c r="AS25" s="50"/>
      <c r="AT25" s="50"/>
      <c r="AU25" s="50"/>
      <c r="AV25" s="50"/>
      <c r="AW25" s="50"/>
    </row>
    <row r="26" spans="1:52" s="50" customFormat="1" ht="24.6" x14ac:dyDescent="0.4">
      <c r="A26" s="106">
        <v>3</v>
      </c>
      <c r="B26" s="58"/>
      <c r="D26" s="59"/>
      <c r="K26" s="60"/>
      <c r="L26" s="61" t="str">
        <f>($A$3)</f>
        <v>Pákai</v>
      </c>
      <c r="M26" s="60"/>
      <c r="N26" s="62">
        <v>2</v>
      </c>
      <c r="O26" s="63" t="s">
        <v>85</v>
      </c>
      <c r="P26" s="62">
        <v>1</v>
      </c>
      <c r="R26" s="50" t="str">
        <f>($A$10)</f>
        <v>Fortuna</v>
      </c>
      <c r="W26" s="60"/>
      <c r="Y26" s="59"/>
      <c r="AY26" s="64"/>
    </row>
    <row r="27" spans="1:52" ht="21" x14ac:dyDescent="0.4">
      <c r="A27" s="107"/>
      <c r="B27" s="65"/>
      <c r="E27" s="50"/>
      <c r="F27" s="50"/>
      <c r="G27" s="50"/>
      <c r="H27" s="50"/>
      <c r="I27" s="50"/>
      <c r="J27" s="50"/>
      <c r="L27" s="61" t="str">
        <f>($A$4)</f>
        <v>Mártonfi</v>
      </c>
      <c r="N27" s="62">
        <v>1</v>
      </c>
      <c r="O27" s="63" t="s">
        <v>85</v>
      </c>
      <c r="P27" s="62">
        <v>0</v>
      </c>
      <c r="R27" s="50" t="str">
        <f>($A$9)</f>
        <v>Valics</v>
      </c>
      <c r="S27" s="50"/>
      <c r="V27" s="50"/>
      <c r="Z27" s="50"/>
      <c r="AA27" s="78"/>
      <c r="AI27" s="78"/>
      <c r="AJ27" s="63"/>
      <c r="AK27" s="78"/>
      <c r="AM27" s="50"/>
      <c r="AN27" s="50"/>
      <c r="AO27" s="50"/>
      <c r="AP27" s="50"/>
      <c r="AQ27" s="50"/>
      <c r="AR27" s="50"/>
      <c r="AT27" s="50"/>
      <c r="AU27" s="50"/>
      <c r="AV27" s="50"/>
      <c r="AW27" s="50"/>
      <c r="AY27" s="64"/>
    </row>
    <row r="28" spans="1:52" ht="21" x14ac:dyDescent="0.4">
      <c r="A28" s="107"/>
      <c r="B28" s="65"/>
      <c r="D28" s="59"/>
      <c r="E28" s="50"/>
      <c r="F28" s="50"/>
      <c r="G28" s="50"/>
      <c r="H28" s="50"/>
      <c r="I28" s="50"/>
      <c r="J28" s="50"/>
      <c r="L28" s="61" t="str">
        <f>($A$5)</f>
        <v>Debreczy</v>
      </c>
      <c r="N28" s="62">
        <v>1</v>
      </c>
      <c r="O28" s="63" t="s">
        <v>85</v>
      </c>
      <c r="P28" s="62">
        <v>0</v>
      </c>
      <c r="Q28" s="78"/>
      <c r="R28" s="50" t="str">
        <f>($A$8)</f>
        <v>Németh K</v>
      </c>
      <c r="S28" s="50"/>
      <c r="V28" s="50"/>
      <c r="Y28" s="59"/>
      <c r="Z28" s="50"/>
      <c r="AA28" s="60"/>
      <c r="AI28" s="60"/>
      <c r="AJ28" s="60"/>
      <c r="AK28" s="60"/>
      <c r="AM28" s="50"/>
      <c r="AN28" s="50"/>
      <c r="AO28" s="50"/>
      <c r="AP28" s="50"/>
      <c r="AQ28" s="50"/>
      <c r="AR28" s="50"/>
      <c r="AT28" s="50"/>
      <c r="AU28" s="50"/>
      <c r="AV28" s="50"/>
      <c r="AW28" s="50"/>
      <c r="AY28" s="64"/>
      <c r="AZ28" s="50"/>
    </row>
    <row r="29" spans="1:52" ht="21" x14ac:dyDescent="0.4">
      <c r="A29" s="107"/>
      <c r="B29" s="65"/>
      <c r="E29" s="50"/>
      <c r="F29" s="50"/>
      <c r="G29" s="50"/>
      <c r="H29" s="50"/>
      <c r="I29" s="50"/>
      <c r="J29" s="50"/>
      <c r="L29" s="61" t="str">
        <f>($A$6)</f>
        <v>Major</v>
      </c>
      <c r="N29" s="62">
        <v>3</v>
      </c>
      <c r="O29" s="63" t="s">
        <v>85</v>
      </c>
      <c r="P29" s="62">
        <v>1</v>
      </c>
      <c r="R29" s="50" t="str">
        <f>($A$7)</f>
        <v>Tóth B</v>
      </c>
      <c r="S29" s="50"/>
      <c r="V29" s="50"/>
      <c r="Z29" s="50"/>
      <c r="AA29" s="78"/>
      <c r="AI29" s="78"/>
      <c r="AJ29" s="63"/>
      <c r="AK29" s="78"/>
      <c r="AM29" s="50"/>
      <c r="AN29" s="50"/>
      <c r="AO29" s="50"/>
      <c r="AP29" s="50"/>
      <c r="AQ29" s="50"/>
      <c r="AR29" s="50"/>
      <c r="AT29" s="50"/>
      <c r="AU29" s="50"/>
      <c r="AV29" s="50"/>
      <c r="AW29" s="50"/>
      <c r="AY29" s="64"/>
    </row>
    <row r="30" spans="1:52" ht="21" x14ac:dyDescent="0.4">
      <c r="A30" s="107"/>
      <c r="B30" s="65"/>
      <c r="D30" s="59"/>
      <c r="E30" s="50"/>
      <c r="F30" s="50"/>
      <c r="G30" s="50"/>
      <c r="H30" s="50"/>
      <c r="I30" s="50"/>
      <c r="J30" s="50"/>
      <c r="L30" s="61" t="str">
        <f>($A$11)</f>
        <v>Szabó M</v>
      </c>
      <c r="N30" s="62" t="s">
        <v>84</v>
      </c>
      <c r="O30" s="63" t="s">
        <v>85</v>
      </c>
      <c r="P30" s="62" t="s">
        <v>84</v>
      </c>
      <c r="Q30" s="78" t="s">
        <v>89</v>
      </c>
      <c r="R30" s="50" t="str">
        <f>($A$12)</f>
        <v>pihenő</v>
      </c>
      <c r="S30" s="50"/>
      <c r="V30" s="50"/>
      <c r="Y30" s="59"/>
      <c r="Z30" s="50"/>
      <c r="AA30" s="60"/>
      <c r="AI30" s="60"/>
      <c r="AJ30" s="60"/>
      <c r="AK30" s="60"/>
      <c r="AM30" s="50"/>
      <c r="AN30" s="50"/>
      <c r="AO30" s="50"/>
      <c r="AP30" s="50"/>
      <c r="AQ30" s="50"/>
      <c r="AR30" s="50"/>
      <c r="AT30" s="50"/>
      <c r="AU30" s="50"/>
      <c r="AV30" s="50"/>
      <c r="AW30" s="50"/>
      <c r="AY30" s="64"/>
      <c r="AZ30" s="50"/>
    </row>
    <row r="31" spans="1:52" ht="3.75" customHeight="1" x14ac:dyDescent="0.4">
      <c r="A31" s="107"/>
      <c r="B31" s="65"/>
      <c r="C31" s="66"/>
      <c r="D31" s="67"/>
      <c r="E31" s="65"/>
      <c r="F31" s="65"/>
      <c r="G31" s="65"/>
      <c r="H31" s="65"/>
      <c r="I31" s="65"/>
      <c r="J31" s="65"/>
      <c r="K31" s="68"/>
      <c r="L31" s="68"/>
      <c r="M31" s="68"/>
      <c r="N31" s="65"/>
      <c r="O31" s="69"/>
      <c r="P31" s="70"/>
      <c r="Q31" s="69"/>
      <c r="R31" s="65"/>
      <c r="S31" s="65"/>
      <c r="T31" s="68"/>
      <c r="U31" s="68"/>
      <c r="V31" s="65"/>
      <c r="W31" s="68"/>
      <c r="X31" s="68"/>
      <c r="Y31" s="68"/>
      <c r="Z31" s="65"/>
      <c r="AA31" s="69"/>
      <c r="AB31" s="70"/>
      <c r="AC31" s="69"/>
      <c r="AD31" s="68"/>
      <c r="AE31" s="65"/>
      <c r="AF31" s="65"/>
      <c r="AG31" s="65"/>
      <c r="AH31" s="65"/>
      <c r="AI31" s="69"/>
      <c r="AJ31" s="70"/>
      <c r="AK31" s="69"/>
      <c r="AL31" s="68"/>
      <c r="AM31" s="65"/>
      <c r="AN31" s="65"/>
      <c r="AO31" s="65"/>
      <c r="AP31" s="50"/>
      <c r="AQ31" s="50"/>
      <c r="AR31" s="50"/>
      <c r="AS31" s="50"/>
      <c r="AT31" s="50"/>
      <c r="AU31" s="50"/>
      <c r="AV31" s="50"/>
      <c r="AW31" s="50"/>
    </row>
    <row r="32" spans="1:52" s="50" customFormat="1" ht="24.6" x14ac:dyDescent="0.4">
      <c r="A32" s="106">
        <v>4</v>
      </c>
      <c r="B32" s="71"/>
      <c r="D32" s="59"/>
      <c r="K32" s="60"/>
      <c r="L32" s="61" t="str">
        <f>($A$3)</f>
        <v>Pákai</v>
      </c>
      <c r="M32" s="60"/>
      <c r="N32" s="62">
        <v>1</v>
      </c>
      <c r="O32" s="63" t="s">
        <v>85</v>
      </c>
      <c r="P32" s="62">
        <v>0</v>
      </c>
      <c r="R32" s="50" t="str">
        <f>($A$9)</f>
        <v>Valics</v>
      </c>
      <c r="W32" s="60"/>
      <c r="Y32" s="59"/>
      <c r="AY32" s="64"/>
    </row>
    <row r="33" spans="1:52" ht="21" x14ac:dyDescent="0.4">
      <c r="A33" s="107"/>
      <c r="B33" s="72"/>
      <c r="E33" s="50"/>
      <c r="F33" s="50"/>
      <c r="G33" s="50"/>
      <c r="H33" s="50"/>
      <c r="I33" s="50"/>
      <c r="J33" s="50"/>
      <c r="L33" s="61" t="str">
        <f>($A$8)</f>
        <v>Németh K</v>
      </c>
      <c r="N33" s="62">
        <v>0</v>
      </c>
      <c r="O33" s="63" t="s">
        <v>85</v>
      </c>
      <c r="P33" s="62">
        <v>4</v>
      </c>
      <c r="R33" s="50" t="str">
        <f>($A$4)</f>
        <v>Mártonfi</v>
      </c>
      <c r="S33" s="50"/>
      <c r="V33" s="50"/>
      <c r="Z33" s="50"/>
      <c r="AA33" s="78"/>
      <c r="AI33" s="78"/>
      <c r="AJ33" s="63"/>
      <c r="AK33" s="78"/>
      <c r="AM33" s="50"/>
      <c r="AN33" s="50"/>
      <c r="AO33" s="50"/>
      <c r="AP33" s="50"/>
      <c r="AQ33" s="50"/>
      <c r="AR33" s="50"/>
      <c r="AT33" s="50"/>
      <c r="AU33" s="50"/>
      <c r="AV33" s="50"/>
      <c r="AW33" s="50"/>
      <c r="AY33" s="64"/>
    </row>
    <row r="34" spans="1:52" ht="21" x14ac:dyDescent="0.4">
      <c r="A34" s="107"/>
      <c r="B34" s="72"/>
      <c r="D34" s="59"/>
      <c r="E34" s="50"/>
      <c r="F34" s="50"/>
      <c r="G34" s="50"/>
      <c r="H34" s="50"/>
      <c r="I34" s="50"/>
      <c r="J34" s="50"/>
      <c r="L34" s="61" t="str">
        <f>($A$5)</f>
        <v>Debreczy</v>
      </c>
      <c r="N34" s="62">
        <v>2</v>
      </c>
      <c r="O34" s="63" t="s">
        <v>85</v>
      </c>
      <c r="P34" s="62">
        <v>0</v>
      </c>
      <c r="Q34" s="78"/>
      <c r="R34" s="50" t="str">
        <f>($A$7)</f>
        <v>Tóth B</v>
      </c>
      <c r="S34" s="50"/>
      <c r="V34" s="50"/>
      <c r="Y34" s="59"/>
      <c r="Z34" s="50"/>
      <c r="AA34" s="60"/>
      <c r="AI34" s="60"/>
      <c r="AJ34" s="60"/>
      <c r="AK34" s="60"/>
      <c r="AM34" s="50"/>
      <c r="AN34" s="50"/>
      <c r="AO34" s="50"/>
      <c r="AP34" s="50"/>
      <c r="AQ34" s="50"/>
      <c r="AR34" s="50"/>
      <c r="AT34" s="50"/>
      <c r="AU34" s="50"/>
      <c r="AV34" s="50"/>
      <c r="AW34" s="50"/>
      <c r="AY34" s="64"/>
      <c r="AZ34" s="50"/>
    </row>
    <row r="35" spans="1:52" ht="21" x14ac:dyDescent="0.4">
      <c r="A35" s="107"/>
      <c r="B35" s="72"/>
      <c r="E35" s="50"/>
      <c r="F35" s="50"/>
      <c r="G35" s="50"/>
      <c r="H35" s="50"/>
      <c r="I35" s="50"/>
      <c r="J35" s="50"/>
      <c r="L35" s="61" t="str">
        <f>($A$6)</f>
        <v>Major</v>
      </c>
      <c r="N35" s="62" t="s">
        <v>84</v>
      </c>
      <c r="O35" s="63" t="s">
        <v>85</v>
      </c>
      <c r="P35" s="62" t="s">
        <v>84</v>
      </c>
      <c r="R35" s="50" t="str">
        <f>($A$12)</f>
        <v>pihenő</v>
      </c>
      <c r="S35" s="50"/>
      <c r="V35" s="50"/>
      <c r="Z35" s="50"/>
      <c r="AA35" s="78"/>
      <c r="AI35" s="78"/>
      <c r="AJ35" s="63"/>
      <c r="AK35" s="78"/>
      <c r="AM35" s="50"/>
      <c r="AN35" s="50"/>
      <c r="AO35" s="50"/>
      <c r="AP35" s="50"/>
      <c r="AQ35" s="50"/>
      <c r="AR35" s="50"/>
      <c r="AT35" s="50"/>
      <c r="AU35" s="50"/>
      <c r="AV35" s="50"/>
      <c r="AW35" s="50"/>
      <c r="AY35" s="64"/>
    </row>
    <row r="36" spans="1:52" ht="21" x14ac:dyDescent="0.4">
      <c r="A36" s="107"/>
      <c r="B36" s="72"/>
      <c r="D36" s="59"/>
      <c r="E36" s="50"/>
      <c r="F36" s="50"/>
      <c r="G36" s="50"/>
      <c r="H36" s="50"/>
      <c r="I36" s="50"/>
      <c r="J36" s="50"/>
      <c r="L36" s="61" t="str">
        <f>($A$10)</f>
        <v>Fortuna</v>
      </c>
      <c r="N36" s="62">
        <v>1</v>
      </c>
      <c r="O36" s="63" t="s">
        <v>85</v>
      </c>
      <c r="P36" s="62">
        <v>1</v>
      </c>
      <c r="Q36" s="78" t="s">
        <v>89</v>
      </c>
      <c r="R36" s="50" t="str">
        <f>($A$11)</f>
        <v>Szabó M</v>
      </c>
      <c r="S36" s="50"/>
      <c r="V36" s="50"/>
      <c r="Y36" s="59"/>
      <c r="Z36" s="50"/>
      <c r="AA36" s="60"/>
      <c r="AI36" s="60"/>
      <c r="AJ36" s="60"/>
      <c r="AK36" s="60"/>
      <c r="AM36" s="50"/>
      <c r="AN36" s="50"/>
      <c r="AO36" s="50"/>
      <c r="AP36" s="50"/>
      <c r="AQ36" s="50"/>
      <c r="AR36" s="50"/>
      <c r="AT36" s="50"/>
      <c r="AU36" s="50"/>
      <c r="AV36" s="50"/>
      <c r="AW36" s="50"/>
      <c r="AY36" s="64"/>
      <c r="AZ36" s="50"/>
    </row>
    <row r="37" spans="1:52" ht="3.75" customHeight="1" x14ac:dyDescent="0.4">
      <c r="A37" s="107"/>
      <c r="B37" s="72"/>
      <c r="C37" s="73"/>
      <c r="D37" s="74"/>
      <c r="E37" s="72"/>
      <c r="F37" s="72"/>
      <c r="G37" s="72"/>
      <c r="H37" s="72"/>
      <c r="I37" s="72"/>
      <c r="J37" s="72"/>
      <c r="K37" s="75"/>
      <c r="L37" s="75"/>
      <c r="M37" s="75"/>
      <c r="N37" s="72"/>
      <c r="O37" s="76"/>
      <c r="P37" s="77"/>
      <c r="Q37" s="76"/>
      <c r="R37" s="72"/>
      <c r="S37" s="72"/>
      <c r="T37" s="75"/>
      <c r="U37" s="75"/>
      <c r="V37" s="72"/>
      <c r="W37" s="75"/>
      <c r="X37" s="75"/>
      <c r="Y37" s="75"/>
      <c r="Z37" s="72"/>
      <c r="AA37" s="76"/>
      <c r="AB37" s="77"/>
      <c r="AC37" s="76"/>
      <c r="AD37" s="75"/>
      <c r="AE37" s="72"/>
      <c r="AF37" s="72"/>
      <c r="AG37" s="72"/>
      <c r="AH37" s="72"/>
      <c r="AI37" s="76"/>
      <c r="AJ37" s="77"/>
      <c r="AK37" s="76"/>
      <c r="AL37" s="75"/>
      <c r="AM37" s="72"/>
      <c r="AN37" s="72"/>
      <c r="AO37" s="72"/>
      <c r="AP37" s="50"/>
      <c r="AQ37" s="50"/>
      <c r="AR37" s="50"/>
      <c r="AS37" s="50"/>
      <c r="AT37" s="50"/>
      <c r="AU37" s="50"/>
      <c r="AV37" s="50"/>
      <c r="AW37" s="50"/>
    </row>
    <row r="38" spans="1:52" s="50" customFormat="1" ht="24.6" x14ac:dyDescent="0.4">
      <c r="A38" s="106">
        <v>5</v>
      </c>
      <c r="B38" s="58"/>
      <c r="D38" s="59"/>
      <c r="K38" s="60"/>
      <c r="L38" s="61" t="str">
        <f>($A$3)</f>
        <v>Pákai</v>
      </c>
      <c r="M38" s="60"/>
      <c r="N38" s="62">
        <v>3</v>
      </c>
      <c r="O38" s="63" t="s">
        <v>85</v>
      </c>
      <c r="P38" s="62">
        <v>2</v>
      </c>
      <c r="R38" s="50" t="str">
        <f>($A$8)</f>
        <v>Németh K</v>
      </c>
      <c r="W38" s="60"/>
      <c r="Y38" s="59"/>
      <c r="AY38" s="64"/>
    </row>
    <row r="39" spans="1:52" ht="21" x14ac:dyDescent="0.4">
      <c r="A39" s="107"/>
      <c r="B39" s="65"/>
      <c r="E39" s="50"/>
      <c r="F39" s="50"/>
      <c r="G39" s="50"/>
      <c r="H39" s="50"/>
      <c r="I39" s="50"/>
      <c r="J39" s="50"/>
      <c r="L39" s="61" t="str">
        <f>($A$4)</f>
        <v>Mártonfi</v>
      </c>
      <c r="N39" s="62">
        <v>0</v>
      </c>
      <c r="O39" s="63" t="s">
        <v>85</v>
      </c>
      <c r="P39" s="62">
        <v>0</v>
      </c>
      <c r="R39" s="50" t="str">
        <f>($A$7)</f>
        <v>Tóth B</v>
      </c>
      <c r="S39" s="50"/>
      <c r="V39" s="50"/>
      <c r="Z39" s="50"/>
      <c r="AA39" s="78"/>
      <c r="AB39" s="63"/>
      <c r="AC39" s="78"/>
      <c r="AE39" s="50"/>
      <c r="AF39" s="50"/>
      <c r="AG39" s="50"/>
      <c r="AH39" s="50"/>
      <c r="AI39" s="78"/>
      <c r="AJ39" s="63"/>
      <c r="AK39" s="78"/>
      <c r="AM39" s="50"/>
      <c r="AN39" s="50"/>
      <c r="AO39" s="50"/>
      <c r="AP39" s="50"/>
      <c r="AQ39" s="50"/>
      <c r="AR39" s="50"/>
      <c r="AT39" s="50"/>
      <c r="AU39" s="50"/>
      <c r="AV39" s="50"/>
      <c r="AW39" s="50"/>
      <c r="AY39" s="64"/>
    </row>
    <row r="40" spans="1:52" ht="21" x14ac:dyDescent="0.4">
      <c r="A40" s="107"/>
      <c r="B40" s="65"/>
      <c r="D40" s="59"/>
      <c r="E40" s="50"/>
      <c r="F40" s="50"/>
      <c r="G40" s="50"/>
      <c r="H40" s="50"/>
      <c r="I40" s="50"/>
      <c r="J40" s="50"/>
      <c r="L40" s="61" t="str">
        <f>($A$5)</f>
        <v>Debreczy</v>
      </c>
      <c r="N40" s="62">
        <v>1</v>
      </c>
      <c r="O40" s="63" t="s">
        <v>85</v>
      </c>
      <c r="P40" s="62">
        <v>1</v>
      </c>
      <c r="Q40" s="78"/>
      <c r="R40" s="50" t="str">
        <f>($A$6)</f>
        <v>Major</v>
      </c>
      <c r="S40" s="50"/>
      <c r="V40" s="50"/>
      <c r="Y40" s="59"/>
      <c r="Z40" s="50"/>
      <c r="AA40" s="60"/>
      <c r="AB40" s="60"/>
      <c r="AC40" s="60"/>
      <c r="AE40" s="50"/>
      <c r="AF40" s="50"/>
      <c r="AG40" s="50"/>
      <c r="AH40" s="50"/>
      <c r="AI40" s="60"/>
      <c r="AJ40" s="60"/>
      <c r="AK40" s="60"/>
      <c r="AM40" s="50"/>
      <c r="AN40" s="50"/>
      <c r="AO40" s="50"/>
      <c r="AP40" s="50"/>
      <c r="AQ40" s="50"/>
      <c r="AR40" s="50"/>
      <c r="AT40" s="50"/>
      <c r="AU40" s="50"/>
      <c r="AV40" s="50"/>
      <c r="AW40" s="50"/>
      <c r="AY40" s="64"/>
      <c r="AZ40" s="50"/>
    </row>
    <row r="41" spans="1:52" ht="21" x14ac:dyDescent="0.4">
      <c r="A41" s="107"/>
      <c r="B41" s="65"/>
      <c r="E41" s="50"/>
      <c r="F41" s="50"/>
      <c r="G41" s="50"/>
      <c r="H41" s="50"/>
      <c r="I41" s="50"/>
      <c r="J41" s="50"/>
      <c r="L41" s="61" t="str">
        <f>($A$9)</f>
        <v>Valics</v>
      </c>
      <c r="N41" s="62">
        <v>1</v>
      </c>
      <c r="O41" s="63" t="s">
        <v>85</v>
      </c>
      <c r="P41" s="62">
        <v>0</v>
      </c>
      <c r="R41" s="50" t="str">
        <f>($A$11)</f>
        <v>Szabó M</v>
      </c>
      <c r="S41" s="50"/>
      <c r="V41" s="50"/>
      <c r="Z41" s="50"/>
      <c r="AA41" s="78"/>
      <c r="AB41" s="63"/>
      <c r="AC41" s="78"/>
      <c r="AE41" s="50"/>
      <c r="AF41" s="50"/>
      <c r="AG41" s="50"/>
      <c r="AH41" s="50"/>
      <c r="AI41" s="78"/>
      <c r="AJ41" s="63"/>
      <c r="AK41" s="78"/>
      <c r="AM41" s="50"/>
      <c r="AN41" s="50"/>
      <c r="AO41" s="50"/>
      <c r="AP41" s="50"/>
      <c r="AQ41" s="50"/>
      <c r="AR41" s="50"/>
      <c r="AT41" s="50"/>
      <c r="AU41" s="50"/>
      <c r="AV41" s="50"/>
      <c r="AW41" s="50"/>
      <c r="AY41" s="64"/>
    </row>
    <row r="42" spans="1:52" ht="21" x14ac:dyDescent="0.4">
      <c r="A42" s="107"/>
      <c r="B42" s="65"/>
      <c r="D42" s="59"/>
      <c r="E42" s="50"/>
      <c r="F42" s="50"/>
      <c r="G42" s="50"/>
      <c r="H42" s="50"/>
      <c r="I42" s="50"/>
      <c r="J42" s="50"/>
      <c r="L42" s="61" t="str">
        <f>($A$10)</f>
        <v>Fortuna</v>
      </c>
      <c r="N42" s="62" t="s">
        <v>84</v>
      </c>
      <c r="O42" s="63" t="s">
        <v>85</v>
      </c>
      <c r="P42" s="62" t="s">
        <v>84</v>
      </c>
      <c r="Q42" s="78" t="s">
        <v>89</v>
      </c>
      <c r="R42" s="50" t="str">
        <f>($A$12)</f>
        <v>pihenő</v>
      </c>
      <c r="S42" s="50"/>
      <c r="V42" s="50"/>
      <c r="Y42" s="59"/>
      <c r="Z42" s="50"/>
      <c r="AA42" s="60"/>
      <c r="AB42" s="60"/>
      <c r="AC42" s="60"/>
      <c r="AE42" s="50"/>
      <c r="AF42" s="50"/>
      <c r="AG42" s="50"/>
      <c r="AH42" s="50"/>
      <c r="AI42" s="60"/>
      <c r="AJ42" s="60"/>
      <c r="AK42" s="60"/>
      <c r="AM42" s="50"/>
      <c r="AN42" s="50"/>
      <c r="AO42" s="50"/>
      <c r="AP42" s="50"/>
      <c r="AQ42" s="50"/>
      <c r="AR42" s="50"/>
      <c r="AT42" s="50"/>
      <c r="AU42" s="50"/>
      <c r="AV42" s="50"/>
      <c r="AW42" s="50"/>
      <c r="AY42" s="64"/>
      <c r="AZ42" s="50"/>
    </row>
    <row r="43" spans="1:52" ht="3.75" customHeight="1" x14ac:dyDescent="0.4">
      <c r="A43" s="107"/>
      <c r="B43" s="65"/>
      <c r="C43" s="66"/>
      <c r="D43" s="67"/>
      <c r="E43" s="65"/>
      <c r="F43" s="65"/>
      <c r="G43" s="65"/>
      <c r="H43" s="65"/>
      <c r="I43" s="65"/>
      <c r="J43" s="65"/>
      <c r="K43" s="68"/>
      <c r="L43" s="68"/>
      <c r="M43" s="68"/>
      <c r="N43" s="65"/>
      <c r="O43" s="69"/>
      <c r="P43" s="70"/>
      <c r="Q43" s="69"/>
      <c r="R43" s="65"/>
      <c r="S43" s="65"/>
      <c r="T43" s="68"/>
      <c r="U43" s="68"/>
      <c r="V43" s="65"/>
      <c r="W43" s="68"/>
      <c r="X43" s="68"/>
      <c r="Y43" s="68"/>
      <c r="Z43" s="65"/>
      <c r="AA43" s="69"/>
      <c r="AB43" s="70"/>
      <c r="AC43" s="69"/>
      <c r="AD43" s="68"/>
      <c r="AE43" s="65"/>
      <c r="AF43" s="65"/>
      <c r="AG43" s="65"/>
      <c r="AH43" s="65"/>
      <c r="AI43" s="69"/>
      <c r="AJ43" s="70"/>
      <c r="AK43" s="69"/>
      <c r="AL43" s="68"/>
      <c r="AM43" s="65"/>
      <c r="AN43" s="65"/>
      <c r="AO43" s="65"/>
      <c r="AP43" s="50"/>
      <c r="AQ43" s="50"/>
      <c r="AR43" s="50"/>
      <c r="AS43" s="50"/>
      <c r="AT43" s="50"/>
      <c r="AU43" s="50"/>
      <c r="AV43" s="50"/>
      <c r="AW43" s="50"/>
    </row>
    <row r="44" spans="1:52" s="50" customFormat="1" ht="24.6" x14ac:dyDescent="0.4">
      <c r="A44" s="106">
        <v>6</v>
      </c>
      <c r="B44" s="71"/>
      <c r="D44" s="59"/>
      <c r="K44" s="60"/>
      <c r="L44" s="61" t="str">
        <f>($A$3)</f>
        <v>Pákai</v>
      </c>
      <c r="M44" s="60"/>
      <c r="N44" s="62">
        <v>0</v>
      </c>
      <c r="O44" s="63" t="s">
        <v>85</v>
      </c>
      <c r="P44" s="62">
        <v>0</v>
      </c>
      <c r="R44" s="50" t="str">
        <f>($A$7)</f>
        <v>Tóth B</v>
      </c>
      <c r="W44" s="60"/>
      <c r="Y44" s="59"/>
      <c r="AY44" s="64"/>
    </row>
    <row r="45" spans="1:52" ht="21" x14ac:dyDescent="0.4">
      <c r="A45" s="107"/>
      <c r="B45" s="72"/>
      <c r="E45" s="50"/>
      <c r="F45" s="50"/>
      <c r="G45" s="50"/>
      <c r="H45" s="50"/>
      <c r="I45" s="50"/>
      <c r="J45" s="50"/>
      <c r="L45" s="61" t="str">
        <f>($A$4)</f>
        <v>Mártonfi</v>
      </c>
      <c r="N45" s="62">
        <v>0</v>
      </c>
      <c r="O45" s="63" t="s">
        <v>85</v>
      </c>
      <c r="P45" s="62">
        <v>0</v>
      </c>
      <c r="R45" s="50" t="str">
        <f>($A$6)</f>
        <v>Major</v>
      </c>
      <c r="S45" s="50"/>
      <c r="V45" s="50"/>
      <c r="Z45" s="50"/>
      <c r="AA45" s="78"/>
      <c r="AB45" s="63"/>
      <c r="AC45" s="78"/>
      <c r="AE45" s="50"/>
      <c r="AF45" s="50"/>
      <c r="AG45" s="50"/>
      <c r="AH45" s="50"/>
      <c r="AI45" s="78"/>
      <c r="AJ45" s="63"/>
      <c r="AK45" s="78"/>
      <c r="AM45" s="50"/>
      <c r="AN45" s="50"/>
      <c r="AO45" s="50"/>
      <c r="AP45" s="50"/>
      <c r="AQ45" s="50"/>
      <c r="AR45" s="50"/>
      <c r="AT45" s="50"/>
      <c r="AU45" s="50"/>
      <c r="AV45" s="50"/>
      <c r="AW45" s="50"/>
      <c r="AY45" s="64"/>
    </row>
    <row r="46" spans="1:52" ht="21" x14ac:dyDescent="0.4">
      <c r="A46" s="107"/>
      <c r="B46" s="72"/>
      <c r="D46" s="59"/>
      <c r="E46" s="50"/>
      <c r="F46" s="50"/>
      <c r="G46" s="50"/>
      <c r="H46" s="50"/>
      <c r="I46" s="50"/>
      <c r="J46" s="50"/>
      <c r="L46" s="61" t="str">
        <f>($A$5)</f>
        <v>Debreczy</v>
      </c>
      <c r="N46" s="62" t="s">
        <v>84</v>
      </c>
      <c r="O46" s="63" t="s">
        <v>85</v>
      </c>
      <c r="P46" s="62" t="s">
        <v>84</v>
      </c>
      <c r="Q46" s="78"/>
      <c r="R46" s="50" t="str">
        <f>($A$12)</f>
        <v>pihenő</v>
      </c>
      <c r="S46" s="50"/>
      <c r="V46" s="50"/>
      <c r="Y46" s="59"/>
      <c r="Z46" s="50"/>
      <c r="AA46" s="60"/>
      <c r="AB46" s="60"/>
      <c r="AC46" s="60"/>
      <c r="AE46" s="50"/>
      <c r="AF46" s="50"/>
      <c r="AG46" s="50"/>
      <c r="AH46" s="50"/>
      <c r="AI46" s="60"/>
      <c r="AJ46" s="60"/>
      <c r="AK46" s="60"/>
      <c r="AM46" s="50"/>
      <c r="AN46" s="50"/>
      <c r="AO46" s="50"/>
      <c r="AP46" s="50"/>
      <c r="AQ46" s="50"/>
      <c r="AR46" s="50"/>
      <c r="AT46" s="50"/>
      <c r="AU46" s="50"/>
      <c r="AV46" s="50"/>
      <c r="AW46" s="50"/>
      <c r="AY46" s="64"/>
      <c r="AZ46" s="50"/>
    </row>
    <row r="47" spans="1:52" ht="21" x14ac:dyDescent="0.4">
      <c r="A47" s="107"/>
      <c r="B47" s="72"/>
      <c r="E47" s="50"/>
      <c r="F47" s="50"/>
      <c r="G47" s="50"/>
      <c r="H47" s="50"/>
      <c r="I47" s="50"/>
      <c r="J47" s="50"/>
      <c r="L47" s="61" t="str">
        <f>($A$8)</f>
        <v>Németh K</v>
      </c>
      <c r="N47" s="62">
        <v>2</v>
      </c>
      <c r="O47" s="63" t="s">
        <v>85</v>
      </c>
      <c r="P47" s="62">
        <v>1</v>
      </c>
      <c r="R47" s="50" t="str">
        <f>($A$11)</f>
        <v>Szabó M</v>
      </c>
      <c r="S47" s="50"/>
      <c r="V47" s="50"/>
      <c r="Z47" s="50"/>
      <c r="AA47" s="78"/>
      <c r="AB47" s="63"/>
      <c r="AC47" s="78"/>
      <c r="AE47" s="50"/>
      <c r="AF47" s="50"/>
      <c r="AG47" s="50"/>
      <c r="AH47" s="50"/>
      <c r="AI47" s="78"/>
      <c r="AJ47" s="63"/>
      <c r="AK47" s="78"/>
      <c r="AM47" s="50"/>
      <c r="AN47" s="50"/>
      <c r="AO47" s="50"/>
      <c r="AP47" s="50"/>
      <c r="AQ47" s="50"/>
      <c r="AR47" s="50"/>
      <c r="AT47" s="50"/>
      <c r="AU47" s="50"/>
      <c r="AV47" s="50"/>
      <c r="AW47" s="50"/>
      <c r="AY47" s="64"/>
    </row>
    <row r="48" spans="1:52" ht="21" x14ac:dyDescent="0.4">
      <c r="A48" s="107"/>
      <c r="B48" s="72"/>
      <c r="D48" s="59"/>
      <c r="E48" s="50"/>
      <c r="F48" s="50"/>
      <c r="G48" s="50"/>
      <c r="H48" s="50"/>
      <c r="I48" s="50"/>
      <c r="J48" s="50"/>
      <c r="L48" s="61" t="str">
        <f>($A$9)</f>
        <v>Valics</v>
      </c>
      <c r="N48" s="62">
        <v>1</v>
      </c>
      <c r="O48" s="63" t="s">
        <v>85</v>
      </c>
      <c r="P48" s="62">
        <v>1</v>
      </c>
      <c r="Q48" s="78" t="s">
        <v>89</v>
      </c>
      <c r="R48" s="50" t="str">
        <f>($A$10)</f>
        <v>Fortuna</v>
      </c>
      <c r="S48" s="50"/>
      <c r="V48" s="50"/>
      <c r="Y48" s="59"/>
      <c r="Z48" s="50"/>
      <c r="AA48" s="60"/>
      <c r="AB48" s="60"/>
      <c r="AC48" s="60"/>
      <c r="AE48" s="50"/>
      <c r="AF48" s="50"/>
      <c r="AG48" s="50"/>
      <c r="AH48" s="50"/>
      <c r="AI48" s="60"/>
      <c r="AJ48" s="60"/>
      <c r="AK48" s="60"/>
      <c r="AM48" s="50"/>
      <c r="AN48" s="50"/>
      <c r="AO48" s="50"/>
      <c r="AP48" s="50"/>
      <c r="AQ48" s="50"/>
      <c r="AR48" s="50"/>
      <c r="AT48" s="50"/>
      <c r="AU48" s="50"/>
      <c r="AV48" s="50"/>
      <c r="AW48" s="50"/>
      <c r="AY48" s="64"/>
      <c r="AZ48" s="50"/>
    </row>
    <row r="49" spans="1:52" ht="3.75" customHeight="1" x14ac:dyDescent="0.4">
      <c r="A49" s="107"/>
      <c r="B49" s="72"/>
      <c r="C49" s="73"/>
      <c r="D49" s="74"/>
      <c r="E49" s="72"/>
      <c r="F49" s="72"/>
      <c r="G49" s="72"/>
      <c r="H49" s="72"/>
      <c r="I49" s="72"/>
      <c r="J49" s="72"/>
      <c r="K49" s="75"/>
      <c r="L49" s="75"/>
      <c r="M49" s="75"/>
      <c r="N49" s="72"/>
      <c r="O49" s="76"/>
      <c r="P49" s="77"/>
      <c r="Q49" s="76"/>
      <c r="R49" s="72"/>
      <c r="S49" s="72"/>
      <c r="T49" s="75"/>
      <c r="U49" s="75"/>
      <c r="V49" s="72"/>
      <c r="W49" s="75"/>
      <c r="X49" s="75"/>
      <c r="Y49" s="75"/>
      <c r="Z49" s="72"/>
      <c r="AA49" s="76"/>
      <c r="AB49" s="77"/>
      <c r="AC49" s="76"/>
      <c r="AD49" s="75"/>
      <c r="AE49" s="72"/>
      <c r="AF49" s="72"/>
      <c r="AG49" s="72"/>
      <c r="AH49" s="72"/>
      <c r="AI49" s="76"/>
      <c r="AJ49" s="77"/>
      <c r="AK49" s="76"/>
      <c r="AL49" s="75"/>
      <c r="AM49" s="72"/>
      <c r="AN49" s="72"/>
      <c r="AO49" s="72"/>
      <c r="AP49" s="50"/>
      <c r="AQ49" s="50"/>
      <c r="AR49" s="50"/>
      <c r="AS49" s="50"/>
      <c r="AT49" s="50"/>
      <c r="AU49" s="50"/>
      <c r="AV49" s="50"/>
      <c r="AW49" s="50"/>
    </row>
    <row r="50" spans="1:52" s="50" customFormat="1" ht="24.6" x14ac:dyDescent="0.4">
      <c r="A50" s="106">
        <v>7</v>
      </c>
      <c r="B50" s="58"/>
      <c r="D50" s="59"/>
      <c r="K50" s="60"/>
      <c r="L50" s="61" t="str">
        <f>($A$3)</f>
        <v>Pákai</v>
      </c>
      <c r="M50" s="60"/>
      <c r="N50" s="62">
        <v>2</v>
      </c>
      <c r="O50" s="63" t="s">
        <v>85</v>
      </c>
      <c r="P50" s="62">
        <v>0</v>
      </c>
      <c r="R50" s="50" t="str">
        <f>($A$6)</f>
        <v>Major</v>
      </c>
      <c r="W50" s="60"/>
      <c r="Y50" s="59"/>
      <c r="AY50" s="64"/>
    </row>
    <row r="51" spans="1:52" ht="21" x14ac:dyDescent="0.4">
      <c r="A51" s="107"/>
      <c r="B51" s="65"/>
      <c r="E51" s="50"/>
      <c r="F51" s="50"/>
      <c r="G51" s="50"/>
      <c r="H51" s="50"/>
      <c r="I51" s="50"/>
      <c r="J51" s="50"/>
      <c r="L51" s="61" t="str">
        <f>($A$4)</f>
        <v>Mártonfi</v>
      </c>
      <c r="N51" s="62">
        <v>1</v>
      </c>
      <c r="O51" s="63" t="s">
        <v>85</v>
      </c>
      <c r="P51" s="62">
        <v>1</v>
      </c>
      <c r="R51" s="50" t="str">
        <f>($A$5)</f>
        <v>Debreczy</v>
      </c>
      <c r="S51" s="50"/>
      <c r="V51" s="50"/>
      <c r="Z51" s="50"/>
      <c r="AA51" s="78"/>
      <c r="AB51" s="63"/>
      <c r="AC51" s="78"/>
      <c r="AE51" s="50"/>
      <c r="AF51" s="50"/>
      <c r="AG51" s="50"/>
      <c r="AH51" s="50"/>
      <c r="AI51" s="78"/>
      <c r="AJ51" s="63"/>
      <c r="AK51" s="78"/>
      <c r="AM51" s="50"/>
      <c r="AN51" s="50"/>
      <c r="AO51" s="50"/>
      <c r="AP51" s="50"/>
      <c r="AQ51" s="50"/>
      <c r="AR51" s="50"/>
      <c r="AT51" s="50"/>
      <c r="AU51" s="50"/>
      <c r="AV51" s="50"/>
      <c r="AW51" s="50"/>
      <c r="AY51" s="64"/>
    </row>
    <row r="52" spans="1:52" ht="21" x14ac:dyDescent="0.4">
      <c r="A52" s="107"/>
      <c r="B52" s="65"/>
      <c r="D52" s="59"/>
      <c r="E52" s="50"/>
      <c r="F52" s="50"/>
      <c r="G52" s="50"/>
      <c r="H52" s="50"/>
      <c r="I52" s="50"/>
      <c r="J52" s="50"/>
      <c r="L52" s="61" t="str">
        <f>($A$7)</f>
        <v>Tóth B</v>
      </c>
      <c r="N52" s="62">
        <v>6</v>
      </c>
      <c r="O52" s="63" t="s">
        <v>85</v>
      </c>
      <c r="P52" s="62">
        <v>0</v>
      </c>
      <c r="Q52" s="78"/>
      <c r="R52" s="50" t="str">
        <f>($A$11)</f>
        <v>Szabó M</v>
      </c>
      <c r="S52" s="50"/>
      <c r="V52" s="50"/>
      <c r="Y52" s="59"/>
      <c r="Z52" s="50"/>
      <c r="AA52" s="60"/>
      <c r="AB52" s="60"/>
      <c r="AC52" s="60"/>
      <c r="AE52" s="50"/>
      <c r="AF52" s="50"/>
      <c r="AG52" s="50"/>
      <c r="AH52" s="50"/>
      <c r="AI52" s="60"/>
      <c r="AJ52" s="60"/>
      <c r="AK52" s="60"/>
      <c r="AM52" s="50"/>
      <c r="AN52" s="50"/>
      <c r="AO52" s="50"/>
      <c r="AP52" s="50"/>
      <c r="AQ52" s="50"/>
      <c r="AR52" s="50"/>
      <c r="AT52" s="50"/>
      <c r="AU52" s="50"/>
      <c r="AV52" s="50"/>
      <c r="AW52" s="50"/>
      <c r="AY52" s="64"/>
      <c r="AZ52" s="50"/>
    </row>
    <row r="53" spans="1:52" ht="21" x14ac:dyDescent="0.4">
      <c r="A53" s="107"/>
      <c r="B53" s="65"/>
      <c r="E53" s="50"/>
      <c r="F53" s="50"/>
      <c r="G53" s="50"/>
      <c r="H53" s="50"/>
      <c r="I53" s="50"/>
      <c r="J53" s="50"/>
      <c r="L53" s="61" t="str">
        <f>($A$8)</f>
        <v>Németh K</v>
      </c>
      <c r="N53" s="62">
        <v>0</v>
      </c>
      <c r="O53" s="63" t="s">
        <v>85</v>
      </c>
      <c r="P53" s="62">
        <v>1</v>
      </c>
      <c r="R53" s="50" t="str">
        <f>($A$10)</f>
        <v>Fortuna</v>
      </c>
      <c r="S53" s="50"/>
      <c r="V53" s="50"/>
      <c r="Z53" s="50"/>
      <c r="AA53" s="78"/>
      <c r="AB53" s="63"/>
      <c r="AC53" s="78"/>
      <c r="AE53" s="50"/>
      <c r="AF53" s="50"/>
      <c r="AG53" s="50"/>
      <c r="AH53" s="50"/>
      <c r="AI53" s="78"/>
      <c r="AJ53" s="63"/>
      <c r="AK53" s="78"/>
      <c r="AM53" s="50"/>
      <c r="AN53" s="50"/>
      <c r="AO53" s="50"/>
      <c r="AP53" s="50"/>
      <c r="AQ53" s="50"/>
      <c r="AR53" s="50"/>
      <c r="AT53" s="50"/>
      <c r="AU53" s="50"/>
      <c r="AV53" s="50"/>
      <c r="AW53" s="50"/>
      <c r="AY53" s="64"/>
    </row>
    <row r="54" spans="1:52" ht="21" x14ac:dyDescent="0.4">
      <c r="A54" s="107"/>
      <c r="B54" s="65"/>
      <c r="D54" s="59"/>
      <c r="E54" s="50"/>
      <c r="F54" s="50"/>
      <c r="G54" s="50"/>
      <c r="H54" s="50"/>
      <c r="I54" s="50"/>
      <c r="J54" s="50"/>
      <c r="L54" s="61" t="str">
        <f>($A$9)</f>
        <v>Valics</v>
      </c>
      <c r="N54" s="62" t="s">
        <v>84</v>
      </c>
      <c r="O54" s="63" t="s">
        <v>85</v>
      </c>
      <c r="P54" s="62" t="s">
        <v>84</v>
      </c>
      <c r="Q54" s="78" t="s">
        <v>89</v>
      </c>
      <c r="R54" s="50" t="str">
        <f>($A$12)</f>
        <v>pihenő</v>
      </c>
      <c r="S54" s="50"/>
      <c r="V54" s="50"/>
      <c r="Y54" s="59"/>
      <c r="Z54" s="50"/>
      <c r="AA54" s="60"/>
      <c r="AB54" s="60"/>
      <c r="AC54" s="60"/>
      <c r="AE54" s="50"/>
      <c r="AF54" s="50"/>
      <c r="AG54" s="50"/>
      <c r="AH54" s="50"/>
      <c r="AI54" s="60"/>
      <c r="AJ54" s="60"/>
      <c r="AK54" s="60"/>
      <c r="AM54" s="50"/>
      <c r="AN54" s="50"/>
      <c r="AO54" s="50"/>
      <c r="AP54" s="50"/>
      <c r="AQ54" s="50"/>
      <c r="AR54" s="50"/>
      <c r="AT54" s="50"/>
      <c r="AU54" s="50"/>
      <c r="AV54" s="50"/>
      <c r="AW54" s="50"/>
      <c r="AY54" s="64"/>
      <c r="AZ54" s="50"/>
    </row>
    <row r="55" spans="1:52" ht="3.75" customHeight="1" x14ac:dyDescent="0.4">
      <c r="A55" s="107"/>
      <c r="B55" s="65"/>
      <c r="C55" s="66"/>
      <c r="D55" s="67"/>
      <c r="E55" s="65"/>
      <c r="F55" s="65"/>
      <c r="G55" s="65"/>
      <c r="H55" s="65"/>
      <c r="I55" s="65"/>
      <c r="J55" s="65"/>
      <c r="K55" s="68"/>
      <c r="L55" s="68"/>
      <c r="M55" s="68"/>
      <c r="N55" s="65"/>
      <c r="O55" s="69"/>
      <c r="P55" s="70"/>
      <c r="Q55" s="69"/>
      <c r="R55" s="65"/>
      <c r="S55" s="65"/>
      <c r="T55" s="68"/>
      <c r="U55" s="68"/>
      <c r="V55" s="65"/>
      <c r="W55" s="68"/>
      <c r="X55" s="68"/>
      <c r="Y55" s="68"/>
      <c r="Z55" s="65"/>
      <c r="AA55" s="69"/>
      <c r="AB55" s="70"/>
      <c r="AC55" s="69"/>
      <c r="AD55" s="68"/>
      <c r="AE55" s="65"/>
      <c r="AF55" s="65"/>
      <c r="AG55" s="65"/>
      <c r="AH55" s="65"/>
      <c r="AI55" s="69"/>
      <c r="AJ55" s="70"/>
      <c r="AK55" s="69"/>
      <c r="AL55" s="68"/>
      <c r="AM55" s="65"/>
      <c r="AN55" s="65"/>
      <c r="AO55" s="65"/>
      <c r="AP55" s="50"/>
      <c r="AQ55" s="50"/>
      <c r="AR55" s="50"/>
      <c r="AS55" s="50"/>
      <c r="AT55" s="50"/>
      <c r="AU55" s="50"/>
      <c r="AV55" s="50"/>
      <c r="AW55" s="50"/>
    </row>
    <row r="56" spans="1:52" s="50" customFormat="1" ht="24.6" x14ac:dyDescent="0.4">
      <c r="A56" s="106">
        <v>8</v>
      </c>
      <c r="B56" s="71"/>
      <c r="D56" s="59"/>
      <c r="K56" s="60"/>
      <c r="L56" s="61" t="str">
        <f>($A$3)</f>
        <v>Pákai</v>
      </c>
      <c r="M56" s="60"/>
      <c r="N56" s="62">
        <v>2</v>
      </c>
      <c r="O56" s="63" t="s">
        <v>85</v>
      </c>
      <c r="P56" s="62">
        <v>2</v>
      </c>
      <c r="R56" s="50" t="str">
        <f>($A$5)</f>
        <v>Debreczy</v>
      </c>
      <c r="W56" s="60"/>
      <c r="Y56" s="59"/>
      <c r="AY56" s="64"/>
    </row>
    <row r="57" spans="1:52" ht="21" x14ac:dyDescent="0.4">
      <c r="A57" s="107"/>
      <c r="B57" s="72"/>
      <c r="D57" s="59"/>
      <c r="E57" s="50"/>
      <c r="F57" s="50"/>
      <c r="G57" s="50"/>
      <c r="H57" s="50"/>
      <c r="I57" s="50"/>
      <c r="J57" s="50"/>
      <c r="L57" s="61" t="str">
        <f>($A$4)</f>
        <v>Mártonfi</v>
      </c>
      <c r="N57" s="62" t="s">
        <v>84</v>
      </c>
      <c r="O57" s="63" t="s">
        <v>85</v>
      </c>
      <c r="P57" s="62" t="s">
        <v>84</v>
      </c>
      <c r="R57" s="50" t="str">
        <f>($A$12)</f>
        <v>pihenő</v>
      </c>
      <c r="S57" s="50"/>
      <c r="V57" s="50"/>
      <c r="Y57" s="59"/>
      <c r="Z57" s="50"/>
      <c r="AA57" s="60"/>
      <c r="AB57" s="60"/>
      <c r="AC57" s="60"/>
      <c r="AE57" s="50"/>
      <c r="AF57" s="50"/>
      <c r="AG57" s="50"/>
      <c r="AH57" s="50"/>
      <c r="AI57" s="60"/>
      <c r="AJ57" s="60"/>
      <c r="AK57" s="60"/>
      <c r="AM57" s="50"/>
      <c r="AN57" s="50"/>
      <c r="AO57" s="50"/>
      <c r="AP57" s="50"/>
      <c r="AQ57" s="50"/>
      <c r="AR57" s="50"/>
      <c r="AT57" s="50"/>
      <c r="AU57" s="50"/>
      <c r="AV57" s="50"/>
      <c r="AW57" s="50"/>
      <c r="AY57" s="64"/>
      <c r="AZ57" s="50"/>
    </row>
    <row r="58" spans="1:52" ht="21" x14ac:dyDescent="0.4">
      <c r="A58" s="107"/>
      <c r="B58" s="72"/>
      <c r="D58" s="59"/>
      <c r="E58" s="50"/>
      <c r="F58" s="50"/>
      <c r="G58" s="50"/>
      <c r="H58" s="50"/>
      <c r="I58" s="50"/>
      <c r="J58" s="50"/>
      <c r="L58" s="61" t="str">
        <f>($A$6)</f>
        <v>Major</v>
      </c>
      <c r="N58" s="62">
        <v>0</v>
      </c>
      <c r="O58" s="63" t="s">
        <v>85</v>
      </c>
      <c r="P58" s="62">
        <v>0</v>
      </c>
      <c r="Q58" s="78"/>
      <c r="R58" s="50" t="str">
        <f>($A$11)</f>
        <v>Szabó M</v>
      </c>
      <c r="S58" s="50"/>
      <c r="V58" s="50"/>
      <c r="Y58" s="59"/>
      <c r="Z58" s="50"/>
      <c r="AA58" s="60"/>
      <c r="AB58" s="60"/>
      <c r="AC58" s="60"/>
      <c r="AE58" s="50"/>
      <c r="AF58" s="50"/>
      <c r="AG58" s="50"/>
      <c r="AH58" s="50"/>
      <c r="AI58" s="60"/>
      <c r="AJ58" s="60"/>
      <c r="AK58" s="60"/>
      <c r="AM58" s="50"/>
      <c r="AN58" s="50"/>
      <c r="AO58" s="50"/>
      <c r="AP58" s="50"/>
      <c r="AQ58" s="50"/>
      <c r="AR58" s="50"/>
      <c r="AT58" s="50"/>
      <c r="AU58" s="50"/>
      <c r="AV58" s="50"/>
      <c r="AW58" s="50"/>
      <c r="AY58" s="64"/>
      <c r="AZ58" s="50"/>
    </row>
    <row r="59" spans="1:52" ht="21" x14ac:dyDescent="0.4">
      <c r="A59" s="107"/>
      <c r="B59" s="72"/>
      <c r="D59" s="59"/>
      <c r="E59" s="50"/>
      <c r="F59" s="50"/>
      <c r="G59" s="50"/>
      <c r="H59" s="50"/>
      <c r="I59" s="50"/>
      <c r="J59" s="50"/>
      <c r="L59" s="61" t="str">
        <f>($A$7)</f>
        <v>Tóth B</v>
      </c>
      <c r="N59" s="62">
        <v>1</v>
      </c>
      <c r="O59" s="63" t="s">
        <v>85</v>
      </c>
      <c r="P59" s="62">
        <v>0</v>
      </c>
      <c r="R59" s="50" t="str">
        <f>($A$10)</f>
        <v>Fortuna</v>
      </c>
      <c r="S59" s="50"/>
      <c r="V59" s="50"/>
      <c r="Y59" s="59"/>
      <c r="Z59" s="50"/>
      <c r="AA59" s="60"/>
      <c r="AB59" s="60"/>
      <c r="AC59" s="60"/>
      <c r="AE59" s="50"/>
      <c r="AF59" s="50"/>
      <c r="AG59" s="50"/>
      <c r="AH59" s="50"/>
      <c r="AI59" s="60"/>
      <c r="AJ59" s="60"/>
      <c r="AK59" s="60"/>
      <c r="AM59" s="50"/>
      <c r="AN59" s="50"/>
      <c r="AO59" s="50"/>
      <c r="AP59" s="50"/>
      <c r="AQ59" s="50"/>
      <c r="AR59" s="50"/>
      <c r="AT59" s="50"/>
      <c r="AU59" s="50"/>
      <c r="AV59" s="50"/>
      <c r="AW59" s="50"/>
      <c r="AY59" s="64"/>
      <c r="AZ59" s="50"/>
    </row>
    <row r="60" spans="1:52" ht="21" x14ac:dyDescent="0.4">
      <c r="A60" s="107"/>
      <c r="B60" s="72"/>
      <c r="D60" s="59"/>
      <c r="E60" s="50"/>
      <c r="F60" s="50"/>
      <c r="G60" s="50"/>
      <c r="H60" s="50"/>
      <c r="I60" s="50"/>
      <c r="J60" s="50"/>
      <c r="L60" s="61" t="str">
        <f>($A$8)</f>
        <v>Németh K</v>
      </c>
      <c r="N60" s="62">
        <v>2</v>
      </c>
      <c r="O60" s="63" t="s">
        <v>85</v>
      </c>
      <c r="P60" s="62">
        <v>0</v>
      </c>
      <c r="Q60" s="78" t="s">
        <v>89</v>
      </c>
      <c r="R60" s="50" t="str">
        <f>($A$9)</f>
        <v>Valics</v>
      </c>
      <c r="S60" s="50"/>
      <c r="V60" s="50"/>
      <c r="Y60" s="59"/>
      <c r="Z60" s="50"/>
      <c r="AA60" s="60"/>
      <c r="AB60" s="60"/>
      <c r="AC60" s="60"/>
      <c r="AE60" s="50"/>
      <c r="AF60" s="50"/>
      <c r="AG60" s="50"/>
      <c r="AH60" s="50"/>
      <c r="AI60" s="60"/>
      <c r="AJ60" s="60"/>
      <c r="AK60" s="60"/>
      <c r="AM60" s="50"/>
      <c r="AN60" s="50"/>
      <c r="AO60" s="50"/>
      <c r="AP60" s="50"/>
      <c r="AQ60" s="50"/>
      <c r="AR60" s="50"/>
      <c r="AT60" s="50"/>
      <c r="AU60" s="50"/>
      <c r="AV60" s="50"/>
      <c r="AW60" s="50"/>
      <c r="AY60" s="64"/>
      <c r="AZ60" s="50"/>
    </row>
    <row r="61" spans="1:52" ht="3.75" customHeight="1" x14ac:dyDescent="0.4">
      <c r="A61" s="107"/>
      <c r="B61" s="72"/>
      <c r="C61" s="73"/>
      <c r="D61" s="74"/>
      <c r="E61" s="72"/>
      <c r="F61" s="72"/>
      <c r="G61" s="72"/>
      <c r="H61" s="72"/>
      <c r="I61" s="72"/>
      <c r="J61" s="72"/>
      <c r="K61" s="75"/>
      <c r="L61" s="75"/>
      <c r="M61" s="75"/>
      <c r="N61" s="72"/>
      <c r="O61" s="76"/>
      <c r="P61" s="77"/>
      <c r="Q61" s="76"/>
      <c r="R61" s="72"/>
      <c r="S61" s="72"/>
      <c r="T61" s="75"/>
      <c r="U61" s="75"/>
      <c r="V61" s="72"/>
      <c r="W61" s="75"/>
      <c r="X61" s="75"/>
      <c r="Y61" s="75"/>
      <c r="Z61" s="72"/>
      <c r="AA61" s="76"/>
      <c r="AB61" s="77"/>
      <c r="AC61" s="76"/>
      <c r="AD61" s="75"/>
      <c r="AE61" s="72"/>
      <c r="AF61" s="72"/>
      <c r="AG61" s="72"/>
      <c r="AH61" s="72"/>
      <c r="AI61" s="76"/>
      <c r="AJ61" s="77"/>
      <c r="AK61" s="76"/>
      <c r="AL61" s="75"/>
      <c r="AM61" s="72"/>
      <c r="AN61" s="72"/>
      <c r="AO61" s="72"/>
      <c r="AP61" s="50"/>
      <c r="AQ61" s="50"/>
      <c r="AR61" s="50"/>
      <c r="AS61" s="50"/>
      <c r="AT61" s="50"/>
      <c r="AU61" s="50"/>
      <c r="AV61" s="50"/>
      <c r="AW61" s="50"/>
    </row>
    <row r="62" spans="1:52" s="50" customFormat="1" ht="24.6" x14ac:dyDescent="0.4">
      <c r="A62" s="106">
        <v>9</v>
      </c>
      <c r="B62" s="58"/>
      <c r="D62" s="59"/>
      <c r="K62" s="60"/>
      <c r="L62" s="61" t="str">
        <f>($A$3)</f>
        <v>Pákai</v>
      </c>
      <c r="M62" s="60"/>
      <c r="N62" s="62">
        <v>4</v>
      </c>
      <c r="O62" s="63" t="s">
        <v>85</v>
      </c>
      <c r="P62" s="62">
        <v>1</v>
      </c>
      <c r="R62" s="50" t="str">
        <f>($A$4)</f>
        <v>Mártonfi</v>
      </c>
      <c r="W62" s="60"/>
      <c r="Y62" s="59"/>
      <c r="AY62" s="64"/>
    </row>
    <row r="63" spans="1:52" ht="21" x14ac:dyDescent="0.4">
      <c r="A63" s="107"/>
      <c r="B63" s="65"/>
      <c r="E63" s="50"/>
      <c r="F63" s="50"/>
      <c r="G63" s="50"/>
      <c r="H63" s="50"/>
      <c r="I63" s="50"/>
      <c r="J63" s="50"/>
      <c r="L63" s="61" t="str">
        <f>($A$5)</f>
        <v>Debreczy</v>
      </c>
      <c r="N63" s="62">
        <v>4</v>
      </c>
      <c r="O63" s="63" t="s">
        <v>85</v>
      </c>
      <c r="P63" s="62">
        <v>1</v>
      </c>
      <c r="R63" s="50" t="str">
        <f>($A$11)</f>
        <v>Szabó M</v>
      </c>
      <c r="S63" s="50"/>
      <c r="V63" s="50"/>
      <c r="Z63" s="50"/>
      <c r="AA63" s="78"/>
      <c r="AB63" s="63"/>
      <c r="AC63" s="78"/>
      <c r="AE63" s="50"/>
      <c r="AF63" s="50"/>
      <c r="AG63" s="50"/>
      <c r="AH63" s="50"/>
      <c r="AI63" s="78"/>
      <c r="AJ63" s="63"/>
      <c r="AK63" s="78"/>
      <c r="AM63" s="50"/>
      <c r="AN63" s="50"/>
      <c r="AO63" s="50"/>
      <c r="AP63" s="50"/>
      <c r="AQ63" s="50"/>
      <c r="AR63" s="50"/>
      <c r="AT63" s="50"/>
      <c r="AU63" s="50"/>
      <c r="AV63" s="50"/>
      <c r="AW63" s="50"/>
      <c r="AY63" s="64"/>
    </row>
    <row r="64" spans="1:52" ht="21" x14ac:dyDescent="0.4">
      <c r="A64" s="107"/>
      <c r="B64" s="65"/>
      <c r="E64" s="50"/>
      <c r="F64" s="50"/>
      <c r="G64" s="50"/>
      <c r="H64" s="50"/>
      <c r="I64" s="50"/>
      <c r="J64" s="50"/>
      <c r="L64" s="61" t="str">
        <f>($A$6)</f>
        <v>Major</v>
      </c>
      <c r="N64" s="62">
        <v>2</v>
      </c>
      <c r="O64" s="63" t="s">
        <v>85</v>
      </c>
      <c r="P64" s="62">
        <v>2</v>
      </c>
      <c r="Q64" s="78"/>
      <c r="R64" s="50" t="str">
        <f>($A$10)</f>
        <v>Fortuna</v>
      </c>
      <c r="S64" s="50"/>
      <c r="V64" s="50"/>
      <c r="Y64" s="59"/>
      <c r="Z64" s="50"/>
      <c r="AA64" s="60"/>
      <c r="AB64" s="60"/>
      <c r="AC64" s="60"/>
      <c r="AE64" s="50"/>
      <c r="AF64" s="50"/>
      <c r="AG64" s="50"/>
      <c r="AH64" s="50"/>
      <c r="AI64" s="60"/>
      <c r="AJ64" s="60"/>
      <c r="AK64" s="60"/>
      <c r="AM64" s="50"/>
      <c r="AN64" s="50"/>
      <c r="AO64" s="50"/>
      <c r="AP64" s="50"/>
      <c r="AQ64" s="50"/>
      <c r="AR64" s="50"/>
      <c r="AT64" s="50"/>
      <c r="AU64" s="50"/>
      <c r="AV64" s="50"/>
      <c r="AW64" s="50"/>
      <c r="AY64" s="64"/>
      <c r="AZ64" s="50"/>
    </row>
    <row r="65" spans="1:52" ht="21" x14ac:dyDescent="0.4">
      <c r="A65" s="107"/>
      <c r="B65" s="65"/>
      <c r="E65" s="50"/>
      <c r="F65" s="50"/>
      <c r="G65" s="50"/>
      <c r="H65" s="50"/>
      <c r="I65" s="50"/>
      <c r="J65" s="50"/>
      <c r="L65" s="61" t="str">
        <f>($A$7)</f>
        <v>Tóth B</v>
      </c>
      <c r="N65" s="62">
        <v>2</v>
      </c>
      <c r="O65" s="63" t="s">
        <v>85</v>
      </c>
      <c r="P65" s="62">
        <v>2</v>
      </c>
      <c r="R65" s="50" t="str">
        <f>($A$9)</f>
        <v>Valics</v>
      </c>
      <c r="S65" s="50"/>
      <c r="V65" s="50"/>
      <c r="Z65" s="50"/>
      <c r="AA65" s="78"/>
      <c r="AB65" s="63"/>
      <c r="AC65" s="78"/>
      <c r="AE65" s="50"/>
      <c r="AF65" s="50"/>
      <c r="AG65" s="50"/>
      <c r="AH65" s="50"/>
      <c r="AI65" s="78"/>
      <c r="AJ65" s="63"/>
      <c r="AK65" s="78"/>
      <c r="AM65" s="50"/>
      <c r="AN65" s="50"/>
      <c r="AO65" s="50"/>
      <c r="AP65" s="50"/>
      <c r="AQ65" s="50"/>
      <c r="AR65" s="50"/>
      <c r="AT65" s="50"/>
      <c r="AU65" s="50"/>
      <c r="AV65" s="50"/>
      <c r="AW65" s="50"/>
      <c r="AY65" s="64"/>
    </row>
    <row r="66" spans="1:52" ht="21" x14ac:dyDescent="0.4">
      <c r="A66" s="107"/>
      <c r="B66" s="65"/>
      <c r="D66" s="59"/>
      <c r="E66" s="50"/>
      <c r="F66" s="50"/>
      <c r="G66" s="50"/>
      <c r="H66" s="50"/>
      <c r="I66" s="50"/>
      <c r="J66" s="50"/>
      <c r="L66" s="61" t="str">
        <f>($A$8)</f>
        <v>Németh K</v>
      </c>
      <c r="N66" s="62" t="s">
        <v>84</v>
      </c>
      <c r="O66" s="63" t="s">
        <v>85</v>
      </c>
      <c r="P66" s="62" t="s">
        <v>84</v>
      </c>
      <c r="Q66" s="78" t="s">
        <v>89</v>
      </c>
      <c r="R66" s="50" t="str">
        <f>($A$12)</f>
        <v>pihenő</v>
      </c>
      <c r="S66" s="50"/>
      <c r="V66" s="50"/>
      <c r="Y66" s="59"/>
      <c r="Z66" s="50"/>
      <c r="AA66" s="60"/>
      <c r="AB66" s="60"/>
      <c r="AC66" s="60"/>
      <c r="AE66" s="50"/>
      <c r="AF66" s="50"/>
      <c r="AG66" s="50"/>
      <c r="AH66" s="50"/>
      <c r="AI66" s="60"/>
      <c r="AJ66" s="60"/>
      <c r="AK66" s="60"/>
      <c r="AM66" s="50"/>
      <c r="AN66" s="50"/>
      <c r="AO66" s="50"/>
      <c r="AP66" s="50"/>
      <c r="AQ66" s="50"/>
      <c r="AR66" s="50"/>
      <c r="AT66" s="50"/>
      <c r="AU66" s="50"/>
      <c r="AV66" s="50"/>
      <c r="AW66" s="50"/>
      <c r="AY66" s="64"/>
      <c r="AZ66" s="50"/>
    </row>
    <row r="67" spans="1:52" ht="3.75" customHeight="1" x14ac:dyDescent="0.4">
      <c r="A67" s="107"/>
      <c r="B67" s="65"/>
      <c r="C67" s="66"/>
      <c r="D67" s="67"/>
      <c r="E67" s="65"/>
      <c r="F67" s="65"/>
      <c r="G67" s="65"/>
      <c r="H67" s="65"/>
      <c r="I67" s="65"/>
      <c r="J67" s="65"/>
      <c r="K67" s="68"/>
      <c r="L67" s="68"/>
      <c r="M67" s="68"/>
      <c r="N67" s="65"/>
      <c r="O67" s="69"/>
      <c r="P67" s="70"/>
      <c r="Q67" s="69"/>
      <c r="R67" s="65"/>
      <c r="S67" s="65"/>
      <c r="T67" s="68"/>
      <c r="U67" s="68"/>
      <c r="V67" s="65"/>
      <c r="W67" s="68"/>
      <c r="X67" s="68"/>
      <c r="Y67" s="68"/>
      <c r="Z67" s="65"/>
      <c r="AA67" s="69"/>
      <c r="AB67" s="70"/>
      <c r="AC67" s="69"/>
      <c r="AD67" s="68"/>
      <c r="AE67" s="65"/>
      <c r="AF67" s="65"/>
      <c r="AG67" s="65"/>
      <c r="AH67" s="65"/>
      <c r="AI67" s="69"/>
      <c r="AJ67" s="70"/>
      <c r="AK67" s="69"/>
      <c r="AL67" s="68"/>
      <c r="AM67" s="65"/>
      <c r="AN67" s="65"/>
      <c r="AO67" s="65"/>
      <c r="AP67" s="50"/>
      <c r="AQ67" s="50"/>
      <c r="AR67" s="50"/>
      <c r="AS67" s="50"/>
      <c r="AT67" s="50"/>
      <c r="AU67" s="50"/>
      <c r="AV67" s="50"/>
      <c r="AW67" s="50"/>
    </row>
  </sheetData>
  <conditionalFormatting sqref="Q3:Q5 E4:E12 I5:I12 I3 M3:M4 M6:M12 Q7:Q12 U3:U6 U8:U12 Y3:Y7 Y9:Y12 AC3:AC8 AC10:AC12 AG3:AG9 AG11:AG12 AK3:AK10 AK12 AO3:AO11">
    <cfRule type="cellIs" dxfId="56" priority="1" stopIfTrue="1" operator="equal">
      <formula>"g"</formula>
    </cfRule>
    <cfRule type="cellIs" dxfId="55" priority="2" stopIfTrue="1" operator="equal">
      <formula>"d"</formula>
    </cfRule>
    <cfRule type="cellIs" dxfId="54" priority="3" stopIfTrue="1" operator="equal">
      <formula>"v"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</sheetPr>
  <dimension ref="A1:BA67"/>
  <sheetViews>
    <sheetView workbookViewId="0">
      <selection activeCell="A16" sqref="A16"/>
    </sheetView>
  </sheetViews>
  <sheetFormatPr defaultColWidth="2.69921875" defaultRowHeight="15.6" x14ac:dyDescent="0.3"/>
  <cols>
    <col min="1" max="1" width="19.296875" bestFit="1" customWidth="1"/>
    <col min="42" max="42" width="1.296875" customWidth="1"/>
    <col min="49" max="49" width="3.5" bestFit="1" customWidth="1"/>
    <col min="50" max="50" width="0.796875" customWidth="1"/>
    <col min="52" max="52" width="0.796875" customWidth="1"/>
    <col min="257" max="257" width="19.296875" bestFit="1" customWidth="1"/>
    <col min="298" max="298" width="1.296875" customWidth="1"/>
    <col min="305" max="305" width="3.5" bestFit="1" customWidth="1"/>
    <col min="306" max="306" width="0.796875" customWidth="1"/>
    <col min="308" max="308" width="0.796875" customWidth="1"/>
    <col min="513" max="513" width="19.296875" bestFit="1" customWidth="1"/>
    <col min="554" max="554" width="1.296875" customWidth="1"/>
    <col min="561" max="561" width="3.5" bestFit="1" customWidth="1"/>
    <col min="562" max="562" width="0.796875" customWidth="1"/>
    <col min="564" max="564" width="0.796875" customWidth="1"/>
    <col min="769" max="769" width="19.296875" bestFit="1" customWidth="1"/>
    <col min="810" max="810" width="1.296875" customWidth="1"/>
    <col min="817" max="817" width="3.5" bestFit="1" customWidth="1"/>
    <col min="818" max="818" width="0.796875" customWidth="1"/>
    <col min="820" max="820" width="0.796875" customWidth="1"/>
    <col min="1025" max="1025" width="19.296875" bestFit="1" customWidth="1"/>
    <col min="1066" max="1066" width="1.296875" customWidth="1"/>
    <col min="1073" max="1073" width="3.5" bestFit="1" customWidth="1"/>
    <col min="1074" max="1074" width="0.796875" customWidth="1"/>
    <col min="1076" max="1076" width="0.796875" customWidth="1"/>
    <col min="1281" max="1281" width="19.296875" bestFit="1" customWidth="1"/>
    <col min="1322" max="1322" width="1.296875" customWidth="1"/>
    <col min="1329" max="1329" width="3.5" bestFit="1" customWidth="1"/>
    <col min="1330" max="1330" width="0.796875" customWidth="1"/>
    <col min="1332" max="1332" width="0.796875" customWidth="1"/>
    <col min="1537" max="1537" width="19.296875" bestFit="1" customWidth="1"/>
    <col min="1578" max="1578" width="1.296875" customWidth="1"/>
    <col min="1585" max="1585" width="3.5" bestFit="1" customWidth="1"/>
    <col min="1586" max="1586" width="0.796875" customWidth="1"/>
    <col min="1588" max="1588" width="0.796875" customWidth="1"/>
    <col min="1793" max="1793" width="19.296875" bestFit="1" customWidth="1"/>
    <col min="1834" max="1834" width="1.296875" customWidth="1"/>
    <col min="1841" max="1841" width="3.5" bestFit="1" customWidth="1"/>
    <col min="1842" max="1842" width="0.796875" customWidth="1"/>
    <col min="1844" max="1844" width="0.796875" customWidth="1"/>
    <col min="2049" max="2049" width="19.296875" bestFit="1" customWidth="1"/>
    <col min="2090" max="2090" width="1.296875" customWidth="1"/>
    <col min="2097" max="2097" width="3.5" bestFit="1" customWidth="1"/>
    <col min="2098" max="2098" width="0.796875" customWidth="1"/>
    <col min="2100" max="2100" width="0.796875" customWidth="1"/>
    <col min="2305" max="2305" width="19.296875" bestFit="1" customWidth="1"/>
    <col min="2346" max="2346" width="1.296875" customWidth="1"/>
    <col min="2353" max="2353" width="3.5" bestFit="1" customWidth="1"/>
    <col min="2354" max="2354" width="0.796875" customWidth="1"/>
    <col min="2356" max="2356" width="0.796875" customWidth="1"/>
    <col min="2561" max="2561" width="19.296875" bestFit="1" customWidth="1"/>
    <col min="2602" max="2602" width="1.296875" customWidth="1"/>
    <col min="2609" max="2609" width="3.5" bestFit="1" customWidth="1"/>
    <col min="2610" max="2610" width="0.796875" customWidth="1"/>
    <col min="2612" max="2612" width="0.796875" customWidth="1"/>
    <col min="2817" max="2817" width="19.296875" bestFit="1" customWidth="1"/>
    <col min="2858" max="2858" width="1.296875" customWidth="1"/>
    <col min="2865" max="2865" width="3.5" bestFit="1" customWidth="1"/>
    <col min="2866" max="2866" width="0.796875" customWidth="1"/>
    <col min="2868" max="2868" width="0.796875" customWidth="1"/>
    <col min="3073" max="3073" width="19.296875" bestFit="1" customWidth="1"/>
    <col min="3114" max="3114" width="1.296875" customWidth="1"/>
    <col min="3121" max="3121" width="3.5" bestFit="1" customWidth="1"/>
    <col min="3122" max="3122" width="0.796875" customWidth="1"/>
    <col min="3124" max="3124" width="0.796875" customWidth="1"/>
    <col min="3329" max="3329" width="19.296875" bestFit="1" customWidth="1"/>
    <col min="3370" max="3370" width="1.296875" customWidth="1"/>
    <col min="3377" max="3377" width="3.5" bestFit="1" customWidth="1"/>
    <col min="3378" max="3378" width="0.796875" customWidth="1"/>
    <col min="3380" max="3380" width="0.796875" customWidth="1"/>
    <col min="3585" max="3585" width="19.296875" bestFit="1" customWidth="1"/>
    <col min="3626" max="3626" width="1.296875" customWidth="1"/>
    <col min="3633" max="3633" width="3.5" bestFit="1" customWidth="1"/>
    <col min="3634" max="3634" width="0.796875" customWidth="1"/>
    <col min="3636" max="3636" width="0.796875" customWidth="1"/>
    <col min="3841" max="3841" width="19.296875" bestFit="1" customWidth="1"/>
    <col min="3882" max="3882" width="1.296875" customWidth="1"/>
    <col min="3889" max="3889" width="3.5" bestFit="1" customWidth="1"/>
    <col min="3890" max="3890" width="0.796875" customWidth="1"/>
    <col min="3892" max="3892" width="0.796875" customWidth="1"/>
    <col min="4097" max="4097" width="19.296875" bestFit="1" customWidth="1"/>
    <col min="4138" max="4138" width="1.296875" customWidth="1"/>
    <col min="4145" max="4145" width="3.5" bestFit="1" customWidth="1"/>
    <col min="4146" max="4146" width="0.796875" customWidth="1"/>
    <col min="4148" max="4148" width="0.796875" customWidth="1"/>
    <col min="4353" max="4353" width="19.296875" bestFit="1" customWidth="1"/>
    <col min="4394" max="4394" width="1.296875" customWidth="1"/>
    <col min="4401" max="4401" width="3.5" bestFit="1" customWidth="1"/>
    <col min="4402" max="4402" width="0.796875" customWidth="1"/>
    <col min="4404" max="4404" width="0.796875" customWidth="1"/>
    <col min="4609" max="4609" width="19.296875" bestFit="1" customWidth="1"/>
    <col min="4650" max="4650" width="1.296875" customWidth="1"/>
    <col min="4657" max="4657" width="3.5" bestFit="1" customWidth="1"/>
    <col min="4658" max="4658" width="0.796875" customWidth="1"/>
    <col min="4660" max="4660" width="0.796875" customWidth="1"/>
    <col min="4865" max="4865" width="19.296875" bestFit="1" customWidth="1"/>
    <col min="4906" max="4906" width="1.296875" customWidth="1"/>
    <col min="4913" max="4913" width="3.5" bestFit="1" customWidth="1"/>
    <col min="4914" max="4914" width="0.796875" customWidth="1"/>
    <col min="4916" max="4916" width="0.796875" customWidth="1"/>
    <col min="5121" max="5121" width="19.296875" bestFit="1" customWidth="1"/>
    <col min="5162" max="5162" width="1.296875" customWidth="1"/>
    <col min="5169" max="5169" width="3.5" bestFit="1" customWidth="1"/>
    <col min="5170" max="5170" width="0.796875" customWidth="1"/>
    <col min="5172" max="5172" width="0.796875" customWidth="1"/>
    <col min="5377" max="5377" width="19.296875" bestFit="1" customWidth="1"/>
    <col min="5418" max="5418" width="1.296875" customWidth="1"/>
    <col min="5425" max="5425" width="3.5" bestFit="1" customWidth="1"/>
    <col min="5426" max="5426" width="0.796875" customWidth="1"/>
    <col min="5428" max="5428" width="0.796875" customWidth="1"/>
    <col min="5633" max="5633" width="19.296875" bestFit="1" customWidth="1"/>
    <col min="5674" max="5674" width="1.296875" customWidth="1"/>
    <col min="5681" max="5681" width="3.5" bestFit="1" customWidth="1"/>
    <col min="5682" max="5682" width="0.796875" customWidth="1"/>
    <col min="5684" max="5684" width="0.796875" customWidth="1"/>
    <col min="5889" max="5889" width="19.296875" bestFit="1" customWidth="1"/>
    <col min="5930" max="5930" width="1.296875" customWidth="1"/>
    <col min="5937" max="5937" width="3.5" bestFit="1" customWidth="1"/>
    <col min="5938" max="5938" width="0.796875" customWidth="1"/>
    <col min="5940" max="5940" width="0.796875" customWidth="1"/>
    <col min="6145" max="6145" width="19.296875" bestFit="1" customWidth="1"/>
    <col min="6186" max="6186" width="1.296875" customWidth="1"/>
    <col min="6193" max="6193" width="3.5" bestFit="1" customWidth="1"/>
    <col min="6194" max="6194" width="0.796875" customWidth="1"/>
    <col min="6196" max="6196" width="0.796875" customWidth="1"/>
    <col min="6401" max="6401" width="19.296875" bestFit="1" customWidth="1"/>
    <col min="6442" max="6442" width="1.296875" customWidth="1"/>
    <col min="6449" max="6449" width="3.5" bestFit="1" customWidth="1"/>
    <col min="6450" max="6450" width="0.796875" customWidth="1"/>
    <col min="6452" max="6452" width="0.796875" customWidth="1"/>
    <col min="6657" max="6657" width="19.296875" bestFit="1" customWidth="1"/>
    <col min="6698" max="6698" width="1.296875" customWidth="1"/>
    <col min="6705" max="6705" width="3.5" bestFit="1" customWidth="1"/>
    <col min="6706" max="6706" width="0.796875" customWidth="1"/>
    <col min="6708" max="6708" width="0.796875" customWidth="1"/>
    <col min="6913" max="6913" width="19.296875" bestFit="1" customWidth="1"/>
    <col min="6954" max="6954" width="1.296875" customWidth="1"/>
    <col min="6961" max="6961" width="3.5" bestFit="1" customWidth="1"/>
    <col min="6962" max="6962" width="0.796875" customWidth="1"/>
    <col min="6964" max="6964" width="0.796875" customWidth="1"/>
    <col min="7169" max="7169" width="19.296875" bestFit="1" customWidth="1"/>
    <col min="7210" max="7210" width="1.296875" customWidth="1"/>
    <col min="7217" max="7217" width="3.5" bestFit="1" customWidth="1"/>
    <col min="7218" max="7218" width="0.796875" customWidth="1"/>
    <col min="7220" max="7220" width="0.796875" customWidth="1"/>
    <col min="7425" max="7425" width="19.296875" bestFit="1" customWidth="1"/>
    <col min="7466" max="7466" width="1.296875" customWidth="1"/>
    <col min="7473" max="7473" width="3.5" bestFit="1" customWidth="1"/>
    <col min="7474" max="7474" width="0.796875" customWidth="1"/>
    <col min="7476" max="7476" width="0.796875" customWidth="1"/>
    <col min="7681" max="7681" width="19.296875" bestFit="1" customWidth="1"/>
    <col min="7722" max="7722" width="1.296875" customWidth="1"/>
    <col min="7729" max="7729" width="3.5" bestFit="1" customWidth="1"/>
    <col min="7730" max="7730" width="0.796875" customWidth="1"/>
    <col min="7732" max="7732" width="0.796875" customWidth="1"/>
    <col min="7937" max="7937" width="19.296875" bestFit="1" customWidth="1"/>
    <col min="7978" max="7978" width="1.296875" customWidth="1"/>
    <col min="7985" max="7985" width="3.5" bestFit="1" customWidth="1"/>
    <col min="7986" max="7986" width="0.796875" customWidth="1"/>
    <col min="7988" max="7988" width="0.796875" customWidth="1"/>
    <col min="8193" max="8193" width="19.296875" bestFit="1" customWidth="1"/>
    <col min="8234" max="8234" width="1.296875" customWidth="1"/>
    <col min="8241" max="8241" width="3.5" bestFit="1" customWidth="1"/>
    <col min="8242" max="8242" width="0.796875" customWidth="1"/>
    <col min="8244" max="8244" width="0.796875" customWidth="1"/>
    <col min="8449" max="8449" width="19.296875" bestFit="1" customWidth="1"/>
    <col min="8490" max="8490" width="1.296875" customWidth="1"/>
    <col min="8497" max="8497" width="3.5" bestFit="1" customWidth="1"/>
    <col min="8498" max="8498" width="0.796875" customWidth="1"/>
    <col min="8500" max="8500" width="0.796875" customWidth="1"/>
    <col min="8705" max="8705" width="19.296875" bestFit="1" customWidth="1"/>
    <col min="8746" max="8746" width="1.296875" customWidth="1"/>
    <col min="8753" max="8753" width="3.5" bestFit="1" customWidth="1"/>
    <col min="8754" max="8754" width="0.796875" customWidth="1"/>
    <col min="8756" max="8756" width="0.796875" customWidth="1"/>
    <col min="8961" max="8961" width="19.296875" bestFit="1" customWidth="1"/>
    <col min="9002" max="9002" width="1.296875" customWidth="1"/>
    <col min="9009" max="9009" width="3.5" bestFit="1" customWidth="1"/>
    <col min="9010" max="9010" width="0.796875" customWidth="1"/>
    <col min="9012" max="9012" width="0.796875" customWidth="1"/>
    <col min="9217" max="9217" width="19.296875" bestFit="1" customWidth="1"/>
    <col min="9258" max="9258" width="1.296875" customWidth="1"/>
    <col min="9265" max="9265" width="3.5" bestFit="1" customWidth="1"/>
    <col min="9266" max="9266" width="0.796875" customWidth="1"/>
    <col min="9268" max="9268" width="0.796875" customWidth="1"/>
    <col min="9473" max="9473" width="19.296875" bestFit="1" customWidth="1"/>
    <col min="9514" max="9514" width="1.296875" customWidth="1"/>
    <col min="9521" max="9521" width="3.5" bestFit="1" customWidth="1"/>
    <col min="9522" max="9522" width="0.796875" customWidth="1"/>
    <col min="9524" max="9524" width="0.796875" customWidth="1"/>
    <col min="9729" max="9729" width="19.296875" bestFit="1" customWidth="1"/>
    <col min="9770" max="9770" width="1.296875" customWidth="1"/>
    <col min="9777" max="9777" width="3.5" bestFit="1" customWidth="1"/>
    <col min="9778" max="9778" width="0.796875" customWidth="1"/>
    <col min="9780" max="9780" width="0.796875" customWidth="1"/>
    <col min="9985" max="9985" width="19.296875" bestFit="1" customWidth="1"/>
    <col min="10026" max="10026" width="1.296875" customWidth="1"/>
    <col min="10033" max="10033" width="3.5" bestFit="1" customWidth="1"/>
    <col min="10034" max="10034" width="0.796875" customWidth="1"/>
    <col min="10036" max="10036" width="0.796875" customWidth="1"/>
    <col min="10241" max="10241" width="19.296875" bestFit="1" customWidth="1"/>
    <col min="10282" max="10282" width="1.296875" customWidth="1"/>
    <col min="10289" max="10289" width="3.5" bestFit="1" customWidth="1"/>
    <col min="10290" max="10290" width="0.796875" customWidth="1"/>
    <col min="10292" max="10292" width="0.796875" customWidth="1"/>
    <col min="10497" max="10497" width="19.296875" bestFit="1" customWidth="1"/>
    <col min="10538" max="10538" width="1.296875" customWidth="1"/>
    <col min="10545" max="10545" width="3.5" bestFit="1" customWidth="1"/>
    <col min="10546" max="10546" width="0.796875" customWidth="1"/>
    <col min="10548" max="10548" width="0.796875" customWidth="1"/>
    <col min="10753" max="10753" width="19.296875" bestFit="1" customWidth="1"/>
    <col min="10794" max="10794" width="1.296875" customWidth="1"/>
    <col min="10801" max="10801" width="3.5" bestFit="1" customWidth="1"/>
    <col min="10802" max="10802" width="0.796875" customWidth="1"/>
    <col min="10804" max="10804" width="0.796875" customWidth="1"/>
    <col min="11009" max="11009" width="19.296875" bestFit="1" customWidth="1"/>
    <col min="11050" max="11050" width="1.296875" customWidth="1"/>
    <col min="11057" max="11057" width="3.5" bestFit="1" customWidth="1"/>
    <col min="11058" max="11058" width="0.796875" customWidth="1"/>
    <col min="11060" max="11060" width="0.796875" customWidth="1"/>
    <col min="11265" max="11265" width="19.296875" bestFit="1" customWidth="1"/>
    <col min="11306" max="11306" width="1.296875" customWidth="1"/>
    <col min="11313" max="11313" width="3.5" bestFit="1" customWidth="1"/>
    <col min="11314" max="11314" width="0.796875" customWidth="1"/>
    <col min="11316" max="11316" width="0.796875" customWidth="1"/>
    <col min="11521" max="11521" width="19.296875" bestFit="1" customWidth="1"/>
    <col min="11562" max="11562" width="1.296875" customWidth="1"/>
    <col min="11569" max="11569" width="3.5" bestFit="1" customWidth="1"/>
    <col min="11570" max="11570" width="0.796875" customWidth="1"/>
    <col min="11572" max="11572" width="0.796875" customWidth="1"/>
    <col min="11777" max="11777" width="19.296875" bestFit="1" customWidth="1"/>
    <col min="11818" max="11818" width="1.296875" customWidth="1"/>
    <col min="11825" max="11825" width="3.5" bestFit="1" customWidth="1"/>
    <col min="11826" max="11826" width="0.796875" customWidth="1"/>
    <col min="11828" max="11828" width="0.796875" customWidth="1"/>
    <col min="12033" max="12033" width="19.296875" bestFit="1" customWidth="1"/>
    <col min="12074" max="12074" width="1.296875" customWidth="1"/>
    <col min="12081" max="12081" width="3.5" bestFit="1" customWidth="1"/>
    <col min="12082" max="12082" width="0.796875" customWidth="1"/>
    <col min="12084" max="12084" width="0.796875" customWidth="1"/>
    <col min="12289" max="12289" width="19.296875" bestFit="1" customWidth="1"/>
    <col min="12330" max="12330" width="1.296875" customWidth="1"/>
    <col min="12337" max="12337" width="3.5" bestFit="1" customWidth="1"/>
    <col min="12338" max="12338" width="0.796875" customWidth="1"/>
    <col min="12340" max="12340" width="0.796875" customWidth="1"/>
    <col min="12545" max="12545" width="19.296875" bestFit="1" customWidth="1"/>
    <col min="12586" max="12586" width="1.296875" customWidth="1"/>
    <col min="12593" max="12593" width="3.5" bestFit="1" customWidth="1"/>
    <col min="12594" max="12594" width="0.796875" customWidth="1"/>
    <col min="12596" max="12596" width="0.796875" customWidth="1"/>
    <col min="12801" max="12801" width="19.296875" bestFit="1" customWidth="1"/>
    <col min="12842" max="12842" width="1.296875" customWidth="1"/>
    <col min="12849" max="12849" width="3.5" bestFit="1" customWidth="1"/>
    <col min="12850" max="12850" width="0.796875" customWidth="1"/>
    <col min="12852" max="12852" width="0.796875" customWidth="1"/>
    <col min="13057" max="13057" width="19.296875" bestFit="1" customWidth="1"/>
    <col min="13098" max="13098" width="1.296875" customWidth="1"/>
    <col min="13105" max="13105" width="3.5" bestFit="1" customWidth="1"/>
    <col min="13106" max="13106" width="0.796875" customWidth="1"/>
    <col min="13108" max="13108" width="0.796875" customWidth="1"/>
    <col min="13313" max="13313" width="19.296875" bestFit="1" customWidth="1"/>
    <col min="13354" max="13354" width="1.296875" customWidth="1"/>
    <col min="13361" max="13361" width="3.5" bestFit="1" customWidth="1"/>
    <col min="13362" max="13362" width="0.796875" customWidth="1"/>
    <col min="13364" max="13364" width="0.796875" customWidth="1"/>
    <col min="13569" max="13569" width="19.296875" bestFit="1" customWidth="1"/>
    <col min="13610" max="13610" width="1.296875" customWidth="1"/>
    <col min="13617" max="13617" width="3.5" bestFit="1" customWidth="1"/>
    <col min="13618" max="13618" width="0.796875" customWidth="1"/>
    <col min="13620" max="13620" width="0.796875" customWidth="1"/>
    <col min="13825" max="13825" width="19.296875" bestFit="1" customWidth="1"/>
    <col min="13866" max="13866" width="1.296875" customWidth="1"/>
    <col min="13873" max="13873" width="3.5" bestFit="1" customWidth="1"/>
    <col min="13874" max="13874" width="0.796875" customWidth="1"/>
    <col min="13876" max="13876" width="0.796875" customWidth="1"/>
    <col min="14081" max="14081" width="19.296875" bestFit="1" customWidth="1"/>
    <col min="14122" max="14122" width="1.296875" customWidth="1"/>
    <col min="14129" max="14129" width="3.5" bestFit="1" customWidth="1"/>
    <col min="14130" max="14130" width="0.796875" customWidth="1"/>
    <col min="14132" max="14132" width="0.796875" customWidth="1"/>
    <col min="14337" max="14337" width="19.296875" bestFit="1" customWidth="1"/>
    <col min="14378" max="14378" width="1.296875" customWidth="1"/>
    <col min="14385" max="14385" width="3.5" bestFit="1" customWidth="1"/>
    <col min="14386" max="14386" width="0.796875" customWidth="1"/>
    <col min="14388" max="14388" width="0.796875" customWidth="1"/>
    <col min="14593" max="14593" width="19.296875" bestFit="1" customWidth="1"/>
    <col min="14634" max="14634" width="1.296875" customWidth="1"/>
    <col min="14641" max="14641" width="3.5" bestFit="1" customWidth="1"/>
    <col min="14642" max="14642" width="0.796875" customWidth="1"/>
    <col min="14644" max="14644" width="0.796875" customWidth="1"/>
    <col min="14849" max="14849" width="19.296875" bestFit="1" customWidth="1"/>
    <col min="14890" max="14890" width="1.296875" customWidth="1"/>
    <col min="14897" max="14897" width="3.5" bestFit="1" customWidth="1"/>
    <col min="14898" max="14898" width="0.796875" customWidth="1"/>
    <col min="14900" max="14900" width="0.796875" customWidth="1"/>
    <col min="15105" max="15105" width="19.296875" bestFit="1" customWidth="1"/>
    <col min="15146" max="15146" width="1.296875" customWidth="1"/>
    <col min="15153" max="15153" width="3.5" bestFit="1" customWidth="1"/>
    <col min="15154" max="15154" width="0.796875" customWidth="1"/>
    <col min="15156" max="15156" width="0.796875" customWidth="1"/>
    <col min="15361" max="15361" width="19.296875" bestFit="1" customWidth="1"/>
    <col min="15402" max="15402" width="1.296875" customWidth="1"/>
    <col min="15409" max="15409" width="3.5" bestFit="1" customWidth="1"/>
    <col min="15410" max="15410" width="0.796875" customWidth="1"/>
    <col min="15412" max="15412" width="0.796875" customWidth="1"/>
    <col min="15617" max="15617" width="19.296875" bestFit="1" customWidth="1"/>
    <col min="15658" max="15658" width="1.296875" customWidth="1"/>
    <col min="15665" max="15665" width="3.5" bestFit="1" customWidth="1"/>
    <col min="15666" max="15666" width="0.796875" customWidth="1"/>
    <col min="15668" max="15668" width="0.796875" customWidth="1"/>
    <col min="15873" max="15873" width="19.296875" bestFit="1" customWidth="1"/>
    <col min="15914" max="15914" width="1.296875" customWidth="1"/>
    <col min="15921" max="15921" width="3.5" bestFit="1" customWidth="1"/>
    <col min="15922" max="15922" width="0.796875" customWidth="1"/>
    <col min="15924" max="15924" width="0.796875" customWidth="1"/>
    <col min="16129" max="16129" width="19.296875" bestFit="1" customWidth="1"/>
    <col min="16170" max="16170" width="1.296875" customWidth="1"/>
    <col min="16177" max="16177" width="3.5" bestFit="1" customWidth="1"/>
    <col min="16178" max="16178" width="0.796875" customWidth="1"/>
    <col min="16180" max="16180" width="0.796875" customWidth="1"/>
  </cols>
  <sheetData>
    <row r="1" spans="1:53" ht="16.2" thickBot="1" x14ac:dyDescent="0.35">
      <c r="A1" s="100" t="s">
        <v>160</v>
      </c>
      <c r="AQ1" s="2">
        <v>43603</v>
      </c>
      <c r="AR1" s="3"/>
      <c r="AS1" s="3"/>
      <c r="AT1" s="3"/>
      <c r="AU1" s="3"/>
      <c r="AV1" s="3"/>
      <c r="AW1" s="3"/>
      <c r="AY1" s="4"/>
      <c r="AZ1" s="5"/>
    </row>
    <row r="2" spans="1:53" ht="33.75" customHeight="1" thickTop="1" thickBot="1" x14ac:dyDescent="0.35">
      <c r="A2" s="101" t="s">
        <v>74</v>
      </c>
      <c r="B2" s="79" t="str">
        <f>(A3)</f>
        <v>Fülöp</v>
      </c>
      <c r="C2" s="7"/>
      <c r="D2" s="6"/>
      <c r="E2" s="6"/>
      <c r="F2" s="8" t="str">
        <f>(A4)</f>
        <v>Horváth D</v>
      </c>
      <c r="G2" s="6"/>
      <c r="H2" s="6"/>
      <c r="I2" s="6"/>
      <c r="J2" s="8" t="str">
        <f>(A5)</f>
        <v>Szirmay</v>
      </c>
      <c r="K2" s="6"/>
      <c r="L2" s="6"/>
      <c r="M2" s="6"/>
      <c r="N2" s="8" t="str">
        <f>(A6)</f>
        <v>Koczor</v>
      </c>
      <c r="O2" s="6"/>
      <c r="P2" s="6"/>
      <c r="Q2" s="6"/>
      <c r="R2" s="8" t="str">
        <f>(A7)</f>
        <v>Máté B</v>
      </c>
      <c r="S2" s="6"/>
      <c r="T2" s="6"/>
      <c r="U2" s="6"/>
      <c r="V2" s="8" t="str">
        <f>(A8)</f>
        <v>Svolik</v>
      </c>
      <c r="W2" s="6"/>
      <c r="X2" s="6"/>
      <c r="Y2" s="6"/>
      <c r="Z2" s="8" t="str">
        <f>(A9)</f>
        <v>Angler</v>
      </c>
      <c r="AA2" s="6"/>
      <c r="AB2" s="6"/>
      <c r="AC2" s="6"/>
      <c r="AD2" s="8" t="str">
        <f>(A10)</f>
        <v>Erdőteleki</v>
      </c>
      <c r="AE2" s="6"/>
      <c r="AF2" s="6"/>
      <c r="AG2" s="6"/>
      <c r="AH2" s="8" t="str">
        <f>(A11)</f>
        <v>Váradi M.</v>
      </c>
      <c r="AI2" s="6"/>
      <c r="AJ2" s="6"/>
      <c r="AK2" s="6"/>
      <c r="AL2" s="8" t="str">
        <f>(A12)</f>
        <v>pihenő</v>
      </c>
      <c r="AM2" s="6"/>
      <c r="AN2" s="6"/>
      <c r="AO2" s="6"/>
      <c r="AP2" s="9"/>
      <c r="AQ2" s="10" t="s">
        <v>75</v>
      </c>
      <c r="AR2" s="11" t="s">
        <v>76</v>
      </c>
      <c r="AS2" s="11" t="s">
        <v>77</v>
      </c>
      <c r="AT2" s="11" t="s">
        <v>78</v>
      </c>
      <c r="AU2" s="12" t="s">
        <v>79</v>
      </c>
      <c r="AV2" s="12" t="s">
        <v>80</v>
      </c>
      <c r="AW2" s="13" t="s">
        <v>81</v>
      </c>
      <c r="AX2" s="1"/>
      <c r="AY2" s="14" t="s">
        <v>82</v>
      </c>
      <c r="AZ2" s="15"/>
      <c r="BA2" s="16" t="s">
        <v>83</v>
      </c>
    </row>
    <row r="3" spans="1:53" ht="16.2" thickTop="1" x14ac:dyDescent="0.3">
      <c r="A3" s="156" t="s">
        <v>93</v>
      </c>
      <c r="B3" s="17"/>
      <c r="C3" s="18"/>
      <c r="D3" s="18"/>
      <c r="E3" s="18"/>
      <c r="F3" s="19">
        <v>9</v>
      </c>
      <c r="G3" s="20">
        <f>(N62)</f>
        <v>3</v>
      </c>
      <c r="H3" s="20">
        <f>(P62)</f>
        <v>0</v>
      </c>
      <c r="I3" s="21" t="str">
        <f>IF(G3=".","-",IF(G3&gt;H3,"g",IF(G3=H3,"d","v")))</f>
        <v>g</v>
      </c>
      <c r="J3" s="19">
        <v>8</v>
      </c>
      <c r="K3" s="22">
        <f>(N56)</f>
        <v>5</v>
      </c>
      <c r="L3" s="22">
        <f>(P56)</f>
        <v>1</v>
      </c>
      <c r="M3" s="21" t="str">
        <f>IF(K3=".","-",IF(K3&gt;L3,"g",IF(K3=L3,"d","v")))</f>
        <v>g</v>
      </c>
      <c r="N3" s="19">
        <v>7</v>
      </c>
      <c r="O3" s="22">
        <f>(N50)</f>
        <v>4</v>
      </c>
      <c r="P3" s="22">
        <f>(P50)</f>
        <v>0</v>
      </c>
      <c r="Q3" s="21" t="str">
        <f>IF(O3=".","-",IF(O3&gt;P3,"g",IF(O3=P3,"d","v")))</f>
        <v>g</v>
      </c>
      <c r="R3" s="19">
        <v>6</v>
      </c>
      <c r="S3" s="22">
        <f>(N44)</f>
        <v>2</v>
      </c>
      <c r="T3" s="22">
        <f>(P44)</f>
        <v>0</v>
      </c>
      <c r="U3" s="21" t="str">
        <f>IF(S3=".","-",IF(S3&gt;T3,"g",IF(S3=T3,"d","v")))</f>
        <v>g</v>
      </c>
      <c r="V3" s="19">
        <v>5</v>
      </c>
      <c r="W3" s="22">
        <f>(N38)</f>
        <v>4</v>
      </c>
      <c r="X3" s="22">
        <f>(P38)</f>
        <v>0</v>
      </c>
      <c r="Y3" s="21" t="str">
        <f>IF(W3=".","-",IF(W3&gt;X3,"g",IF(W3=X3,"d","v")))</f>
        <v>g</v>
      </c>
      <c r="Z3" s="19">
        <v>4</v>
      </c>
      <c r="AA3" s="22">
        <f>(N32)</f>
        <v>3</v>
      </c>
      <c r="AB3" s="22">
        <f>(P32)</f>
        <v>0</v>
      </c>
      <c r="AC3" s="21" t="str">
        <f t="shared" ref="AC3:AC8" si="0">IF(AA3=".","-",IF(AA3&gt;AB3,"g",IF(AA3=AB3,"d","v")))</f>
        <v>g</v>
      </c>
      <c r="AD3" s="19">
        <v>3</v>
      </c>
      <c r="AE3" s="22">
        <f>(N26)</f>
        <v>4</v>
      </c>
      <c r="AF3" s="22">
        <f>(P26)</f>
        <v>0</v>
      </c>
      <c r="AG3" s="21" t="str">
        <f t="shared" ref="AG3:AG9" si="1">IF(AE3=".","-",IF(AE3&gt;AF3,"g",IF(AE3=AF3,"d","v")))</f>
        <v>g</v>
      </c>
      <c r="AH3" s="19">
        <v>2</v>
      </c>
      <c r="AI3" s="22">
        <f>(N20)</f>
        <v>8</v>
      </c>
      <c r="AJ3" s="22">
        <f>(P20)</f>
        <v>0</v>
      </c>
      <c r="AK3" s="21" t="str">
        <f t="shared" ref="AK3:AK10" si="2">IF(AI3=".","-",IF(AI3&gt;AJ3,"g",IF(AI3=AJ3,"d","v")))</f>
        <v>g</v>
      </c>
      <c r="AL3" s="19">
        <v>1</v>
      </c>
      <c r="AM3" s="22" t="str">
        <f>(N14)</f>
        <v>.</v>
      </c>
      <c r="AN3" s="22" t="str">
        <f>(P14)</f>
        <v>.</v>
      </c>
      <c r="AO3" s="21" t="str">
        <f t="shared" ref="AO3:AO11" si="3">IF(AM3=".","-",IF(AM3&gt;AN3,"g",IF(AM3=AN3,"d","v")))</f>
        <v>-</v>
      </c>
      <c r="AP3" s="23"/>
      <c r="AQ3" s="24">
        <f t="shared" ref="AQ3:AQ12" si="4">SUM(AR3:AT3)</f>
        <v>8</v>
      </c>
      <c r="AR3" s="25">
        <f t="shared" ref="AR3:AR12" si="5">COUNTIF(B3:AO3,"g")</f>
        <v>8</v>
      </c>
      <c r="AS3" s="25">
        <f t="shared" ref="AS3:AS12" si="6">COUNTIF(B3:AO3,"d")</f>
        <v>0</v>
      </c>
      <c r="AT3" s="25">
        <f t="shared" ref="AT3:AT12" si="7">COUNTIF(B3:AO3,"v")</f>
        <v>0</v>
      </c>
      <c r="AU3" s="26">
        <f>SUM(IF(O3&lt;&gt;".",O3)+IF(S3&lt;&gt;".",S3)+IF(W3&lt;&gt;".",W3)+IF(AA3&lt;&gt;".",AA3)+IF(AE3&lt;&gt;".",AE3)+IF(AI3&lt;&gt;".",AI3)+IF(AM3&lt;&gt;".",AM3)+IF(G3&lt;&gt;".",G3)+IF(K3&lt;&gt;".",K3))</f>
        <v>33</v>
      </c>
      <c r="AV3" s="26">
        <f>SUM(IF(P3&lt;&gt;".",P3)+IF(T3&lt;&gt;".",T3)+IF(X3&lt;&gt;".",X3)+IF(AB3&lt;&gt;".",AB3)+IF(AF3&lt;&gt;".",AF3)+IF(AJ3&lt;&gt;".",AJ3)+IF(AN3&lt;&gt;".",AN3)+IF(H3&lt;&gt;".",H3)+IF(L3&lt;&gt;".",L3))</f>
        <v>1</v>
      </c>
      <c r="AW3" s="27">
        <f t="shared" ref="AW3:AW12" si="8">SUM(AR3*3+AS3*1)</f>
        <v>24</v>
      </c>
      <c r="AX3" s="28"/>
      <c r="AY3" s="29">
        <f t="shared" ref="AY3:AY12" si="9">RANK(AW3,$AW$3:$AW$12,0)</f>
        <v>1</v>
      </c>
      <c r="AZ3" s="30"/>
      <c r="BA3" s="31">
        <f t="shared" ref="BA3:BA12" si="10">SUM(AU3-AV3)</f>
        <v>32</v>
      </c>
    </row>
    <row r="4" spans="1:53" x14ac:dyDescent="0.3">
      <c r="A4" s="157" t="s">
        <v>98</v>
      </c>
      <c r="B4" s="32">
        <v>9</v>
      </c>
      <c r="C4" s="20">
        <f>(P62)</f>
        <v>0</v>
      </c>
      <c r="D4" s="20">
        <f>(N62)</f>
        <v>3</v>
      </c>
      <c r="E4" s="80" t="str">
        <f t="shared" ref="E4:E12" si="11">IF(C4=".","-",IF(C4&gt;D4,"g",IF(C4=D4,"d","v")))</f>
        <v>v</v>
      </c>
      <c r="F4" s="34"/>
      <c r="G4" s="35"/>
      <c r="H4" s="35"/>
      <c r="I4" s="35"/>
      <c r="J4" s="32">
        <v>7</v>
      </c>
      <c r="K4" s="20">
        <f>(N51)</f>
        <v>1</v>
      </c>
      <c r="L4" s="20">
        <f>(P51)</f>
        <v>1</v>
      </c>
      <c r="M4" s="33" t="str">
        <f>IF(K4=".","-",IF(K4&gt;L4,"g",IF(K4=L4,"d","v")))</f>
        <v>d</v>
      </c>
      <c r="N4" s="32">
        <v>6</v>
      </c>
      <c r="O4" s="20">
        <f>(N45)</f>
        <v>4</v>
      </c>
      <c r="P4" s="20">
        <f>(P45)</f>
        <v>2</v>
      </c>
      <c r="Q4" s="33" t="str">
        <f>IF(O4=".","-",IF(O4&gt;P4,"g",IF(O4=P4,"d","v")))</f>
        <v>g</v>
      </c>
      <c r="R4" s="32">
        <v>5</v>
      </c>
      <c r="S4" s="20">
        <f>(N39)</f>
        <v>1</v>
      </c>
      <c r="T4" s="20">
        <f>(P39)</f>
        <v>1</v>
      </c>
      <c r="U4" s="33" t="str">
        <f>IF(S4=".","-",IF(S4&gt;T4,"g",IF(S4=T4,"d","v")))</f>
        <v>d</v>
      </c>
      <c r="V4" s="32">
        <v>4</v>
      </c>
      <c r="W4" s="20">
        <f>(P33)</f>
        <v>4</v>
      </c>
      <c r="X4" s="20">
        <f>(N33)</f>
        <v>1</v>
      </c>
      <c r="Y4" s="33" t="str">
        <f>IF(W4=".","-",IF(W4&gt;X4,"g",IF(W4=X4,"d","v")))</f>
        <v>g</v>
      </c>
      <c r="Z4" s="32">
        <v>3</v>
      </c>
      <c r="AA4" s="20">
        <f>(N27)</f>
        <v>4</v>
      </c>
      <c r="AB4" s="20">
        <f>(P27)</f>
        <v>2</v>
      </c>
      <c r="AC4" s="33" t="str">
        <f t="shared" si="0"/>
        <v>g</v>
      </c>
      <c r="AD4" s="32">
        <v>2</v>
      </c>
      <c r="AE4" s="20">
        <f>(N21)</f>
        <v>3</v>
      </c>
      <c r="AF4" s="20">
        <f>(P21)</f>
        <v>1</v>
      </c>
      <c r="AG4" s="33" t="str">
        <f t="shared" si="1"/>
        <v>g</v>
      </c>
      <c r="AH4" s="32">
        <v>1</v>
      </c>
      <c r="AI4" s="20">
        <f>(N15)</f>
        <v>6</v>
      </c>
      <c r="AJ4" s="20">
        <f>(P15)</f>
        <v>0</v>
      </c>
      <c r="AK4" s="33" t="str">
        <f t="shared" si="2"/>
        <v>g</v>
      </c>
      <c r="AL4" s="32">
        <v>8</v>
      </c>
      <c r="AM4" s="20" t="str">
        <f>(N57)</f>
        <v>.</v>
      </c>
      <c r="AN4" s="20" t="str">
        <f>(P57)</f>
        <v>.</v>
      </c>
      <c r="AO4" s="33" t="str">
        <f t="shared" si="3"/>
        <v>-</v>
      </c>
      <c r="AP4" s="36"/>
      <c r="AQ4" s="24">
        <f t="shared" si="4"/>
        <v>8</v>
      </c>
      <c r="AR4" s="25">
        <f t="shared" si="5"/>
        <v>5</v>
      </c>
      <c r="AS4" s="25">
        <f t="shared" si="6"/>
        <v>2</v>
      </c>
      <c r="AT4" s="25">
        <f t="shared" si="7"/>
        <v>1</v>
      </c>
      <c r="AU4" s="26">
        <f>SUM(IF(O4&lt;&gt;".",O4)+IF(S4&lt;&gt;".",S4)+IF(W4&lt;&gt;".",W4)+IF(AA4&lt;&gt;".",AA4)+IF(AE4&lt;&gt;".",AE4)+IF(AI4&lt;&gt;".",AI4)+IF(AM4&lt;&gt;".",AM4)+IF(C4&lt;&gt;".",C4)+IF(K4&lt;&gt;".",K4))</f>
        <v>23</v>
      </c>
      <c r="AV4" s="26">
        <f>SUM(IF(P4&lt;&gt;".",P4)+IF(T4&lt;&gt;".",T4)+IF(X4&lt;&gt;".",X4)+IF(AB4&lt;&gt;".",AB4)+IF(AF4&lt;&gt;".",AF4)+IF(AJ4&lt;&gt;".",AJ4)+IF(AN4&lt;&gt;".",AN4)+IF(D4&lt;&gt;".",D4)+IF(L4&lt;&gt;".",L4))</f>
        <v>11</v>
      </c>
      <c r="AW4" s="39">
        <f t="shared" si="8"/>
        <v>17</v>
      </c>
      <c r="AX4" s="28"/>
      <c r="AY4" s="29">
        <f t="shared" si="9"/>
        <v>2</v>
      </c>
      <c r="AZ4" s="30"/>
      <c r="BA4" s="31">
        <f t="shared" si="10"/>
        <v>12</v>
      </c>
    </row>
    <row r="5" spans="1:53" x14ac:dyDescent="0.3">
      <c r="A5" s="157" t="s">
        <v>103</v>
      </c>
      <c r="B5" s="32">
        <v>8</v>
      </c>
      <c r="C5" s="20">
        <f>(P56)</f>
        <v>1</v>
      </c>
      <c r="D5" s="20">
        <f>(N56)</f>
        <v>5</v>
      </c>
      <c r="E5" s="80" t="str">
        <f t="shared" si="11"/>
        <v>v</v>
      </c>
      <c r="F5" s="32">
        <v>7</v>
      </c>
      <c r="G5" s="20">
        <f>(P51)</f>
        <v>1</v>
      </c>
      <c r="H5" s="20">
        <f>(N51)</f>
        <v>1</v>
      </c>
      <c r="I5" s="80" t="str">
        <f t="shared" ref="I5:I12" si="12">IF(G5=".","-",IF(G5&gt;H5,"g",IF(G5=H5,"d","v")))</f>
        <v>d</v>
      </c>
      <c r="J5" s="34"/>
      <c r="K5" s="35"/>
      <c r="L5" s="35"/>
      <c r="M5" s="35"/>
      <c r="N5" s="32">
        <v>5</v>
      </c>
      <c r="O5" s="20">
        <f>(N40)</f>
        <v>0</v>
      </c>
      <c r="P5" s="20">
        <f>(P40)</f>
        <v>0</v>
      </c>
      <c r="Q5" s="33" t="str">
        <f>IF(O5=".","-",IF(O5&gt;P5,"g",IF(O5=P5,"d","v")))</f>
        <v>d</v>
      </c>
      <c r="R5" s="32">
        <v>4</v>
      </c>
      <c r="S5" s="20">
        <f>(N34)</f>
        <v>2</v>
      </c>
      <c r="T5" s="20">
        <f>(P34)</f>
        <v>0</v>
      </c>
      <c r="U5" s="33" t="str">
        <f>IF(S5=".","-",IF(S5&gt;T5,"g",IF(S5=T5,"d","v")))</f>
        <v>g</v>
      </c>
      <c r="V5" s="32">
        <v>3</v>
      </c>
      <c r="W5" s="20">
        <f>(N28)</f>
        <v>3</v>
      </c>
      <c r="X5" s="20">
        <f>(P28)</f>
        <v>0</v>
      </c>
      <c r="Y5" s="33" t="str">
        <f>IF(W5=".","-",IF(W5&gt;X5,"g",IF(W5=X5,"d","v")))</f>
        <v>g</v>
      </c>
      <c r="Z5" s="32">
        <v>2</v>
      </c>
      <c r="AA5" s="20">
        <f>(N22)</f>
        <v>3</v>
      </c>
      <c r="AB5" s="20">
        <f>(P22)</f>
        <v>0</v>
      </c>
      <c r="AC5" s="33" t="str">
        <f t="shared" si="0"/>
        <v>g</v>
      </c>
      <c r="AD5" s="32">
        <v>1</v>
      </c>
      <c r="AE5" s="20">
        <f>(N16)</f>
        <v>3</v>
      </c>
      <c r="AF5" s="20">
        <f>(P16)</f>
        <v>0</v>
      </c>
      <c r="AG5" s="33" t="str">
        <f t="shared" si="1"/>
        <v>g</v>
      </c>
      <c r="AH5" s="32">
        <v>9</v>
      </c>
      <c r="AI5" s="20">
        <f>(N63)</f>
        <v>7</v>
      </c>
      <c r="AJ5" s="20">
        <f>(P63)</f>
        <v>1</v>
      </c>
      <c r="AK5" s="33" t="str">
        <f t="shared" si="2"/>
        <v>g</v>
      </c>
      <c r="AL5" s="32">
        <v>6</v>
      </c>
      <c r="AM5" s="20" t="str">
        <f>(N46)</f>
        <v>.</v>
      </c>
      <c r="AN5" s="20" t="str">
        <f>(P46)</f>
        <v>.</v>
      </c>
      <c r="AO5" s="33" t="str">
        <f t="shared" si="3"/>
        <v>-</v>
      </c>
      <c r="AP5" s="36"/>
      <c r="AQ5" s="24">
        <f t="shared" si="4"/>
        <v>8</v>
      </c>
      <c r="AR5" s="25">
        <f t="shared" si="5"/>
        <v>5</v>
      </c>
      <c r="AS5" s="25">
        <f t="shared" si="6"/>
        <v>2</v>
      </c>
      <c r="AT5" s="25">
        <f t="shared" si="7"/>
        <v>1</v>
      </c>
      <c r="AU5" s="26">
        <f>SUM(IF(O5&lt;&gt;".",O5)+IF(S5&lt;&gt;".",S5)+IF(W5&lt;&gt;".",W5)+IF(AA5&lt;&gt;".",AA5)+IF(AE5&lt;&gt;".",AE5)+IF(AI5&lt;&gt;".",AI5)+IF(AM5&lt;&gt;".",AM5)+IF(G5&lt;&gt;".",G5)+IF(C5&lt;&gt;".",C5))</f>
        <v>20</v>
      </c>
      <c r="AV5" s="26">
        <f>SUM(IF(P5&lt;&gt;".",P5)+IF(T5&lt;&gt;".",T5)+IF(X5&lt;&gt;".",X5)+IF(AB5&lt;&gt;".",AB5)+IF(AF5&lt;&gt;".",AF5)+IF(AJ5&lt;&gt;".",AJ5)+IF(AN5&lt;&gt;".",AN5)+IF(H5&lt;&gt;".",H5)+IF(D5&lt;&gt;".",D5))</f>
        <v>7</v>
      </c>
      <c r="AW5" s="39">
        <f t="shared" si="8"/>
        <v>17</v>
      </c>
      <c r="AX5" s="28"/>
      <c r="AY5" s="29">
        <f t="shared" si="9"/>
        <v>2</v>
      </c>
      <c r="AZ5" s="30"/>
      <c r="BA5" s="31">
        <f t="shared" si="10"/>
        <v>13</v>
      </c>
    </row>
    <row r="6" spans="1:53" x14ac:dyDescent="0.3">
      <c r="A6" s="157" t="s">
        <v>108</v>
      </c>
      <c r="B6" s="32">
        <v>7</v>
      </c>
      <c r="C6" s="20">
        <f>(P50)</f>
        <v>0</v>
      </c>
      <c r="D6" s="20">
        <f>(N50)</f>
        <v>4</v>
      </c>
      <c r="E6" s="80" t="str">
        <f t="shared" si="11"/>
        <v>v</v>
      </c>
      <c r="F6" s="32">
        <v>6</v>
      </c>
      <c r="G6" s="20">
        <f>(P45)</f>
        <v>2</v>
      </c>
      <c r="H6" s="20">
        <f>(N45)</f>
        <v>4</v>
      </c>
      <c r="I6" s="80" t="str">
        <f t="shared" si="12"/>
        <v>v</v>
      </c>
      <c r="J6" s="32">
        <v>5</v>
      </c>
      <c r="K6" s="20">
        <f>(P40)</f>
        <v>0</v>
      </c>
      <c r="L6" s="20">
        <f>(N40)</f>
        <v>0</v>
      </c>
      <c r="M6" s="80" t="str">
        <f t="shared" ref="M6:M12" si="13">IF(K6=".","-",IF(K6&gt;L6,"g",IF(K6=L6,"d","v")))</f>
        <v>d</v>
      </c>
      <c r="N6" s="34"/>
      <c r="O6" s="35"/>
      <c r="P6" s="35"/>
      <c r="Q6" s="35"/>
      <c r="R6" s="32">
        <v>3</v>
      </c>
      <c r="S6" s="20">
        <f>(N29)</f>
        <v>1</v>
      </c>
      <c r="T6" s="20">
        <f>(P29)</f>
        <v>0</v>
      </c>
      <c r="U6" s="33" t="str">
        <f>IF(S6=".","-",IF(S6&gt;T6,"g",IF(S6=T6,"d","v")))</f>
        <v>g</v>
      </c>
      <c r="V6" s="32">
        <v>2</v>
      </c>
      <c r="W6" s="20">
        <f>(N23)</f>
        <v>1</v>
      </c>
      <c r="X6" s="20">
        <f>(P23)</f>
        <v>0</v>
      </c>
      <c r="Y6" s="33" t="str">
        <f>IF(W6=".","-",IF(W6&gt;X6,"g",IF(W6=X6,"d","v")))</f>
        <v>g</v>
      </c>
      <c r="Z6" s="32">
        <v>1</v>
      </c>
      <c r="AA6" s="20">
        <f>(N17)</f>
        <v>1</v>
      </c>
      <c r="AB6" s="20">
        <f>(P17)</f>
        <v>0</v>
      </c>
      <c r="AC6" s="33" t="str">
        <f t="shared" si="0"/>
        <v>g</v>
      </c>
      <c r="AD6" s="32">
        <v>9</v>
      </c>
      <c r="AE6" s="20">
        <f>(N64)</f>
        <v>3</v>
      </c>
      <c r="AF6" s="20">
        <f>(P64)</f>
        <v>0</v>
      </c>
      <c r="AG6" s="33" t="str">
        <f t="shared" si="1"/>
        <v>g</v>
      </c>
      <c r="AH6" s="32">
        <v>8</v>
      </c>
      <c r="AI6" s="20">
        <f>(N58)</f>
        <v>4</v>
      </c>
      <c r="AJ6" s="20">
        <f>(P58)</f>
        <v>0</v>
      </c>
      <c r="AK6" s="33" t="str">
        <f t="shared" si="2"/>
        <v>g</v>
      </c>
      <c r="AL6" s="32">
        <v>4</v>
      </c>
      <c r="AM6" s="20" t="str">
        <f>(N35)</f>
        <v>.</v>
      </c>
      <c r="AN6" s="20" t="str">
        <f>(P35)</f>
        <v>.</v>
      </c>
      <c r="AO6" s="33" t="str">
        <f t="shared" si="3"/>
        <v>-</v>
      </c>
      <c r="AP6" s="36"/>
      <c r="AQ6" s="24">
        <f t="shared" si="4"/>
        <v>8</v>
      </c>
      <c r="AR6" s="25">
        <f t="shared" si="5"/>
        <v>5</v>
      </c>
      <c r="AS6" s="25">
        <f t="shared" si="6"/>
        <v>1</v>
      </c>
      <c r="AT6" s="25">
        <f t="shared" si="7"/>
        <v>2</v>
      </c>
      <c r="AU6" s="26">
        <f>SUM(IF(C6&lt;&gt;".",C6)+IF(S6&lt;&gt;".",S6)+IF(W6&lt;&gt;".",W6)+IF(AA6&lt;&gt;".",AA6)+IF(AE6&lt;&gt;".",AE6)+IF(AI6&lt;&gt;".",AI6)+IF(AM6&lt;&gt;".",AM6)+IF(G6&lt;&gt;".",G6)+IF(K6&lt;&gt;".",K6))</f>
        <v>12</v>
      </c>
      <c r="AV6" s="26">
        <f>SUM(IF(D6&lt;&gt;".",D6)+IF(T6&lt;&gt;".",T6)+IF(X6&lt;&gt;".",X6)+IF(AB6&lt;&gt;".",AB6)+IF(AF6&lt;&gt;".",AF6)+IF(AJ6&lt;&gt;".",AJ6)+IF(AN6&lt;&gt;".",AN6)+IF(H6&lt;&gt;".",H6)+IF(L6&lt;&gt;".",L6))</f>
        <v>8</v>
      </c>
      <c r="AW6" s="39">
        <f t="shared" si="8"/>
        <v>16</v>
      </c>
      <c r="AX6" s="28"/>
      <c r="AY6" s="29">
        <f t="shared" si="9"/>
        <v>4</v>
      </c>
      <c r="AZ6" s="30"/>
      <c r="BA6" s="31">
        <f t="shared" si="10"/>
        <v>4</v>
      </c>
    </row>
    <row r="7" spans="1:53" x14ac:dyDescent="0.3">
      <c r="A7" s="103" t="s">
        <v>113</v>
      </c>
      <c r="B7" s="32">
        <v>6</v>
      </c>
      <c r="C7" s="20">
        <f>(P44)</f>
        <v>0</v>
      </c>
      <c r="D7" s="20">
        <f>(N44)</f>
        <v>2</v>
      </c>
      <c r="E7" s="80" t="str">
        <f t="shared" si="11"/>
        <v>v</v>
      </c>
      <c r="F7" s="32">
        <v>5</v>
      </c>
      <c r="G7" s="20">
        <f>(P39)</f>
        <v>1</v>
      </c>
      <c r="H7" s="20">
        <f>(N39)</f>
        <v>1</v>
      </c>
      <c r="I7" s="80" t="str">
        <f t="shared" si="12"/>
        <v>d</v>
      </c>
      <c r="J7" s="32">
        <v>4</v>
      </c>
      <c r="K7" s="20">
        <f>(P34)</f>
        <v>0</v>
      </c>
      <c r="L7" s="20">
        <f>(N34)</f>
        <v>2</v>
      </c>
      <c r="M7" s="80" t="str">
        <f t="shared" si="13"/>
        <v>v</v>
      </c>
      <c r="N7" s="32">
        <v>3</v>
      </c>
      <c r="O7" s="20">
        <f>(P29)</f>
        <v>0</v>
      </c>
      <c r="P7" s="20">
        <f>(N29)</f>
        <v>1</v>
      </c>
      <c r="Q7" s="80" t="str">
        <f t="shared" ref="Q7:Q12" si="14">IF(O7=".","-",IF(O7&gt;P7,"g",IF(O7=P7,"d","v")))</f>
        <v>v</v>
      </c>
      <c r="R7" s="34"/>
      <c r="S7" s="35"/>
      <c r="T7" s="35"/>
      <c r="U7" s="35"/>
      <c r="V7" s="32">
        <v>1</v>
      </c>
      <c r="W7" s="20">
        <f>(N18)</f>
        <v>1</v>
      </c>
      <c r="X7" s="20">
        <f>(P18)</f>
        <v>1</v>
      </c>
      <c r="Y7" s="33" t="str">
        <f>IF(W7=".","-",IF(W7&gt;X7,"g",IF(W7=X7,"d","v")))</f>
        <v>d</v>
      </c>
      <c r="Z7" s="32">
        <v>9</v>
      </c>
      <c r="AA7" s="20">
        <f>(N65)</f>
        <v>0</v>
      </c>
      <c r="AB7" s="20">
        <f>(P65)</f>
        <v>0</v>
      </c>
      <c r="AC7" s="33" t="str">
        <f t="shared" si="0"/>
        <v>d</v>
      </c>
      <c r="AD7" s="32">
        <v>8</v>
      </c>
      <c r="AE7" s="20">
        <f>(N59)</f>
        <v>1</v>
      </c>
      <c r="AF7" s="20">
        <f>(P59)</f>
        <v>1</v>
      </c>
      <c r="AG7" s="33" t="str">
        <f t="shared" si="1"/>
        <v>d</v>
      </c>
      <c r="AH7" s="32">
        <v>7</v>
      </c>
      <c r="AI7" s="20">
        <f>(N52)</f>
        <v>4</v>
      </c>
      <c r="AJ7" s="20">
        <f>(P52)</f>
        <v>1</v>
      </c>
      <c r="AK7" s="33" t="str">
        <f t="shared" si="2"/>
        <v>g</v>
      </c>
      <c r="AL7" s="32">
        <v>2</v>
      </c>
      <c r="AM7" s="20" t="str">
        <f>(N24)</f>
        <v>.</v>
      </c>
      <c r="AN7" s="20" t="str">
        <f>(P24)</f>
        <v>.</v>
      </c>
      <c r="AO7" s="33" t="str">
        <f t="shared" si="3"/>
        <v>-</v>
      </c>
      <c r="AP7" s="36"/>
      <c r="AQ7" s="24">
        <f t="shared" si="4"/>
        <v>8</v>
      </c>
      <c r="AR7" s="25">
        <f t="shared" si="5"/>
        <v>1</v>
      </c>
      <c r="AS7" s="25">
        <f t="shared" si="6"/>
        <v>4</v>
      </c>
      <c r="AT7" s="25">
        <f t="shared" si="7"/>
        <v>3</v>
      </c>
      <c r="AU7" s="26">
        <f>SUM(IF(O7&lt;&gt;".",O7)+IF(C7&lt;&gt;".",C7)+IF(W7&lt;&gt;".",W7)+IF(AA7&lt;&gt;".",AA7)+IF(AE7&lt;&gt;".",AE7)+IF(AI7&lt;&gt;".",AI7)+IF(AM7&lt;&gt;".",AM7)+IF(G7&lt;&gt;".",G7)+IF(K7&lt;&gt;".",K7))</f>
        <v>7</v>
      </c>
      <c r="AV7" s="26">
        <f>SUM(IF(P7&lt;&gt;".",P7)+IF(D7&lt;&gt;".",D7)+IF(X7&lt;&gt;".",X7)+IF(AB7&lt;&gt;".",AB7)+IF(AF7&lt;&gt;".",AF7)+IF(AJ7&lt;&gt;".",AJ7)+IF(AN7&lt;&gt;".",AN7)+IF(H7&lt;&gt;".",H7)+IF(L7&lt;&gt;".",L7))</f>
        <v>9</v>
      </c>
      <c r="AW7" s="39">
        <f t="shared" si="8"/>
        <v>7</v>
      </c>
      <c r="AX7" s="28"/>
      <c r="AY7" s="29">
        <f t="shared" si="9"/>
        <v>6</v>
      </c>
      <c r="AZ7" s="30"/>
      <c r="BA7" s="31">
        <f t="shared" si="10"/>
        <v>-2</v>
      </c>
    </row>
    <row r="8" spans="1:53" x14ac:dyDescent="0.3">
      <c r="A8" s="103" t="s">
        <v>117</v>
      </c>
      <c r="B8" s="32">
        <v>5</v>
      </c>
      <c r="C8" s="20">
        <f>(P38)</f>
        <v>0</v>
      </c>
      <c r="D8" s="20">
        <f>(N38)</f>
        <v>4</v>
      </c>
      <c r="E8" s="80" t="str">
        <f t="shared" si="11"/>
        <v>v</v>
      </c>
      <c r="F8" s="32">
        <v>4</v>
      </c>
      <c r="G8" s="20">
        <f>(N33)</f>
        <v>1</v>
      </c>
      <c r="H8" s="20">
        <f>(P33)</f>
        <v>4</v>
      </c>
      <c r="I8" s="80" t="str">
        <f t="shared" si="12"/>
        <v>v</v>
      </c>
      <c r="J8" s="32">
        <v>3</v>
      </c>
      <c r="K8" s="20">
        <f>(P28)</f>
        <v>0</v>
      </c>
      <c r="L8" s="20">
        <f>(N28)</f>
        <v>3</v>
      </c>
      <c r="M8" s="80" t="str">
        <f t="shared" si="13"/>
        <v>v</v>
      </c>
      <c r="N8" s="32">
        <v>2</v>
      </c>
      <c r="O8" s="20">
        <f>(P23)</f>
        <v>0</v>
      </c>
      <c r="P8" s="20">
        <f>(N23)</f>
        <v>1</v>
      </c>
      <c r="Q8" s="80" t="str">
        <f t="shared" si="14"/>
        <v>v</v>
      </c>
      <c r="R8" s="32">
        <v>1</v>
      </c>
      <c r="S8" s="20">
        <f>(P18)</f>
        <v>1</v>
      </c>
      <c r="T8" s="20">
        <f>(N18)</f>
        <v>1</v>
      </c>
      <c r="U8" s="80" t="str">
        <f>IF(S8=".","-",IF(S8&gt;T8,"g",IF(S8=T8,"d","v")))</f>
        <v>d</v>
      </c>
      <c r="V8" s="34"/>
      <c r="W8" s="35"/>
      <c r="X8" s="35"/>
      <c r="Y8" s="35"/>
      <c r="Z8" s="32">
        <v>8</v>
      </c>
      <c r="AA8" s="20">
        <f>(N60)</f>
        <v>0</v>
      </c>
      <c r="AB8" s="20">
        <f>(P60)</f>
        <v>1</v>
      </c>
      <c r="AC8" s="33" t="str">
        <f t="shared" si="0"/>
        <v>v</v>
      </c>
      <c r="AD8" s="32">
        <v>7</v>
      </c>
      <c r="AE8" s="20">
        <f>(N53)</f>
        <v>1</v>
      </c>
      <c r="AF8" s="20">
        <f>(P53)</f>
        <v>1</v>
      </c>
      <c r="AG8" s="33" t="str">
        <f t="shared" si="1"/>
        <v>d</v>
      </c>
      <c r="AH8" s="32">
        <v>6</v>
      </c>
      <c r="AI8" s="20">
        <f>(N47)</f>
        <v>5</v>
      </c>
      <c r="AJ8" s="20">
        <f>(P47)</f>
        <v>0</v>
      </c>
      <c r="AK8" s="33" t="str">
        <f t="shared" si="2"/>
        <v>g</v>
      </c>
      <c r="AL8" s="32">
        <v>9</v>
      </c>
      <c r="AM8" s="20" t="str">
        <f>(N66)</f>
        <v>.</v>
      </c>
      <c r="AN8" s="20" t="str">
        <f>(P66)</f>
        <v>.</v>
      </c>
      <c r="AO8" s="33" t="str">
        <f t="shared" si="3"/>
        <v>-</v>
      </c>
      <c r="AP8" s="36"/>
      <c r="AQ8" s="24">
        <f t="shared" si="4"/>
        <v>8</v>
      </c>
      <c r="AR8" s="25">
        <f t="shared" si="5"/>
        <v>1</v>
      </c>
      <c r="AS8" s="25">
        <f t="shared" si="6"/>
        <v>2</v>
      </c>
      <c r="AT8" s="25">
        <f t="shared" si="7"/>
        <v>5</v>
      </c>
      <c r="AU8" s="26">
        <f>SUM(IF(O8&lt;&gt;".",O8)+IF(S8&lt;&gt;".",S8)+IF(C8&lt;&gt;".",C8)+IF(AA8&lt;&gt;".",AA8)+IF(AE8&lt;&gt;".",AE8)+IF(AI8&lt;&gt;".",AI8)+IF(AM8&lt;&gt;".",AM8)+IF(G8&lt;&gt;".",G8)+IF(K8&lt;&gt;".",K8))</f>
        <v>8</v>
      </c>
      <c r="AV8" s="26">
        <f>SUM(IF(P8&lt;&gt;".",P8)+IF(T8&lt;&gt;".",T8)+IF(D8&lt;&gt;".",D8)+IF(AB8&lt;&gt;".",AB8)+IF(AF8&lt;&gt;".",AF8)+IF(AJ8&lt;&gt;".",AJ8)+IF(AN8&lt;&gt;".",AN8)+IF(H8&lt;&gt;".",H8)+IF(L8&lt;&gt;".",L8))</f>
        <v>15</v>
      </c>
      <c r="AW8" s="39">
        <f t="shared" si="8"/>
        <v>5</v>
      </c>
      <c r="AX8" s="28"/>
      <c r="AY8" s="29">
        <f t="shared" si="9"/>
        <v>7</v>
      </c>
      <c r="AZ8" s="30"/>
      <c r="BA8" s="31">
        <f t="shared" si="10"/>
        <v>-7</v>
      </c>
    </row>
    <row r="9" spans="1:53" x14ac:dyDescent="0.3">
      <c r="A9" s="103" t="s">
        <v>122</v>
      </c>
      <c r="B9" s="32">
        <v>4</v>
      </c>
      <c r="C9" s="20">
        <f>(P32)</f>
        <v>0</v>
      </c>
      <c r="D9" s="20">
        <f>(N32)</f>
        <v>3</v>
      </c>
      <c r="E9" s="80" t="str">
        <f t="shared" si="11"/>
        <v>v</v>
      </c>
      <c r="F9" s="32">
        <v>3</v>
      </c>
      <c r="G9" s="20">
        <f>(P27)</f>
        <v>2</v>
      </c>
      <c r="H9" s="20">
        <f>(N27)</f>
        <v>4</v>
      </c>
      <c r="I9" s="80" t="str">
        <f t="shared" si="12"/>
        <v>v</v>
      </c>
      <c r="J9" s="32">
        <v>2</v>
      </c>
      <c r="K9" s="20">
        <f>(P22)</f>
        <v>0</v>
      </c>
      <c r="L9" s="20">
        <f>(N22)</f>
        <v>3</v>
      </c>
      <c r="M9" s="80" t="str">
        <f t="shared" si="13"/>
        <v>v</v>
      </c>
      <c r="N9" s="32">
        <v>1</v>
      </c>
      <c r="O9" s="20">
        <f>(P17)</f>
        <v>0</v>
      </c>
      <c r="P9" s="20">
        <f>(N17)</f>
        <v>1</v>
      </c>
      <c r="Q9" s="80" t="str">
        <f t="shared" si="14"/>
        <v>v</v>
      </c>
      <c r="R9" s="32">
        <v>9</v>
      </c>
      <c r="S9" s="20">
        <f>(P65)</f>
        <v>0</v>
      </c>
      <c r="T9" s="20">
        <f>(N65)</f>
        <v>0</v>
      </c>
      <c r="U9" s="80" t="str">
        <f>IF(S9=".","-",IF(S9&gt;T9,"g",IF(S9=T9,"d","v")))</f>
        <v>d</v>
      </c>
      <c r="V9" s="32">
        <v>8</v>
      </c>
      <c r="W9" s="20">
        <f>(P60)</f>
        <v>1</v>
      </c>
      <c r="X9" s="20">
        <f>(N60)</f>
        <v>0</v>
      </c>
      <c r="Y9" s="80" t="str">
        <f>IF(W9=".","-",IF(W9&gt;X9,"g",IF(W9=X9,"d","v")))</f>
        <v>g</v>
      </c>
      <c r="Z9" s="34"/>
      <c r="AA9" s="35"/>
      <c r="AB9" s="35"/>
      <c r="AC9" s="35"/>
      <c r="AD9" s="32">
        <v>6</v>
      </c>
      <c r="AE9" s="20">
        <f>(N48)</f>
        <v>4</v>
      </c>
      <c r="AF9" s="20">
        <f>(P48)</f>
        <v>0</v>
      </c>
      <c r="AG9" s="33" t="str">
        <f t="shared" si="1"/>
        <v>g</v>
      </c>
      <c r="AH9" s="32">
        <v>5</v>
      </c>
      <c r="AI9" s="20">
        <f>(N41)</f>
        <v>5</v>
      </c>
      <c r="AJ9" s="20">
        <f>(P41)</f>
        <v>0</v>
      </c>
      <c r="AK9" s="33" t="str">
        <f t="shared" si="2"/>
        <v>g</v>
      </c>
      <c r="AL9" s="32">
        <v>7</v>
      </c>
      <c r="AM9" s="20" t="str">
        <f>(N54)</f>
        <v>.</v>
      </c>
      <c r="AN9" s="20" t="str">
        <f>(P54)</f>
        <v>.</v>
      </c>
      <c r="AO9" s="33" t="str">
        <f t="shared" si="3"/>
        <v>-</v>
      </c>
      <c r="AP9" s="36"/>
      <c r="AQ9" s="24">
        <f t="shared" si="4"/>
        <v>8</v>
      </c>
      <c r="AR9" s="25">
        <f t="shared" si="5"/>
        <v>3</v>
      </c>
      <c r="AS9" s="25">
        <f t="shared" si="6"/>
        <v>1</v>
      </c>
      <c r="AT9" s="25">
        <f t="shared" si="7"/>
        <v>4</v>
      </c>
      <c r="AU9" s="26">
        <f>SUM(IF(O9&lt;&gt;".",O9)+IF(S9&lt;&gt;".",S9)+IF(W9&lt;&gt;".",W9)+IF(C9&lt;&gt;".",C9)+IF(AE9&lt;&gt;".",AE9)+IF(AI9&lt;&gt;".",AI9)+IF(AM9&lt;&gt;".",AM9)+IF(G9&lt;&gt;".",G9)+IF(K9&lt;&gt;".",K9))</f>
        <v>12</v>
      </c>
      <c r="AV9" s="26">
        <f>SUM(IF(P9&lt;&gt;".",P9)+IF(T9&lt;&gt;".",T9)+IF(X9&lt;&gt;".",X9)+IF(D9&lt;&gt;".",D9)+IF(AF9&lt;&gt;".",AF9)+IF(AJ9&lt;&gt;".",AJ9)+IF(AN9&lt;&gt;".",AN9)+IF(H9&lt;&gt;".",H9)+IF(L9&lt;&gt;".",L9))</f>
        <v>11</v>
      </c>
      <c r="AW9" s="39">
        <f t="shared" si="8"/>
        <v>10</v>
      </c>
      <c r="AX9" s="28"/>
      <c r="AY9" s="29">
        <f t="shared" si="9"/>
        <v>5</v>
      </c>
      <c r="AZ9" s="30"/>
      <c r="BA9" s="31">
        <f t="shared" si="10"/>
        <v>1</v>
      </c>
    </row>
    <row r="10" spans="1:53" s="50" customFormat="1" x14ac:dyDescent="0.3">
      <c r="A10" s="104" t="s">
        <v>127</v>
      </c>
      <c r="B10" s="32">
        <v>3</v>
      </c>
      <c r="C10" s="20">
        <f>(P26)</f>
        <v>0</v>
      </c>
      <c r="D10" s="20">
        <f>(N26)</f>
        <v>4</v>
      </c>
      <c r="E10" s="33" t="str">
        <f t="shared" si="11"/>
        <v>v</v>
      </c>
      <c r="F10" s="32">
        <v>2</v>
      </c>
      <c r="G10" s="20">
        <f>(P21)</f>
        <v>1</v>
      </c>
      <c r="H10" s="20">
        <f>(N21)</f>
        <v>3</v>
      </c>
      <c r="I10" s="33" t="str">
        <f t="shared" si="12"/>
        <v>v</v>
      </c>
      <c r="J10" s="32">
        <v>1</v>
      </c>
      <c r="K10" s="20">
        <f>(P16)</f>
        <v>0</v>
      </c>
      <c r="L10" s="20">
        <f>(N16)</f>
        <v>3</v>
      </c>
      <c r="M10" s="33" t="str">
        <f t="shared" si="13"/>
        <v>v</v>
      </c>
      <c r="N10" s="32">
        <v>9</v>
      </c>
      <c r="O10" s="20">
        <f>(P64)</f>
        <v>0</v>
      </c>
      <c r="P10" s="20">
        <f>(N64)</f>
        <v>3</v>
      </c>
      <c r="Q10" s="33" t="str">
        <f t="shared" si="14"/>
        <v>v</v>
      </c>
      <c r="R10" s="32">
        <v>8</v>
      </c>
      <c r="S10" s="20">
        <f>(P59)</f>
        <v>1</v>
      </c>
      <c r="T10" s="20">
        <f>(N59)</f>
        <v>1</v>
      </c>
      <c r="U10" s="33" t="str">
        <f>IF(S10=".","-",IF(S10&gt;T10,"g",IF(S10=T10,"d","v")))</f>
        <v>d</v>
      </c>
      <c r="V10" s="32">
        <v>7</v>
      </c>
      <c r="W10" s="20">
        <f>(P53)</f>
        <v>1</v>
      </c>
      <c r="X10" s="20">
        <f>(N53)</f>
        <v>1</v>
      </c>
      <c r="Y10" s="33" t="str">
        <f>IF(W10=".","-",IF(W10&gt;X10,"g",IF(W10=X10,"d","v")))</f>
        <v>d</v>
      </c>
      <c r="Z10" s="32">
        <v>6</v>
      </c>
      <c r="AA10" s="20">
        <f>(P48)</f>
        <v>0</v>
      </c>
      <c r="AB10" s="20">
        <f>(N48)</f>
        <v>4</v>
      </c>
      <c r="AC10" s="33" t="str">
        <f>IF(AA10=".","-",IF(AA10&gt;AB10,"g",IF(AA10=AB10,"d","v")))</f>
        <v>v</v>
      </c>
      <c r="AD10" s="34"/>
      <c r="AE10" s="35"/>
      <c r="AF10" s="35"/>
      <c r="AG10" s="35"/>
      <c r="AH10" s="32">
        <v>4</v>
      </c>
      <c r="AI10" s="20">
        <f>(N36)</f>
        <v>4</v>
      </c>
      <c r="AJ10" s="20">
        <f>(P36)</f>
        <v>0</v>
      </c>
      <c r="AK10" s="33" t="str">
        <f t="shared" si="2"/>
        <v>g</v>
      </c>
      <c r="AL10" s="32">
        <v>5</v>
      </c>
      <c r="AM10" s="20" t="str">
        <f>(N42)</f>
        <v>.</v>
      </c>
      <c r="AN10" s="20" t="str">
        <f>(P42)</f>
        <v>.</v>
      </c>
      <c r="AO10" s="81" t="str">
        <f t="shared" si="3"/>
        <v>-</v>
      </c>
      <c r="AP10" s="82"/>
      <c r="AQ10" s="24">
        <f t="shared" si="4"/>
        <v>8</v>
      </c>
      <c r="AR10" s="25">
        <f t="shared" si="5"/>
        <v>1</v>
      </c>
      <c r="AS10" s="25">
        <f t="shared" si="6"/>
        <v>2</v>
      </c>
      <c r="AT10" s="25">
        <f t="shared" si="7"/>
        <v>5</v>
      </c>
      <c r="AU10" s="26">
        <f>SUM(IF(O10&lt;&gt;".",O10)+IF(S10&lt;&gt;".",S10)+IF(W10&lt;&gt;".",W10)+IF(AA10&lt;&gt;".",AA10)+IF(C10&lt;&gt;".",C10)+IF(AI10&lt;&gt;".",AI10)+IF(AM10&lt;&gt;".",AM10)+IF(G10&lt;&gt;".",G10)+IF(K10&lt;&gt;".",K10))</f>
        <v>7</v>
      </c>
      <c r="AV10" s="26">
        <f>SUM(IF(P10&lt;&gt;".",P10)+IF(T10&lt;&gt;".",T10)+IF(X10&lt;&gt;".",X10)+IF(AB10&lt;&gt;".",AB10)+IF(D10&lt;&gt;".",D10)+IF(AJ10&lt;&gt;".",AJ10)+IF(AN10&lt;&gt;".",AN10)+IF(H10&lt;&gt;".",H10)+IF(L10&lt;&gt;".",L10))</f>
        <v>19</v>
      </c>
      <c r="AW10" s="83">
        <f t="shared" si="8"/>
        <v>5</v>
      </c>
      <c r="AX10" s="28"/>
      <c r="AY10" s="29">
        <f t="shared" si="9"/>
        <v>7</v>
      </c>
      <c r="AZ10" s="30"/>
      <c r="BA10" s="31">
        <f t="shared" si="10"/>
        <v>-12</v>
      </c>
    </row>
    <row r="11" spans="1:53" x14ac:dyDescent="0.3">
      <c r="A11" s="102" t="s">
        <v>157</v>
      </c>
      <c r="B11" s="84">
        <v>2</v>
      </c>
      <c r="C11" s="85">
        <f>(P20)</f>
        <v>0</v>
      </c>
      <c r="D11" s="85">
        <f>(N20)</f>
        <v>8</v>
      </c>
      <c r="E11" s="80" t="str">
        <f t="shared" si="11"/>
        <v>v</v>
      </c>
      <c r="F11" s="84">
        <v>1</v>
      </c>
      <c r="G11" s="85">
        <f>(P15)</f>
        <v>0</v>
      </c>
      <c r="H11" s="85">
        <f>(N15)</f>
        <v>6</v>
      </c>
      <c r="I11" s="80" t="str">
        <f t="shared" si="12"/>
        <v>v</v>
      </c>
      <c r="J11" s="84">
        <v>9</v>
      </c>
      <c r="K11" s="85">
        <f>(P63)</f>
        <v>1</v>
      </c>
      <c r="L11" s="85">
        <f>(N63)</f>
        <v>7</v>
      </c>
      <c r="M11" s="80" t="str">
        <f t="shared" si="13"/>
        <v>v</v>
      </c>
      <c r="N11" s="84">
        <v>8</v>
      </c>
      <c r="O11" s="85">
        <f>(P58)</f>
        <v>0</v>
      </c>
      <c r="P11" s="85">
        <f>(N58)</f>
        <v>4</v>
      </c>
      <c r="Q11" s="80" t="str">
        <f t="shared" si="14"/>
        <v>v</v>
      </c>
      <c r="R11" s="84">
        <v>7</v>
      </c>
      <c r="S11" s="85">
        <f>(P52)</f>
        <v>1</v>
      </c>
      <c r="T11" s="85">
        <f>(N52)</f>
        <v>4</v>
      </c>
      <c r="U11" s="80" t="str">
        <f>IF(S11=".","-",IF(S11&gt;T11,"g",IF(S11=T11,"d","v")))</f>
        <v>v</v>
      </c>
      <c r="V11" s="84">
        <v>6</v>
      </c>
      <c r="W11" s="85">
        <f>(P47)</f>
        <v>0</v>
      </c>
      <c r="X11" s="85">
        <f>(N47)</f>
        <v>5</v>
      </c>
      <c r="Y11" s="80" t="str">
        <f>IF(W11=".","-",IF(W11&gt;X11,"g",IF(W11=X11,"d","v")))</f>
        <v>v</v>
      </c>
      <c r="Z11" s="84">
        <v>5</v>
      </c>
      <c r="AA11" s="85">
        <f>(P41)</f>
        <v>0</v>
      </c>
      <c r="AB11" s="85">
        <f>(N41)</f>
        <v>5</v>
      </c>
      <c r="AC11" s="80" t="str">
        <f>IF(AA11=".","-",IF(AA11&gt;AB11,"g",IF(AA11=AB11,"d","v")))</f>
        <v>v</v>
      </c>
      <c r="AD11" s="84">
        <v>4</v>
      </c>
      <c r="AE11" s="85">
        <f>(P36)</f>
        <v>0</v>
      </c>
      <c r="AF11" s="85">
        <f>(N36)</f>
        <v>4</v>
      </c>
      <c r="AG11" s="80" t="str">
        <f>IF(AE11=".","-",IF(AE11&gt;AF11,"g",IF(AE11=AF11,"d","v")))</f>
        <v>v</v>
      </c>
      <c r="AH11" s="86"/>
      <c r="AI11" s="87"/>
      <c r="AJ11" s="87"/>
      <c r="AK11" s="87"/>
      <c r="AL11" s="84">
        <v>3</v>
      </c>
      <c r="AM11" s="85" t="str">
        <f>(N30)</f>
        <v>.</v>
      </c>
      <c r="AN11" s="85" t="str">
        <f>(P30)</f>
        <v>.</v>
      </c>
      <c r="AO11" s="80" t="str">
        <f t="shared" si="3"/>
        <v>-</v>
      </c>
      <c r="AP11" s="23"/>
      <c r="AQ11" s="24">
        <f t="shared" si="4"/>
        <v>8</v>
      </c>
      <c r="AR11" s="25">
        <f t="shared" si="5"/>
        <v>0</v>
      </c>
      <c r="AS11" s="25">
        <f t="shared" si="6"/>
        <v>0</v>
      </c>
      <c r="AT11" s="25">
        <f t="shared" si="7"/>
        <v>8</v>
      </c>
      <c r="AU11" s="26">
        <f>SUM(IF(O11&lt;&gt;".",O11)+IF(S11&lt;&gt;".",S11)+IF(W11&lt;&gt;".",W11)+IF(AA11&lt;&gt;".",AA11)+IF(AE11&lt;&gt;".",AE11)+IF(C11&lt;&gt;".",C11)+IF(AM11&lt;&gt;".",AM11)+IF(G11&lt;&gt;".",G11)+IF(K11&lt;&gt;".",K11))</f>
        <v>2</v>
      </c>
      <c r="AV11" s="26">
        <f>SUM(IF(P11&lt;&gt;".",P11)+IF(T11&lt;&gt;".",T11)+IF(X11&lt;&gt;".",X11)+IF(AB11&lt;&gt;".",AB11)+IF(AF11&lt;&gt;".",AF11)+IF(D11&lt;&gt;".",D11)+IF(AN11&lt;&gt;".",AN11)+IF(H11&lt;&gt;".",H11)+IF(L11&lt;&gt;".",L11))</f>
        <v>43</v>
      </c>
      <c r="AW11" s="27">
        <f t="shared" si="8"/>
        <v>0</v>
      </c>
      <c r="AX11" s="28"/>
      <c r="AY11" s="29">
        <f t="shared" si="9"/>
        <v>9</v>
      </c>
      <c r="AZ11" s="30"/>
      <c r="BA11" s="31">
        <f t="shared" si="10"/>
        <v>-41</v>
      </c>
    </row>
    <row r="12" spans="1:53" s="50" customFormat="1" ht="16.2" thickBot="1" x14ac:dyDescent="0.35">
      <c r="A12" s="105" t="s">
        <v>131</v>
      </c>
      <c r="B12" s="88">
        <v>1</v>
      </c>
      <c r="C12" s="89" t="str">
        <f>(P14)</f>
        <v>.</v>
      </c>
      <c r="D12" s="89" t="str">
        <f>(N14)</f>
        <v>.</v>
      </c>
      <c r="E12" s="90" t="str">
        <f t="shared" si="11"/>
        <v>-</v>
      </c>
      <c r="F12" s="88">
        <v>8</v>
      </c>
      <c r="G12" s="89" t="str">
        <f>(P57)</f>
        <v>.</v>
      </c>
      <c r="H12" s="89" t="str">
        <f>(N57)</f>
        <v>.</v>
      </c>
      <c r="I12" s="90" t="str">
        <f t="shared" si="12"/>
        <v>-</v>
      </c>
      <c r="J12" s="88">
        <v>6</v>
      </c>
      <c r="K12" s="89" t="str">
        <f>(P46)</f>
        <v>.</v>
      </c>
      <c r="L12" s="89" t="str">
        <f>(N46)</f>
        <v>.</v>
      </c>
      <c r="M12" s="90" t="str">
        <f t="shared" si="13"/>
        <v>-</v>
      </c>
      <c r="N12" s="88">
        <v>4</v>
      </c>
      <c r="O12" s="89" t="str">
        <f>(P35)</f>
        <v>.</v>
      </c>
      <c r="P12" s="89" t="str">
        <f>(N35)</f>
        <v>.</v>
      </c>
      <c r="Q12" s="90" t="str">
        <f t="shared" si="14"/>
        <v>-</v>
      </c>
      <c r="R12" s="88">
        <v>2</v>
      </c>
      <c r="S12" s="89" t="str">
        <f>(P24)</f>
        <v>.</v>
      </c>
      <c r="T12" s="89" t="str">
        <f>(N24)</f>
        <v>.</v>
      </c>
      <c r="U12" s="90" t="str">
        <f>IF(S12=".","-",IF(S12&gt;T12,"g",IF(S12=T12,"d","v")))</f>
        <v>-</v>
      </c>
      <c r="V12" s="88">
        <v>9</v>
      </c>
      <c r="W12" s="89" t="str">
        <f>(P66)</f>
        <v>.</v>
      </c>
      <c r="X12" s="89" t="str">
        <f>(N66)</f>
        <v>.</v>
      </c>
      <c r="Y12" s="90" t="str">
        <f>IF(W12=".","-",IF(W12&gt;X12,"g",IF(W12=X12,"d","v")))</f>
        <v>-</v>
      </c>
      <c r="Z12" s="88">
        <v>7</v>
      </c>
      <c r="AA12" s="89" t="str">
        <f>(P54)</f>
        <v>.</v>
      </c>
      <c r="AB12" s="89" t="str">
        <f>(N54)</f>
        <v>.</v>
      </c>
      <c r="AC12" s="90" t="str">
        <f>IF(AA12=".","-",IF(AA12&gt;AB12,"g",IF(AA12=AB12,"d","v")))</f>
        <v>-</v>
      </c>
      <c r="AD12" s="88">
        <v>5</v>
      </c>
      <c r="AE12" s="89" t="str">
        <f>(P42)</f>
        <v>.</v>
      </c>
      <c r="AF12" s="89" t="str">
        <f>(N42)</f>
        <v>.</v>
      </c>
      <c r="AG12" s="90" t="str">
        <f>IF(AE12=".","-",IF(AE12&gt;AF12,"g",IF(AE12=AF12,"d","v")))</f>
        <v>-</v>
      </c>
      <c r="AH12" s="88">
        <v>3</v>
      </c>
      <c r="AI12" s="89" t="str">
        <f>(P30)</f>
        <v>.</v>
      </c>
      <c r="AJ12" s="89" t="str">
        <f>(N30)</f>
        <v>.</v>
      </c>
      <c r="AK12" s="90" t="str">
        <f>IF(AI12=".","-",IF(AI12&gt;AJ12,"g",IF(AI12=AJ12,"d","v")))</f>
        <v>-</v>
      </c>
      <c r="AL12" s="91"/>
      <c r="AM12" s="92"/>
      <c r="AN12" s="92"/>
      <c r="AO12" s="93"/>
      <c r="AP12" s="82"/>
      <c r="AQ12" s="94">
        <f t="shared" si="4"/>
        <v>0</v>
      </c>
      <c r="AR12" s="95">
        <f t="shared" si="5"/>
        <v>0</v>
      </c>
      <c r="AS12" s="95">
        <f t="shared" si="6"/>
        <v>0</v>
      </c>
      <c r="AT12" s="95">
        <f t="shared" si="7"/>
        <v>0</v>
      </c>
      <c r="AU12" s="96">
        <f>SUM(IF(O12&lt;&gt;".",O12)+IF(S12&lt;&gt;".",S12)+IF(W12&lt;&gt;".",W12)+IF(AA12&lt;&gt;".",AA12)+IF(AE12&lt;&gt;".",AE12)+IF(AI12&lt;&gt;".",AI12)+IF(C12&lt;&gt;".",C12)+IF(G12&lt;&gt;".",G12)+IF(K12&lt;&gt;".",K12))</f>
        <v>0</v>
      </c>
      <c r="AV12" s="96">
        <f>SUM(IF(P12&lt;&gt;".",P12)+IF(T12&lt;&gt;".",T12)+IF(X12&lt;&gt;".",X12)+IF(AB12&lt;&gt;".",AB12)+IF(AF12&lt;&gt;".",AF12)+IF(AJ12&lt;&gt;".",AJ12)+IF(D12&lt;&gt;".",D12)+IF(H12&lt;&gt;".",H12)+IF(L12&lt;&gt;".",L12))</f>
        <v>0</v>
      </c>
      <c r="AW12" s="97">
        <f t="shared" si="8"/>
        <v>0</v>
      </c>
      <c r="AX12" s="98"/>
      <c r="AY12" s="49">
        <f t="shared" si="9"/>
        <v>9</v>
      </c>
      <c r="AZ12" s="30"/>
      <c r="BA12" s="31">
        <f t="shared" si="10"/>
        <v>0</v>
      </c>
    </row>
    <row r="13" spans="1:53" s="50" customFormat="1" ht="3.75" customHeight="1" thickTop="1" x14ac:dyDescent="0.3">
      <c r="B13" s="51"/>
      <c r="C13" s="52"/>
      <c r="D13" s="52"/>
      <c r="E13" s="53"/>
      <c r="F13" s="51"/>
      <c r="G13" s="52"/>
      <c r="H13" s="52"/>
      <c r="I13" s="53"/>
      <c r="J13" s="51"/>
      <c r="K13" s="52"/>
      <c r="L13" s="52"/>
      <c r="M13" s="53"/>
      <c r="N13" s="51"/>
      <c r="O13" s="52"/>
      <c r="P13" s="52"/>
      <c r="Q13" s="53"/>
      <c r="R13" s="51"/>
      <c r="S13" s="52"/>
      <c r="T13" s="52"/>
      <c r="U13" s="53"/>
      <c r="V13" s="51"/>
      <c r="W13" s="52"/>
      <c r="X13" s="52"/>
      <c r="Y13" s="53"/>
      <c r="Z13" s="51"/>
      <c r="AA13" s="52"/>
      <c r="AB13" s="52"/>
      <c r="AC13" s="53"/>
      <c r="AH13" s="51"/>
      <c r="AI13" s="52"/>
      <c r="AJ13" s="52"/>
      <c r="AK13" s="53"/>
      <c r="AQ13" s="54"/>
      <c r="AR13" s="55"/>
      <c r="AS13" s="55"/>
      <c r="AT13" s="55"/>
      <c r="AU13" s="56"/>
      <c r="AV13" s="56"/>
      <c r="AW13" s="57"/>
    </row>
    <row r="14" spans="1:53" s="50" customFormat="1" ht="24.6" x14ac:dyDescent="0.4">
      <c r="A14" s="106">
        <v>1</v>
      </c>
      <c r="B14" s="58"/>
      <c r="D14" s="59"/>
      <c r="K14" s="60"/>
      <c r="L14" s="61" t="str">
        <f>($A$3)</f>
        <v>Fülöp</v>
      </c>
      <c r="M14" s="60"/>
      <c r="N14" s="62" t="s">
        <v>84</v>
      </c>
      <c r="O14" s="63" t="s">
        <v>85</v>
      </c>
      <c r="P14" s="62" t="s">
        <v>84</v>
      </c>
      <c r="R14" s="50" t="str">
        <f>($A$12)</f>
        <v>pihenő</v>
      </c>
      <c r="W14" s="60"/>
      <c r="Y14" s="59"/>
      <c r="AY14" s="64"/>
    </row>
    <row r="15" spans="1:53" ht="21" x14ac:dyDescent="0.4">
      <c r="A15" s="107"/>
      <c r="B15" s="65"/>
      <c r="E15" s="50"/>
      <c r="F15" s="50"/>
      <c r="G15" s="50"/>
      <c r="H15" s="50"/>
      <c r="I15" s="50"/>
      <c r="J15" s="50"/>
      <c r="L15" s="61" t="str">
        <f>($A$4)</f>
        <v>Horváth D</v>
      </c>
      <c r="N15" s="62">
        <v>6</v>
      </c>
      <c r="O15" s="63" t="s">
        <v>85</v>
      </c>
      <c r="P15" s="62">
        <v>0</v>
      </c>
      <c r="R15" s="50" t="str">
        <f>($A$11)</f>
        <v>Váradi M.</v>
      </c>
      <c r="S15" s="50"/>
      <c r="V15" s="50"/>
      <c r="Z15" s="50"/>
      <c r="AA15" s="78"/>
      <c r="AI15" s="78"/>
      <c r="AJ15" s="63"/>
      <c r="AK15" s="78"/>
      <c r="AM15" s="50"/>
      <c r="AN15" s="50"/>
      <c r="AO15" s="50"/>
      <c r="AP15" s="50"/>
      <c r="AQ15" s="50"/>
      <c r="AR15" s="50"/>
      <c r="AT15" s="50"/>
      <c r="AU15" s="50"/>
      <c r="AV15" s="50"/>
      <c r="AW15" s="50"/>
      <c r="AY15" s="64"/>
    </row>
    <row r="16" spans="1:53" ht="21" x14ac:dyDescent="0.4">
      <c r="A16" s="107"/>
      <c r="B16" s="65"/>
      <c r="D16" s="59"/>
      <c r="E16" s="50"/>
      <c r="F16" s="50"/>
      <c r="G16" s="50"/>
      <c r="H16" s="50"/>
      <c r="I16" s="50"/>
      <c r="J16" s="50"/>
      <c r="L16" s="61" t="str">
        <f>($A$5)</f>
        <v>Szirmay</v>
      </c>
      <c r="N16" s="62">
        <v>3</v>
      </c>
      <c r="O16" s="63" t="s">
        <v>85</v>
      </c>
      <c r="P16" s="62">
        <v>0</v>
      </c>
      <c r="Q16" s="78" t="s">
        <v>89</v>
      </c>
      <c r="R16" s="50" t="str">
        <f>($A$10)</f>
        <v>Erdőteleki</v>
      </c>
      <c r="S16" s="50"/>
      <c r="V16" s="50"/>
      <c r="Y16" s="59"/>
      <c r="Z16" s="50"/>
      <c r="AA16" s="60"/>
      <c r="AI16" s="60"/>
      <c r="AJ16" s="60"/>
      <c r="AK16" s="60"/>
      <c r="AM16" s="50"/>
      <c r="AN16" s="50"/>
      <c r="AO16" s="50"/>
      <c r="AP16" s="50"/>
      <c r="AQ16" s="50"/>
      <c r="AR16" s="50"/>
      <c r="AT16" s="50"/>
      <c r="AU16" s="50"/>
      <c r="AV16" s="50"/>
      <c r="AW16" s="50"/>
      <c r="AY16" s="64"/>
      <c r="AZ16" s="50"/>
    </row>
    <row r="17" spans="1:52" ht="21" x14ac:dyDescent="0.4">
      <c r="A17" s="107"/>
      <c r="B17" s="65"/>
      <c r="E17" s="50"/>
      <c r="F17" s="50"/>
      <c r="G17" s="50"/>
      <c r="H17" s="50"/>
      <c r="I17" s="50"/>
      <c r="J17" s="50"/>
      <c r="L17" s="61" t="str">
        <f>($A$6)</f>
        <v>Koczor</v>
      </c>
      <c r="N17" s="62">
        <v>1</v>
      </c>
      <c r="O17" s="63" t="s">
        <v>85</v>
      </c>
      <c r="P17" s="62">
        <v>0</v>
      </c>
      <c r="R17" s="50" t="str">
        <f>($A$9)</f>
        <v>Angler</v>
      </c>
      <c r="S17" s="50"/>
      <c r="V17" s="50"/>
      <c r="Z17" s="50"/>
      <c r="AA17" s="78"/>
      <c r="AI17" s="78"/>
      <c r="AJ17" s="63"/>
      <c r="AK17" s="78"/>
      <c r="AM17" s="50"/>
      <c r="AN17" s="50"/>
      <c r="AO17" s="50"/>
      <c r="AP17" s="50"/>
      <c r="AQ17" s="50"/>
      <c r="AR17" s="50"/>
      <c r="AT17" s="50"/>
      <c r="AU17" s="50"/>
      <c r="AV17" s="50"/>
      <c r="AW17" s="50"/>
      <c r="AY17" s="64"/>
    </row>
    <row r="18" spans="1:52" ht="21" x14ac:dyDescent="0.4">
      <c r="A18" s="107"/>
      <c r="B18" s="65"/>
      <c r="D18" s="59"/>
      <c r="E18" s="50"/>
      <c r="F18" s="50"/>
      <c r="G18" s="50"/>
      <c r="H18" s="50"/>
      <c r="I18" s="50"/>
      <c r="J18" s="50"/>
      <c r="L18" s="61" t="str">
        <f>($A$7)</f>
        <v>Máté B</v>
      </c>
      <c r="N18" s="62">
        <v>1</v>
      </c>
      <c r="O18" s="63" t="s">
        <v>85</v>
      </c>
      <c r="P18" s="62">
        <v>1</v>
      </c>
      <c r="Q18" s="78" t="s">
        <v>89</v>
      </c>
      <c r="R18" s="50" t="str">
        <f>($A$8)</f>
        <v>Svolik</v>
      </c>
      <c r="S18" s="50"/>
      <c r="V18" s="50"/>
      <c r="Y18" s="59"/>
      <c r="Z18" s="50"/>
      <c r="AA18" s="60"/>
      <c r="AI18" s="60"/>
      <c r="AJ18" s="60"/>
      <c r="AK18" s="60"/>
      <c r="AM18" s="50"/>
      <c r="AN18" s="50"/>
      <c r="AO18" s="50"/>
      <c r="AP18" s="50"/>
      <c r="AQ18" s="50"/>
      <c r="AR18" s="50"/>
      <c r="AT18" s="50"/>
      <c r="AU18" s="50"/>
      <c r="AV18" s="50"/>
      <c r="AW18" s="50"/>
      <c r="AY18" s="64"/>
      <c r="AZ18" s="50"/>
    </row>
    <row r="19" spans="1:52" ht="3.75" customHeight="1" x14ac:dyDescent="0.4">
      <c r="A19" s="107"/>
      <c r="B19" s="65"/>
      <c r="C19" s="66"/>
      <c r="D19" s="67"/>
      <c r="E19" s="65"/>
      <c r="F19" s="65"/>
      <c r="G19" s="65"/>
      <c r="H19" s="65"/>
      <c r="I19" s="65"/>
      <c r="J19" s="65"/>
      <c r="K19" s="68"/>
      <c r="L19" s="68"/>
      <c r="M19" s="68"/>
      <c r="N19" s="65"/>
      <c r="O19" s="69"/>
      <c r="P19" s="70"/>
      <c r="Q19" s="69"/>
      <c r="R19" s="65"/>
      <c r="S19" s="65"/>
      <c r="T19" s="68"/>
      <c r="U19" s="68"/>
      <c r="V19" s="65"/>
      <c r="W19" s="68"/>
      <c r="X19" s="68"/>
      <c r="Y19" s="68"/>
      <c r="Z19" s="65"/>
      <c r="AA19" s="69"/>
      <c r="AB19" s="70"/>
      <c r="AC19" s="69"/>
      <c r="AD19" s="68"/>
      <c r="AE19" s="65"/>
      <c r="AF19" s="65"/>
      <c r="AG19" s="65"/>
      <c r="AH19" s="65"/>
      <c r="AI19" s="69"/>
      <c r="AJ19" s="70"/>
      <c r="AK19" s="69"/>
      <c r="AL19" s="68"/>
      <c r="AM19" s="65"/>
      <c r="AN19" s="65"/>
      <c r="AO19" s="65"/>
      <c r="AP19" s="50"/>
      <c r="AQ19" s="50"/>
      <c r="AR19" s="50"/>
      <c r="AS19" s="50"/>
      <c r="AT19" s="50"/>
      <c r="AU19" s="50"/>
      <c r="AV19" s="50"/>
      <c r="AW19" s="50"/>
    </row>
    <row r="20" spans="1:52" s="50" customFormat="1" ht="24.6" x14ac:dyDescent="0.4">
      <c r="A20" s="106">
        <v>2</v>
      </c>
      <c r="B20" s="71"/>
      <c r="D20" s="59"/>
      <c r="K20" s="60"/>
      <c r="L20" s="61" t="str">
        <f>($A$3)</f>
        <v>Fülöp</v>
      </c>
      <c r="M20" s="60"/>
      <c r="N20" s="62">
        <v>8</v>
      </c>
      <c r="O20" s="63" t="s">
        <v>85</v>
      </c>
      <c r="P20" s="62">
        <v>0</v>
      </c>
      <c r="R20" s="50" t="str">
        <f>($A$11)</f>
        <v>Váradi M.</v>
      </c>
      <c r="W20" s="60"/>
      <c r="Y20" s="59"/>
      <c r="AY20" s="64"/>
    </row>
    <row r="21" spans="1:52" ht="21" x14ac:dyDescent="0.4">
      <c r="A21" s="107"/>
      <c r="B21" s="72"/>
      <c r="E21" s="50"/>
      <c r="F21" s="50"/>
      <c r="G21" s="50"/>
      <c r="H21" s="50"/>
      <c r="I21" s="50"/>
      <c r="J21" s="50"/>
      <c r="L21" s="61" t="str">
        <f>($A$4)</f>
        <v>Horváth D</v>
      </c>
      <c r="N21" s="62">
        <v>3</v>
      </c>
      <c r="O21" s="63" t="s">
        <v>85</v>
      </c>
      <c r="P21" s="62">
        <v>1</v>
      </c>
      <c r="Q21" s="78"/>
      <c r="R21" s="50" t="str">
        <f>($A$10)</f>
        <v>Erdőteleki</v>
      </c>
      <c r="S21" s="50"/>
      <c r="V21" s="50"/>
      <c r="Z21" s="50"/>
      <c r="AA21" s="78"/>
      <c r="AI21" s="78"/>
      <c r="AJ21" s="63"/>
      <c r="AK21" s="78"/>
      <c r="AM21" s="50"/>
      <c r="AN21" s="50"/>
      <c r="AO21" s="50"/>
      <c r="AP21" s="50"/>
      <c r="AQ21" s="50"/>
      <c r="AR21" s="50"/>
      <c r="AT21" s="50"/>
      <c r="AU21" s="50"/>
      <c r="AV21" s="50"/>
      <c r="AW21" s="50"/>
      <c r="AY21" s="64"/>
    </row>
    <row r="22" spans="1:52" ht="21" x14ac:dyDescent="0.4">
      <c r="A22" s="107"/>
      <c r="B22" s="72"/>
      <c r="D22" s="59"/>
      <c r="E22" s="50"/>
      <c r="F22" s="50"/>
      <c r="G22" s="50"/>
      <c r="H22" s="50"/>
      <c r="I22" s="50"/>
      <c r="J22" s="50"/>
      <c r="L22" s="61" t="str">
        <f>($A$5)</f>
        <v>Szirmay</v>
      </c>
      <c r="N22" s="62">
        <v>3</v>
      </c>
      <c r="O22" s="63" t="s">
        <v>85</v>
      </c>
      <c r="P22" s="62">
        <v>0</v>
      </c>
      <c r="Q22" s="78" t="s">
        <v>89</v>
      </c>
      <c r="R22" s="50" t="str">
        <f>($A$9)</f>
        <v>Angler</v>
      </c>
      <c r="V22" s="50"/>
      <c r="Y22" s="59"/>
      <c r="Z22" s="50"/>
      <c r="AA22" s="60"/>
      <c r="AI22" s="60"/>
      <c r="AJ22" s="60"/>
      <c r="AK22" s="60"/>
      <c r="AM22" s="50"/>
      <c r="AN22" s="50"/>
      <c r="AO22" s="50"/>
      <c r="AP22" s="50"/>
      <c r="AQ22" s="50"/>
      <c r="AR22" s="50"/>
      <c r="AT22" s="50"/>
      <c r="AU22" s="50"/>
      <c r="AV22" s="50"/>
      <c r="AW22" s="50"/>
      <c r="AY22" s="64"/>
      <c r="AZ22" s="50"/>
    </row>
    <row r="23" spans="1:52" ht="21" x14ac:dyDescent="0.4">
      <c r="A23" s="107"/>
      <c r="B23" s="72"/>
      <c r="E23" s="50"/>
      <c r="F23" s="50"/>
      <c r="G23" s="50"/>
      <c r="H23" s="50"/>
      <c r="I23" s="50"/>
      <c r="J23" s="50"/>
      <c r="L23" s="61" t="str">
        <f>($A$6)</f>
        <v>Koczor</v>
      </c>
      <c r="N23" s="62">
        <v>1</v>
      </c>
      <c r="O23" s="63" t="s">
        <v>85</v>
      </c>
      <c r="P23" s="62">
        <v>0</v>
      </c>
      <c r="Q23" s="78" t="s">
        <v>89</v>
      </c>
      <c r="R23" s="50" t="str">
        <f>($A$8)</f>
        <v>Svolik</v>
      </c>
      <c r="S23" s="50"/>
      <c r="V23" s="50"/>
      <c r="Z23" s="50"/>
      <c r="AA23" s="78"/>
      <c r="AI23" s="78"/>
      <c r="AJ23" s="63"/>
      <c r="AK23" s="78"/>
      <c r="AM23" s="50"/>
      <c r="AN23" s="50"/>
      <c r="AO23" s="50"/>
      <c r="AP23" s="50"/>
      <c r="AQ23" s="50"/>
      <c r="AR23" s="50"/>
      <c r="AT23" s="50"/>
      <c r="AU23" s="50"/>
      <c r="AV23" s="50"/>
      <c r="AW23" s="50"/>
      <c r="AY23" s="64"/>
    </row>
    <row r="24" spans="1:52" ht="21" x14ac:dyDescent="0.4">
      <c r="A24" s="107"/>
      <c r="B24" s="72"/>
      <c r="D24" s="59"/>
      <c r="E24" s="50"/>
      <c r="F24" s="50"/>
      <c r="G24" s="50"/>
      <c r="H24" s="50"/>
      <c r="I24" s="50"/>
      <c r="J24" s="50"/>
      <c r="L24" s="61" t="str">
        <f>($A$7)</f>
        <v>Máté B</v>
      </c>
      <c r="N24" s="62" t="s">
        <v>84</v>
      </c>
      <c r="O24" s="63" t="s">
        <v>85</v>
      </c>
      <c r="P24" s="62" t="s">
        <v>84</v>
      </c>
      <c r="Q24" s="78" t="s">
        <v>89</v>
      </c>
      <c r="R24" s="50" t="str">
        <f>($A$12)</f>
        <v>pihenő</v>
      </c>
      <c r="S24" s="50"/>
      <c r="V24" s="50"/>
      <c r="Y24" s="59"/>
      <c r="Z24" s="50"/>
      <c r="AA24" s="60"/>
      <c r="AI24" s="60"/>
      <c r="AJ24" s="60"/>
      <c r="AK24" s="60"/>
      <c r="AM24" s="50"/>
      <c r="AN24" s="50"/>
      <c r="AO24" s="50"/>
      <c r="AP24" s="50"/>
      <c r="AQ24" s="50"/>
      <c r="AR24" s="50"/>
      <c r="AT24" s="50"/>
      <c r="AU24" s="50"/>
      <c r="AV24" s="50"/>
      <c r="AW24" s="50"/>
      <c r="AY24" s="64"/>
      <c r="AZ24" s="50"/>
    </row>
    <row r="25" spans="1:52" ht="3.75" customHeight="1" x14ac:dyDescent="0.4">
      <c r="A25" s="107"/>
      <c r="B25" s="72"/>
      <c r="C25" s="73"/>
      <c r="D25" s="74"/>
      <c r="E25" s="72"/>
      <c r="F25" s="72"/>
      <c r="G25" s="72"/>
      <c r="H25" s="72"/>
      <c r="I25" s="72"/>
      <c r="J25" s="72"/>
      <c r="K25" s="75"/>
      <c r="L25" s="75"/>
      <c r="M25" s="75"/>
      <c r="N25" s="72"/>
      <c r="O25" s="76"/>
      <c r="P25" s="77"/>
      <c r="Q25" s="76"/>
      <c r="R25" s="72"/>
      <c r="S25" s="72"/>
      <c r="T25" s="75"/>
      <c r="U25" s="75"/>
      <c r="V25" s="72"/>
      <c r="W25" s="75"/>
      <c r="X25" s="75"/>
      <c r="Y25" s="75"/>
      <c r="Z25" s="72"/>
      <c r="AA25" s="76"/>
      <c r="AB25" s="77"/>
      <c r="AC25" s="76"/>
      <c r="AD25" s="75"/>
      <c r="AE25" s="72"/>
      <c r="AF25" s="72"/>
      <c r="AG25" s="72"/>
      <c r="AH25" s="72"/>
      <c r="AI25" s="76"/>
      <c r="AJ25" s="77"/>
      <c r="AK25" s="76"/>
      <c r="AL25" s="75"/>
      <c r="AM25" s="72"/>
      <c r="AN25" s="72"/>
      <c r="AO25" s="72"/>
      <c r="AP25" s="50"/>
      <c r="AQ25" s="50"/>
      <c r="AR25" s="50"/>
      <c r="AS25" s="50"/>
      <c r="AT25" s="50"/>
      <c r="AU25" s="50"/>
      <c r="AV25" s="50"/>
      <c r="AW25" s="50"/>
    </row>
    <row r="26" spans="1:52" s="50" customFormat="1" ht="24.6" x14ac:dyDescent="0.4">
      <c r="A26" s="106">
        <v>3</v>
      </c>
      <c r="B26" s="58"/>
      <c r="D26" s="59"/>
      <c r="K26" s="60"/>
      <c r="L26" s="61" t="str">
        <f>($A$3)</f>
        <v>Fülöp</v>
      </c>
      <c r="M26" s="60"/>
      <c r="N26" s="62">
        <v>4</v>
      </c>
      <c r="O26" s="63" t="s">
        <v>85</v>
      </c>
      <c r="P26" s="62">
        <v>0</v>
      </c>
      <c r="R26" s="50" t="str">
        <f>($A$10)</f>
        <v>Erdőteleki</v>
      </c>
      <c r="W26" s="60"/>
      <c r="Y26" s="59"/>
      <c r="AY26" s="64"/>
    </row>
    <row r="27" spans="1:52" ht="21" x14ac:dyDescent="0.4">
      <c r="A27" s="107"/>
      <c r="B27" s="65"/>
      <c r="E27" s="50"/>
      <c r="F27" s="50"/>
      <c r="G27" s="50"/>
      <c r="H27" s="50"/>
      <c r="I27" s="50"/>
      <c r="J27" s="50"/>
      <c r="L27" s="61" t="str">
        <f>($A$4)</f>
        <v>Horváth D</v>
      </c>
      <c r="N27" s="62">
        <v>4</v>
      </c>
      <c r="O27" s="63" t="s">
        <v>85</v>
      </c>
      <c r="P27" s="62">
        <v>2</v>
      </c>
      <c r="R27" s="50" t="str">
        <f>($A$9)</f>
        <v>Angler</v>
      </c>
      <c r="S27" s="50"/>
      <c r="V27" s="50"/>
      <c r="Z27" s="50"/>
      <c r="AA27" s="78"/>
      <c r="AI27" s="78"/>
      <c r="AJ27" s="63"/>
      <c r="AK27" s="78"/>
      <c r="AM27" s="50"/>
      <c r="AN27" s="50"/>
      <c r="AO27" s="50"/>
      <c r="AP27" s="50"/>
      <c r="AQ27" s="50"/>
      <c r="AR27" s="50"/>
      <c r="AT27" s="50"/>
      <c r="AU27" s="50"/>
      <c r="AV27" s="50"/>
      <c r="AW27" s="50"/>
      <c r="AY27" s="64"/>
    </row>
    <row r="28" spans="1:52" ht="21" x14ac:dyDescent="0.4">
      <c r="A28" s="107"/>
      <c r="B28" s="65"/>
      <c r="D28" s="59"/>
      <c r="E28" s="50"/>
      <c r="F28" s="50"/>
      <c r="G28" s="50"/>
      <c r="H28" s="50"/>
      <c r="I28" s="50"/>
      <c r="J28" s="50"/>
      <c r="L28" s="61" t="str">
        <f>($A$5)</f>
        <v>Szirmay</v>
      </c>
      <c r="N28" s="62">
        <v>3</v>
      </c>
      <c r="O28" s="63" t="s">
        <v>85</v>
      </c>
      <c r="P28" s="62">
        <v>0</v>
      </c>
      <c r="Q28" s="78"/>
      <c r="R28" s="50" t="str">
        <f>($A$8)</f>
        <v>Svolik</v>
      </c>
      <c r="S28" s="50"/>
      <c r="V28" s="50"/>
      <c r="Y28" s="59"/>
      <c r="Z28" s="50"/>
      <c r="AA28" s="60"/>
      <c r="AI28" s="60"/>
      <c r="AJ28" s="60"/>
      <c r="AK28" s="60"/>
      <c r="AM28" s="50"/>
      <c r="AN28" s="50"/>
      <c r="AO28" s="50"/>
      <c r="AP28" s="50"/>
      <c r="AQ28" s="50"/>
      <c r="AR28" s="50"/>
      <c r="AT28" s="50"/>
      <c r="AU28" s="50"/>
      <c r="AV28" s="50"/>
      <c r="AW28" s="50"/>
      <c r="AY28" s="64"/>
      <c r="AZ28" s="50"/>
    </row>
    <row r="29" spans="1:52" ht="21" x14ac:dyDescent="0.4">
      <c r="A29" s="107"/>
      <c r="B29" s="65"/>
      <c r="E29" s="50"/>
      <c r="F29" s="50"/>
      <c r="G29" s="50"/>
      <c r="H29" s="50"/>
      <c r="I29" s="50"/>
      <c r="J29" s="50"/>
      <c r="L29" s="61" t="str">
        <f>($A$6)</f>
        <v>Koczor</v>
      </c>
      <c r="N29" s="62">
        <v>1</v>
      </c>
      <c r="O29" s="63" t="s">
        <v>85</v>
      </c>
      <c r="P29" s="62">
        <v>0</v>
      </c>
      <c r="R29" s="50" t="str">
        <f>($A$7)</f>
        <v>Máté B</v>
      </c>
      <c r="S29" s="50"/>
      <c r="V29" s="50"/>
      <c r="Z29" s="50"/>
      <c r="AA29" s="78"/>
      <c r="AI29" s="78"/>
      <c r="AJ29" s="63"/>
      <c r="AK29" s="78"/>
      <c r="AM29" s="50"/>
      <c r="AN29" s="50"/>
      <c r="AO29" s="50"/>
      <c r="AP29" s="50"/>
      <c r="AQ29" s="50"/>
      <c r="AR29" s="50"/>
      <c r="AT29" s="50"/>
      <c r="AU29" s="50"/>
      <c r="AV29" s="50"/>
      <c r="AW29" s="50"/>
      <c r="AY29" s="64"/>
    </row>
    <row r="30" spans="1:52" ht="21" x14ac:dyDescent="0.4">
      <c r="A30" s="107"/>
      <c r="B30" s="65"/>
      <c r="D30" s="59"/>
      <c r="E30" s="50"/>
      <c r="F30" s="50"/>
      <c r="G30" s="50"/>
      <c r="H30" s="50"/>
      <c r="I30" s="50"/>
      <c r="J30" s="50"/>
      <c r="L30" s="61" t="str">
        <f>($A$11)</f>
        <v>Váradi M.</v>
      </c>
      <c r="N30" s="62" t="s">
        <v>84</v>
      </c>
      <c r="O30" s="63" t="s">
        <v>85</v>
      </c>
      <c r="P30" s="62" t="s">
        <v>84</v>
      </c>
      <c r="Q30" s="78" t="s">
        <v>89</v>
      </c>
      <c r="R30" s="50" t="str">
        <f>($A$12)</f>
        <v>pihenő</v>
      </c>
      <c r="S30" s="50"/>
      <c r="V30" s="50"/>
      <c r="Y30" s="59"/>
      <c r="Z30" s="50"/>
      <c r="AA30" s="60"/>
      <c r="AI30" s="60"/>
      <c r="AJ30" s="60"/>
      <c r="AK30" s="60"/>
      <c r="AM30" s="50"/>
      <c r="AN30" s="50"/>
      <c r="AO30" s="50"/>
      <c r="AP30" s="50"/>
      <c r="AQ30" s="50"/>
      <c r="AR30" s="50"/>
      <c r="AT30" s="50"/>
      <c r="AU30" s="50"/>
      <c r="AV30" s="50"/>
      <c r="AW30" s="50"/>
      <c r="AY30" s="64"/>
      <c r="AZ30" s="50"/>
    </row>
    <row r="31" spans="1:52" ht="3.75" customHeight="1" x14ac:dyDescent="0.4">
      <c r="A31" s="107"/>
      <c r="B31" s="65"/>
      <c r="C31" s="66"/>
      <c r="D31" s="67"/>
      <c r="E31" s="65"/>
      <c r="F31" s="65"/>
      <c r="G31" s="65"/>
      <c r="H31" s="65"/>
      <c r="I31" s="65"/>
      <c r="J31" s="65"/>
      <c r="K31" s="68"/>
      <c r="L31" s="68"/>
      <c r="M31" s="68"/>
      <c r="N31" s="65"/>
      <c r="O31" s="69"/>
      <c r="P31" s="70"/>
      <c r="Q31" s="69"/>
      <c r="R31" s="65"/>
      <c r="S31" s="65"/>
      <c r="T31" s="68"/>
      <c r="U31" s="68"/>
      <c r="V31" s="65"/>
      <c r="W31" s="68"/>
      <c r="X31" s="68"/>
      <c r="Y31" s="68"/>
      <c r="Z31" s="65"/>
      <c r="AA31" s="69"/>
      <c r="AB31" s="70"/>
      <c r="AC31" s="69"/>
      <c r="AD31" s="68"/>
      <c r="AE31" s="65"/>
      <c r="AF31" s="65"/>
      <c r="AG31" s="65"/>
      <c r="AH31" s="65"/>
      <c r="AI31" s="69"/>
      <c r="AJ31" s="70"/>
      <c r="AK31" s="69"/>
      <c r="AL31" s="68"/>
      <c r="AM31" s="65"/>
      <c r="AN31" s="65"/>
      <c r="AO31" s="65"/>
      <c r="AP31" s="50"/>
      <c r="AQ31" s="50"/>
      <c r="AR31" s="50"/>
      <c r="AS31" s="50"/>
      <c r="AT31" s="50"/>
      <c r="AU31" s="50"/>
      <c r="AV31" s="50"/>
      <c r="AW31" s="50"/>
    </row>
    <row r="32" spans="1:52" s="50" customFormat="1" ht="24.6" x14ac:dyDescent="0.4">
      <c r="A32" s="106">
        <v>4</v>
      </c>
      <c r="B32" s="71"/>
      <c r="D32" s="59"/>
      <c r="K32" s="60"/>
      <c r="L32" s="61" t="str">
        <f>($A$3)</f>
        <v>Fülöp</v>
      </c>
      <c r="M32" s="60"/>
      <c r="N32" s="62">
        <v>3</v>
      </c>
      <c r="O32" s="63" t="s">
        <v>85</v>
      </c>
      <c r="P32" s="62">
        <v>0</v>
      </c>
      <c r="R32" s="50" t="str">
        <f>($A$9)</f>
        <v>Angler</v>
      </c>
      <c r="W32" s="60"/>
      <c r="Y32" s="59"/>
      <c r="AY32" s="64"/>
    </row>
    <row r="33" spans="1:52" ht="21" x14ac:dyDescent="0.4">
      <c r="A33" s="107"/>
      <c r="B33" s="72"/>
      <c r="E33" s="50"/>
      <c r="F33" s="50"/>
      <c r="G33" s="50"/>
      <c r="H33" s="50"/>
      <c r="I33" s="50"/>
      <c r="J33" s="50"/>
      <c r="L33" s="61" t="str">
        <f>($A$8)</f>
        <v>Svolik</v>
      </c>
      <c r="N33" s="62">
        <v>1</v>
      </c>
      <c r="O33" s="63" t="s">
        <v>85</v>
      </c>
      <c r="P33" s="62">
        <v>4</v>
      </c>
      <c r="R33" s="50" t="str">
        <f>($A$4)</f>
        <v>Horváth D</v>
      </c>
      <c r="S33" s="50"/>
      <c r="V33" s="50"/>
      <c r="Z33" s="50"/>
      <c r="AA33" s="78"/>
      <c r="AI33" s="78"/>
      <c r="AJ33" s="63"/>
      <c r="AK33" s="78"/>
      <c r="AM33" s="50"/>
      <c r="AN33" s="50"/>
      <c r="AO33" s="50"/>
      <c r="AP33" s="50"/>
      <c r="AQ33" s="50"/>
      <c r="AR33" s="50"/>
      <c r="AT33" s="50"/>
      <c r="AU33" s="50"/>
      <c r="AV33" s="50"/>
      <c r="AW33" s="50"/>
      <c r="AY33" s="64"/>
    </row>
    <row r="34" spans="1:52" ht="21" x14ac:dyDescent="0.4">
      <c r="A34" s="107"/>
      <c r="B34" s="72"/>
      <c r="D34" s="59"/>
      <c r="E34" s="50"/>
      <c r="F34" s="50"/>
      <c r="G34" s="50"/>
      <c r="H34" s="50"/>
      <c r="I34" s="50"/>
      <c r="J34" s="50"/>
      <c r="L34" s="61" t="str">
        <f>($A$5)</f>
        <v>Szirmay</v>
      </c>
      <c r="N34" s="62">
        <v>2</v>
      </c>
      <c r="O34" s="63" t="s">
        <v>85</v>
      </c>
      <c r="P34" s="62">
        <v>0</v>
      </c>
      <c r="Q34" s="78"/>
      <c r="R34" s="50" t="str">
        <f>($A$7)</f>
        <v>Máté B</v>
      </c>
      <c r="S34" s="50"/>
      <c r="V34" s="50"/>
      <c r="Y34" s="59"/>
      <c r="Z34" s="50"/>
      <c r="AA34" s="60"/>
      <c r="AI34" s="60"/>
      <c r="AJ34" s="60"/>
      <c r="AK34" s="60"/>
      <c r="AM34" s="50"/>
      <c r="AN34" s="50"/>
      <c r="AO34" s="50"/>
      <c r="AP34" s="50"/>
      <c r="AQ34" s="50"/>
      <c r="AR34" s="50"/>
      <c r="AT34" s="50"/>
      <c r="AU34" s="50"/>
      <c r="AV34" s="50"/>
      <c r="AW34" s="50"/>
      <c r="AY34" s="64"/>
      <c r="AZ34" s="50"/>
    </row>
    <row r="35" spans="1:52" ht="21" x14ac:dyDescent="0.4">
      <c r="A35" s="107"/>
      <c r="B35" s="72"/>
      <c r="E35" s="50"/>
      <c r="F35" s="50"/>
      <c r="G35" s="50"/>
      <c r="H35" s="50"/>
      <c r="I35" s="50"/>
      <c r="J35" s="50"/>
      <c r="L35" s="61" t="str">
        <f>($A$6)</f>
        <v>Koczor</v>
      </c>
      <c r="N35" s="62" t="s">
        <v>84</v>
      </c>
      <c r="O35" s="63" t="s">
        <v>85</v>
      </c>
      <c r="P35" s="62" t="s">
        <v>84</v>
      </c>
      <c r="R35" s="50" t="str">
        <f>($A$12)</f>
        <v>pihenő</v>
      </c>
      <c r="S35" s="50"/>
      <c r="V35" s="50"/>
      <c r="Z35" s="50"/>
      <c r="AA35" s="78"/>
      <c r="AI35" s="78"/>
      <c r="AJ35" s="63"/>
      <c r="AK35" s="78"/>
      <c r="AM35" s="50"/>
      <c r="AN35" s="50"/>
      <c r="AO35" s="50"/>
      <c r="AP35" s="50"/>
      <c r="AQ35" s="50"/>
      <c r="AR35" s="50"/>
      <c r="AT35" s="50"/>
      <c r="AU35" s="50"/>
      <c r="AV35" s="50"/>
      <c r="AW35" s="50"/>
      <c r="AY35" s="64"/>
    </row>
    <row r="36" spans="1:52" ht="21" x14ac:dyDescent="0.4">
      <c r="A36" s="107"/>
      <c r="B36" s="72"/>
      <c r="D36" s="59"/>
      <c r="E36" s="50"/>
      <c r="F36" s="50"/>
      <c r="G36" s="50"/>
      <c r="H36" s="50"/>
      <c r="I36" s="50"/>
      <c r="J36" s="50"/>
      <c r="L36" s="61" t="str">
        <f>($A$10)</f>
        <v>Erdőteleki</v>
      </c>
      <c r="N36" s="62">
        <v>4</v>
      </c>
      <c r="O36" s="63" t="s">
        <v>85</v>
      </c>
      <c r="P36" s="62">
        <v>0</v>
      </c>
      <c r="Q36" s="78" t="s">
        <v>89</v>
      </c>
      <c r="R36" s="50" t="str">
        <f>($A$11)</f>
        <v>Váradi M.</v>
      </c>
      <c r="S36" s="50"/>
      <c r="V36" s="50"/>
      <c r="Y36" s="59"/>
      <c r="Z36" s="50"/>
      <c r="AA36" s="60"/>
      <c r="AI36" s="60"/>
      <c r="AJ36" s="60"/>
      <c r="AK36" s="60"/>
      <c r="AM36" s="50"/>
      <c r="AN36" s="50"/>
      <c r="AO36" s="50"/>
      <c r="AP36" s="50"/>
      <c r="AQ36" s="50"/>
      <c r="AR36" s="50"/>
      <c r="AT36" s="50"/>
      <c r="AU36" s="50"/>
      <c r="AV36" s="50"/>
      <c r="AW36" s="50"/>
      <c r="AY36" s="64"/>
      <c r="AZ36" s="50"/>
    </row>
    <row r="37" spans="1:52" ht="3.75" customHeight="1" x14ac:dyDescent="0.4">
      <c r="A37" s="107"/>
      <c r="B37" s="72"/>
      <c r="C37" s="73"/>
      <c r="D37" s="74"/>
      <c r="E37" s="72"/>
      <c r="F37" s="72"/>
      <c r="G37" s="72"/>
      <c r="H37" s="72"/>
      <c r="I37" s="72"/>
      <c r="J37" s="72"/>
      <c r="K37" s="75"/>
      <c r="L37" s="75"/>
      <c r="M37" s="75"/>
      <c r="N37" s="72"/>
      <c r="O37" s="76"/>
      <c r="P37" s="77"/>
      <c r="Q37" s="76"/>
      <c r="R37" s="72"/>
      <c r="S37" s="72"/>
      <c r="T37" s="75"/>
      <c r="U37" s="75"/>
      <c r="V37" s="72"/>
      <c r="W37" s="75"/>
      <c r="X37" s="75"/>
      <c r="Y37" s="75"/>
      <c r="Z37" s="72"/>
      <c r="AA37" s="76"/>
      <c r="AB37" s="77"/>
      <c r="AC37" s="76"/>
      <c r="AD37" s="75"/>
      <c r="AE37" s="72"/>
      <c r="AF37" s="72"/>
      <c r="AG37" s="72"/>
      <c r="AH37" s="72"/>
      <c r="AI37" s="76"/>
      <c r="AJ37" s="77"/>
      <c r="AK37" s="76"/>
      <c r="AL37" s="75"/>
      <c r="AM37" s="72"/>
      <c r="AN37" s="72"/>
      <c r="AO37" s="72"/>
      <c r="AP37" s="50"/>
      <c r="AQ37" s="50"/>
      <c r="AR37" s="50"/>
      <c r="AS37" s="50"/>
      <c r="AT37" s="50"/>
      <c r="AU37" s="50"/>
      <c r="AV37" s="50"/>
      <c r="AW37" s="50"/>
    </row>
    <row r="38" spans="1:52" s="50" customFormat="1" ht="24.6" x14ac:dyDescent="0.4">
      <c r="A38" s="106">
        <v>5</v>
      </c>
      <c r="B38" s="58"/>
      <c r="D38" s="59"/>
      <c r="K38" s="60"/>
      <c r="L38" s="61" t="str">
        <f>($A$3)</f>
        <v>Fülöp</v>
      </c>
      <c r="M38" s="60"/>
      <c r="N38" s="62">
        <v>4</v>
      </c>
      <c r="O38" s="63" t="s">
        <v>85</v>
      </c>
      <c r="P38" s="62">
        <v>0</v>
      </c>
      <c r="R38" s="50" t="str">
        <f>($A$8)</f>
        <v>Svolik</v>
      </c>
      <c r="W38" s="60"/>
      <c r="Y38" s="59"/>
      <c r="AY38" s="64"/>
    </row>
    <row r="39" spans="1:52" ht="21" x14ac:dyDescent="0.4">
      <c r="A39" s="107"/>
      <c r="B39" s="65"/>
      <c r="E39" s="50"/>
      <c r="F39" s="50"/>
      <c r="G39" s="50"/>
      <c r="H39" s="50"/>
      <c r="I39" s="50"/>
      <c r="J39" s="50"/>
      <c r="L39" s="61" t="str">
        <f>($A$4)</f>
        <v>Horváth D</v>
      </c>
      <c r="N39" s="62">
        <v>1</v>
      </c>
      <c r="O39" s="63" t="s">
        <v>85</v>
      </c>
      <c r="P39" s="62">
        <v>1</v>
      </c>
      <c r="R39" s="50" t="str">
        <f>($A$7)</f>
        <v>Máté B</v>
      </c>
      <c r="S39" s="50"/>
      <c r="V39" s="50"/>
      <c r="Z39" s="50"/>
      <c r="AA39" s="78"/>
      <c r="AB39" s="63"/>
      <c r="AC39" s="78"/>
      <c r="AE39" s="50"/>
      <c r="AF39" s="50"/>
      <c r="AG39" s="50"/>
      <c r="AH39" s="50"/>
      <c r="AI39" s="78"/>
      <c r="AJ39" s="63"/>
      <c r="AK39" s="78"/>
      <c r="AM39" s="50"/>
      <c r="AN39" s="50"/>
      <c r="AO39" s="50"/>
      <c r="AP39" s="50"/>
      <c r="AQ39" s="50"/>
      <c r="AR39" s="50"/>
      <c r="AT39" s="50"/>
      <c r="AU39" s="50"/>
      <c r="AV39" s="50"/>
      <c r="AW39" s="50"/>
      <c r="AY39" s="64"/>
    </row>
    <row r="40" spans="1:52" ht="21" x14ac:dyDescent="0.4">
      <c r="A40" s="107"/>
      <c r="B40" s="65"/>
      <c r="D40" s="59"/>
      <c r="E40" s="50"/>
      <c r="F40" s="50"/>
      <c r="G40" s="50"/>
      <c r="H40" s="50"/>
      <c r="I40" s="50"/>
      <c r="J40" s="50"/>
      <c r="L40" s="61" t="str">
        <f>($A$5)</f>
        <v>Szirmay</v>
      </c>
      <c r="N40" s="62">
        <v>0</v>
      </c>
      <c r="O40" s="63" t="s">
        <v>85</v>
      </c>
      <c r="P40" s="62">
        <v>0</v>
      </c>
      <c r="Q40" s="78"/>
      <c r="R40" s="50" t="str">
        <f>($A$6)</f>
        <v>Koczor</v>
      </c>
      <c r="S40" s="50"/>
      <c r="V40" s="50"/>
      <c r="Y40" s="59"/>
      <c r="Z40" s="50"/>
      <c r="AA40" s="60"/>
      <c r="AB40" s="60"/>
      <c r="AC40" s="60"/>
      <c r="AE40" s="50"/>
      <c r="AF40" s="50"/>
      <c r="AG40" s="50"/>
      <c r="AH40" s="50"/>
      <c r="AI40" s="60"/>
      <c r="AJ40" s="60"/>
      <c r="AK40" s="60"/>
      <c r="AM40" s="50"/>
      <c r="AN40" s="50"/>
      <c r="AO40" s="50"/>
      <c r="AP40" s="50"/>
      <c r="AQ40" s="50"/>
      <c r="AR40" s="50"/>
      <c r="AT40" s="50"/>
      <c r="AU40" s="50"/>
      <c r="AV40" s="50"/>
      <c r="AW40" s="50"/>
      <c r="AY40" s="64"/>
      <c r="AZ40" s="50"/>
    </row>
    <row r="41" spans="1:52" ht="21" x14ac:dyDescent="0.4">
      <c r="A41" s="107"/>
      <c r="B41" s="65"/>
      <c r="E41" s="50"/>
      <c r="F41" s="50"/>
      <c r="G41" s="50"/>
      <c r="H41" s="50"/>
      <c r="I41" s="50"/>
      <c r="J41" s="50"/>
      <c r="L41" s="61" t="str">
        <f>($A$9)</f>
        <v>Angler</v>
      </c>
      <c r="N41" s="62">
        <v>5</v>
      </c>
      <c r="O41" s="63" t="s">
        <v>85</v>
      </c>
      <c r="P41" s="62">
        <v>0</v>
      </c>
      <c r="R41" s="50" t="str">
        <f>($A$11)</f>
        <v>Váradi M.</v>
      </c>
      <c r="S41" s="50"/>
      <c r="V41" s="50"/>
      <c r="Z41" s="50"/>
      <c r="AA41" s="78"/>
      <c r="AB41" s="63"/>
      <c r="AC41" s="78"/>
      <c r="AE41" s="50"/>
      <c r="AF41" s="50"/>
      <c r="AG41" s="50"/>
      <c r="AH41" s="50"/>
      <c r="AI41" s="78"/>
      <c r="AJ41" s="63"/>
      <c r="AK41" s="78"/>
      <c r="AM41" s="50"/>
      <c r="AN41" s="50"/>
      <c r="AO41" s="50"/>
      <c r="AP41" s="50"/>
      <c r="AQ41" s="50"/>
      <c r="AR41" s="50"/>
      <c r="AT41" s="50"/>
      <c r="AU41" s="50"/>
      <c r="AV41" s="50"/>
      <c r="AW41" s="50"/>
      <c r="AY41" s="64"/>
    </row>
    <row r="42" spans="1:52" ht="21" x14ac:dyDescent="0.4">
      <c r="A42" s="107"/>
      <c r="B42" s="65"/>
      <c r="D42" s="59"/>
      <c r="E42" s="50"/>
      <c r="F42" s="50"/>
      <c r="G42" s="50"/>
      <c r="H42" s="50"/>
      <c r="I42" s="50"/>
      <c r="J42" s="50"/>
      <c r="L42" s="61" t="str">
        <f>($A$10)</f>
        <v>Erdőteleki</v>
      </c>
      <c r="N42" s="62" t="s">
        <v>84</v>
      </c>
      <c r="O42" s="63" t="s">
        <v>85</v>
      </c>
      <c r="P42" s="62" t="s">
        <v>84</v>
      </c>
      <c r="Q42" s="78" t="s">
        <v>89</v>
      </c>
      <c r="R42" s="50" t="str">
        <f>($A$12)</f>
        <v>pihenő</v>
      </c>
      <c r="S42" s="50"/>
      <c r="V42" s="50"/>
      <c r="Y42" s="59"/>
      <c r="Z42" s="50"/>
      <c r="AA42" s="60"/>
      <c r="AB42" s="60"/>
      <c r="AC42" s="60"/>
      <c r="AE42" s="50"/>
      <c r="AF42" s="50"/>
      <c r="AG42" s="50"/>
      <c r="AH42" s="50"/>
      <c r="AI42" s="60"/>
      <c r="AJ42" s="60"/>
      <c r="AK42" s="60"/>
      <c r="AM42" s="50"/>
      <c r="AN42" s="50"/>
      <c r="AO42" s="50"/>
      <c r="AP42" s="50"/>
      <c r="AQ42" s="50"/>
      <c r="AR42" s="50"/>
      <c r="AT42" s="50"/>
      <c r="AU42" s="50"/>
      <c r="AV42" s="50"/>
      <c r="AW42" s="50"/>
      <c r="AY42" s="64"/>
      <c r="AZ42" s="50"/>
    </row>
    <row r="43" spans="1:52" ht="3.75" customHeight="1" x14ac:dyDescent="0.4">
      <c r="A43" s="107"/>
      <c r="B43" s="65"/>
      <c r="C43" s="66"/>
      <c r="D43" s="67"/>
      <c r="E43" s="65"/>
      <c r="F43" s="65"/>
      <c r="G43" s="65"/>
      <c r="H43" s="65"/>
      <c r="I43" s="65"/>
      <c r="J43" s="65"/>
      <c r="K43" s="68"/>
      <c r="L43" s="68"/>
      <c r="M43" s="68"/>
      <c r="N43" s="65"/>
      <c r="O43" s="69"/>
      <c r="P43" s="70"/>
      <c r="Q43" s="69"/>
      <c r="R43" s="65"/>
      <c r="S43" s="65"/>
      <c r="T43" s="68"/>
      <c r="U43" s="68"/>
      <c r="V43" s="65"/>
      <c r="W43" s="68"/>
      <c r="X43" s="68"/>
      <c r="Y43" s="68"/>
      <c r="Z43" s="65"/>
      <c r="AA43" s="69"/>
      <c r="AB43" s="70"/>
      <c r="AC43" s="69"/>
      <c r="AD43" s="68"/>
      <c r="AE43" s="65"/>
      <c r="AF43" s="65"/>
      <c r="AG43" s="65"/>
      <c r="AH43" s="65"/>
      <c r="AI43" s="69"/>
      <c r="AJ43" s="70"/>
      <c r="AK43" s="69"/>
      <c r="AL43" s="68"/>
      <c r="AM43" s="65"/>
      <c r="AN43" s="65"/>
      <c r="AO43" s="65"/>
      <c r="AP43" s="50"/>
      <c r="AQ43" s="50"/>
      <c r="AR43" s="50"/>
      <c r="AS43" s="50"/>
      <c r="AT43" s="50"/>
      <c r="AU43" s="50"/>
      <c r="AV43" s="50"/>
      <c r="AW43" s="50"/>
    </row>
    <row r="44" spans="1:52" s="50" customFormat="1" ht="24.6" x14ac:dyDescent="0.4">
      <c r="A44" s="106">
        <v>6</v>
      </c>
      <c r="B44" s="71"/>
      <c r="D44" s="59"/>
      <c r="K44" s="60"/>
      <c r="L44" s="61" t="str">
        <f>($A$3)</f>
        <v>Fülöp</v>
      </c>
      <c r="M44" s="60"/>
      <c r="N44" s="62">
        <v>2</v>
      </c>
      <c r="O44" s="63" t="s">
        <v>85</v>
      </c>
      <c r="P44" s="62">
        <v>0</v>
      </c>
      <c r="R44" s="50" t="str">
        <f>($A$7)</f>
        <v>Máté B</v>
      </c>
      <c r="W44" s="60"/>
      <c r="Y44" s="59"/>
      <c r="AY44" s="64"/>
    </row>
    <row r="45" spans="1:52" ht="21" x14ac:dyDescent="0.4">
      <c r="A45" s="107"/>
      <c r="B45" s="72"/>
      <c r="E45" s="50"/>
      <c r="F45" s="50"/>
      <c r="G45" s="50"/>
      <c r="H45" s="50"/>
      <c r="I45" s="50"/>
      <c r="J45" s="50"/>
      <c r="L45" s="61" t="str">
        <f>($A$4)</f>
        <v>Horváth D</v>
      </c>
      <c r="N45" s="62">
        <v>4</v>
      </c>
      <c r="O45" s="63" t="s">
        <v>85</v>
      </c>
      <c r="P45" s="62">
        <v>2</v>
      </c>
      <c r="R45" s="50" t="str">
        <f>($A$6)</f>
        <v>Koczor</v>
      </c>
      <c r="S45" s="50"/>
      <c r="V45" s="50"/>
      <c r="Z45" s="50"/>
      <c r="AA45" s="78"/>
      <c r="AB45" s="63"/>
      <c r="AC45" s="78"/>
      <c r="AE45" s="50"/>
      <c r="AF45" s="50"/>
      <c r="AG45" s="50"/>
      <c r="AH45" s="50"/>
      <c r="AI45" s="78"/>
      <c r="AJ45" s="63"/>
      <c r="AK45" s="78"/>
      <c r="AM45" s="50"/>
      <c r="AN45" s="50"/>
      <c r="AO45" s="50"/>
      <c r="AP45" s="50"/>
      <c r="AQ45" s="50"/>
      <c r="AR45" s="50"/>
      <c r="AT45" s="50"/>
      <c r="AU45" s="50"/>
      <c r="AV45" s="50"/>
      <c r="AW45" s="50"/>
      <c r="AY45" s="64"/>
    </row>
    <row r="46" spans="1:52" ht="21" x14ac:dyDescent="0.4">
      <c r="A46" s="107"/>
      <c r="B46" s="72"/>
      <c r="D46" s="59"/>
      <c r="E46" s="50"/>
      <c r="F46" s="50"/>
      <c r="G46" s="50"/>
      <c r="H46" s="50"/>
      <c r="I46" s="50"/>
      <c r="J46" s="50"/>
      <c r="L46" s="61" t="str">
        <f>($A$5)</f>
        <v>Szirmay</v>
      </c>
      <c r="N46" s="62" t="s">
        <v>84</v>
      </c>
      <c r="O46" s="63" t="s">
        <v>85</v>
      </c>
      <c r="P46" s="62" t="s">
        <v>84</v>
      </c>
      <c r="Q46" s="78"/>
      <c r="R46" s="50" t="str">
        <f>($A$12)</f>
        <v>pihenő</v>
      </c>
      <c r="S46" s="50"/>
      <c r="V46" s="50"/>
      <c r="Y46" s="59"/>
      <c r="Z46" s="50"/>
      <c r="AA46" s="60"/>
      <c r="AB46" s="60"/>
      <c r="AC46" s="60"/>
      <c r="AE46" s="50"/>
      <c r="AF46" s="50"/>
      <c r="AG46" s="50"/>
      <c r="AH46" s="50"/>
      <c r="AI46" s="60"/>
      <c r="AJ46" s="60"/>
      <c r="AK46" s="60"/>
      <c r="AM46" s="50"/>
      <c r="AN46" s="50"/>
      <c r="AO46" s="50"/>
      <c r="AP46" s="50"/>
      <c r="AQ46" s="50"/>
      <c r="AR46" s="50"/>
      <c r="AT46" s="50"/>
      <c r="AU46" s="50"/>
      <c r="AV46" s="50"/>
      <c r="AW46" s="50"/>
      <c r="AY46" s="64"/>
      <c r="AZ46" s="50"/>
    </row>
    <row r="47" spans="1:52" ht="21" x14ac:dyDescent="0.4">
      <c r="A47" s="107"/>
      <c r="B47" s="72"/>
      <c r="E47" s="50"/>
      <c r="F47" s="50"/>
      <c r="G47" s="50"/>
      <c r="H47" s="50"/>
      <c r="I47" s="50"/>
      <c r="J47" s="50"/>
      <c r="L47" s="61" t="str">
        <f>($A$8)</f>
        <v>Svolik</v>
      </c>
      <c r="N47" s="62">
        <v>5</v>
      </c>
      <c r="O47" s="63" t="s">
        <v>85</v>
      </c>
      <c r="P47" s="62">
        <v>0</v>
      </c>
      <c r="R47" s="50" t="str">
        <f>($A$11)</f>
        <v>Váradi M.</v>
      </c>
      <c r="S47" s="50"/>
      <c r="V47" s="50"/>
      <c r="Z47" s="50"/>
      <c r="AA47" s="78"/>
      <c r="AB47" s="63"/>
      <c r="AC47" s="78"/>
      <c r="AE47" s="50"/>
      <c r="AF47" s="50"/>
      <c r="AG47" s="50"/>
      <c r="AH47" s="50"/>
      <c r="AI47" s="78"/>
      <c r="AJ47" s="63"/>
      <c r="AK47" s="78"/>
      <c r="AM47" s="50"/>
      <c r="AN47" s="50"/>
      <c r="AO47" s="50"/>
      <c r="AP47" s="50"/>
      <c r="AQ47" s="50"/>
      <c r="AR47" s="50"/>
      <c r="AT47" s="50"/>
      <c r="AU47" s="50"/>
      <c r="AV47" s="50"/>
      <c r="AW47" s="50"/>
      <c r="AY47" s="64"/>
    </row>
    <row r="48" spans="1:52" ht="21" x14ac:dyDescent="0.4">
      <c r="A48" s="107"/>
      <c r="B48" s="72"/>
      <c r="D48" s="59"/>
      <c r="E48" s="50"/>
      <c r="F48" s="50"/>
      <c r="G48" s="50"/>
      <c r="H48" s="50"/>
      <c r="I48" s="50"/>
      <c r="J48" s="50"/>
      <c r="L48" s="61" t="str">
        <f>($A$9)</f>
        <v>Angler</v>
      </c>
      <c r="N48" s="62">
        <v>4</v>
      </c>
      <c r="O48" s="63" t="s">
        <v>85</v>
      </c>
      <c r="P48" s="62">
        <v>0</v>
      </c>
      <c r="Q48" s="78" t="s">
        <v>89</v>
      </c>
      <c r="R48" s="50" t="str">
        <f>($A$10)</f>
        <v>Erdőteleki</v>
      </c>
      <c r="S48" s="50"/>
      <c r="V48" s="50"/>
      <c r="Y48" s="59"/>
      <c r="Z48" s="50"/>
      <c r="AA48" s="60"/>
      <c r="AB48" s="60"/>
      <c r="AC48" s="60"/>
      <c r="AE48" s="50"/>
      <c r="AF48" s="50"/>
      <c r="AG48" s="50"/>
      <c r="AH48" s="50"/>
      <c r="AI48" s="60"/>
      <c r="AJ48" s="60"/>
      <c r="AK48" s="60"/>
      <c r="AM48" s="50"/>
      <c r="AN48" s="50"/>
      <c r="AO48" s="50"/>
      <c r="AP48" s="50"/>
      <c r="AQ48" s="50"/>
      <c r="AR48" s="50"/>
      <c r="AT48" s="50"/>
      <c r="AU48" s="50"/>
      <c r="AV48" s="50"/>
      <c r="AW48" s="50"/>
      <c r="AY48" s="64"/>
      <c r="AZ48" s="50"/>
    </row>
    <row r="49" spans="1:52" ht="3.75" customHeight="1" x14ac:dyDescent="0.4">
      <c r="A49" s="107"/>
      <c r="B49" s="72"/>
      <c r="C49" s="73"/>
      <c r="D49" s="74"/>
      <c r="E49" s="72"/>
      <c r="F49" s="72"/>
      <c r="G49" s="72"/>
      <c r="H49" s="72"/>
      <c r="I49" s="72"/>
      <c r="J49" s="72"/>
      <c r="K49" s="75"/>
      <c r="L49" s="75"/>
      <c r="M49" s="75"/>
      <c r="N49" s="72"/>
      <c r="O49" s="76"/>
      <c r="P49" s="77"/>
      <c r="Q49" s="76"/>
      <c r="R49" s="72"/>
      <c r="S49" s="72"/>
      <c r="T49" s="75"/>
      <c r="U49" s="75"/>
      <c r="V49" s="72"/>
      <c r="W49" s="75"/>
      <c r="X49" s="75"/>
      <c r="Y49" s="75"/>
      <c r="Z49" s="72"/>
      <c r="AA49" s="76"/>
      <c r="AB49" s="77"/>
      <c r="AC49" s="76"/>
      <c r="AD49" s="75"/>
      <c r="AE49" s="72"/>
      <c r="AF49" s="72"/>
      <c r="AG49" s="72"/>
      <c r="AH49" s="72"/>
      <c r="AI49" s="76"/>
      <c r="AJ49" s="77"/>
      <c r="AK49" s="76"/>
      <c r="AL49" s="75"/>
      <c r="AM49" s="72"/>
      <c r="AN49" s="72"/>
      <c r="AO49" s="72"/>
      <c r="AP49" s="50"/>
      <c r="AQ49" s="50"/>
      <c r="AR49" s="50"/>
      <c r="AS49" s="50"/>
      <c r="AT49" s="50"/>
      <c r="AU49" s="50"/>
      <c r="AV49" s="50"/>
      <c r="AW49" s="50"/>
    </row>
    <row r="50" spans="1:52" s="50" customFormat="1" ht="24.6" x14ac:dyDescent="0.4">
      <c r="A50" s="106">
        <v>7</v>
      </c>
      <c r="B50" s="58"/>
      <c r="D50" s="59"/>
      <c r="K50" s="60"/>
      <c r="L50" s="61" t="str">
        <f>($A$3)</f>
        <v>Fülöp</v>
      </c>
      <c r="M50" s="60"/>
      <c r="N50" s="62">
        <v>4</v>
      </c>
      <c r="O50" s="63" t="s">
        <v>85</v>
      </c>
      <c r="P50" s="62">
        <v>0</v>
      </c>
      <c r="R50" s="50" t="str">
        <f>($A$6)</f>
        <v>Koczor</v>
      </c>
      <c r="W50" s="60"/>
      <c r="Y50" s="59"/>
      <c r="AY50" s="64"/>
    </row>
    <row r="51" spans="1:52" ht="21" x14ac:dyDescent="0.4">
      <c r="A51" s="107"/>
      <c r="B51" s="65"/>
      <c r="E51" s="50"/>
      <c r="F51" s="50"/>
      <c r="G51" s="50"/>
      <c r="H51" s="50"/>
      <c r="I51" s="50"/>
      <c r="J51" s="50"/>
      <c r="L51" s="61" t="str">
        <f>($A$4)</f>
        <v>Horváth D</v>
      </c>
      <c r="N51" s="62">
        <v>1</v>
      </c>
      <c r="O51" s="63" t="s">
        <v>85</v>
      </c>
      <c r="P51" s="62">
        <v>1</v>
      </c>
      <c r="R51" s="50" t="str">
        <f>($A$5)</f>
        <v>Szirmay</v>
      </c>
      <c r="S51" s="50"/>
      <c r="V51" s="50"/>
      <c r="Z51" s="50"/>
      <c r="AA51" s="78"/>
      <c r="AB51" s="63"/>
      <c r="AC51" s="78"/>
      <c r="AE51" s="50"/>
      <c r="AF51" s="50"/>
      <c r="AG51" s="50"/>
      <c r="AH51" s="50"/>
      <c r="AI51" s="78"/>
      <c r="AJ51" s="63"/>
      <c r="AK51" s="78"/>
      <c r="AM51" s="50"/>
      <c r="AN51" s="50"/>
      <c r="AO51" s="50"/>
      <c r="AP51" s="50"/>
      <c r="AQ51" s="50"/>
      <c r="AR51" s="50"/>
      <c r="AT51" s="50"/>
      <c r="AU51" s="50"/>
      <c r="AV51" s="50"/>
      <c r="AW51" s="50"/>
      <c r="AY51" s="64"/>
    </row>
    <row r="52" spans="1:52" ht="21" x14ac:dyDescent="0.4">
      <c r="A52" s="107"/>
      <c r="B52" s="65"/>
      <c r="D52" s="59"/>
      <c r="E52" s="50"/>
      <c r="F52" s="50"/>
      <c r="G52" s="50"/>
      <c r="H52" s="50"/>
      <c r="I52" s="50"/>
      <c r="J52" s="50"/>
      <c r="L52" s="61" t="str">
        <f>($A$7)</f>
        <v>Máté B</v>
      </c>
      <c r="N52" s="62">
        <v>4</v>
      </c>
      <c r="O52" s="63" t="s">
        <v>85</v>
      </c>
      <c r="P52" s="62">
        <v>1</v>
      </c>
      <c r="Q52" s="78"/>
      <c r="R52" s="50" t="str">
        <f>($A$11)</f>
        <v>Váradi M.</v>
      </c>
      <c r="S52" s="50"/>
      <c r="V52" s="50"/>
      <c r="Y52" s="59"/>
      <c r="Z52" s="50"/>
      <c r="AA52" s="60"/>
      <c r="AB52" s="60"/>
      <c r="AC52" s="60"/>
      <c r="AE52" s="50"/>
      <c r="AF52" s="50"/>
      <c r="AG52" s="50"/>
      <c r="AH52" s="50"/>
      <c r="AI52" s="60"/>
      <c r="AJ52" s="60"/>
      <c r="AK52" s="60"/>
      <c r="AM52" s="50"/>
      <c r="AN52" s="50"/>
      <c r="AO52" s="50"/>
      <c r="AP52" s="50"/>
      <c r="AQ52" s="50"/>
      <c r="AR52" s="50"/>
      <c r="AT52" s="50"/>
      <c r="AU52" s="50"/>
      <c r="AV52" s="50"/>
      <c r="AW52" s="50"/>
      <c r="AY52" s="64"/>
      <c r="AZ52" s="50"/>
    </row>
    <row r="53" spans="1:52" ht="21" x14ac:dyDescent="0.4">
      <c r="A53" s="107"/>
      <c r="B53" s="65"/>
      <c r="E53" s="50"/>
      <c r="F53" s="50"/>
      <c r="G53" s="50"/>
      <c r="H53" s="50"/>
      <c r="I53" s="50"/>
      <c r="J53" s="50"/>
      <c r="L53" s="61" t="str">
        <f>($A$8)</f>
        <v>Svolik</v>
      </c>
      <c r="N53" s="62">
        <v>1</v>
      </c>
      <c r="O53" s="63" t="s">
        <v>85</v>
      </c>
      <c r="P53" s="62">
        <v>1</v>
      </c>
      <c r="R53" s="50" t="str">
        <f>($A$10)</f>
        <v>Erdőteleki</v>
      </c>
      <c r="S53" s="50"/>
      <c r="V53" s="50"/>
      <c r="Z53" s="50"/>
      <c r="AA53" s="78"/>
      <c r="AB53" s="63"/>
      <c r="AC53" s="78"/>
      <c r="AE53" s="50"/>
      <c r="AF53" s="50"/>
      <c r="AG53" s="50"/>
      <c r="AH53" s="50"/>
      <c r="AI53" s="78"/>
      <c r="AJ53" s="63"/>
      <c r="AK53" s="78"/>
      <c r="AM53" s="50"/>
      <c r="AN53" s="50"/>
      <c r="AO53" s="50"/>
      <c r="AP53" s="50"/>
      <c r="AQ53" s="50"/>
      <c r="AR53" s="50"/>
      <c r="AT53" s="50"/>
      <c r="AU53" s="50"/>
      <c r="AV53" s="50"/>
      <c r="AW53" s="50"/>
      <c r="AY53" s="64"/>
    </row>
    <row r="54" spans="1:52" ht="21" x14ac:dyDescent="0.4">
      <c r="A54" s="107"/>
      <c r="B54" s="65"/>
      <c r="D54" s="59"/>
      <c r="E54" s="50"/>
      <c r="F54" s="50"/>
      <c r="G54" s="50"/>
      <c r="H54" s="50"/>
      <c r="I54" s="50"/>
      <c r="J54" s="50"/>
      <c r="L54" s="61" t="str">
        <f>($A$9)</f>
        <v>Angler</v>
      </c>
      <c r="N54" s="62" t="s">
        <v>84</v>
      </c>
      <c r="O54" s="63" t="s">
        <v>85</v>
      </c>
      <c r="P54" s="62" t="s">
        <v>84</v>
      </c>
      <c r="Q54" s="78" t="s">
        <v>89</v>
      </c>
      <c r="R54" s="50" t="str">
        <f>($A$12)</f>
        <v>pihenő</v>
      </c>
      <c r="S54" s="50"/>
      <c r="V54" s="50"/>
      <c r="Y54" s="59"/>
      <c r="Z54" s="50"/>
      <c r="AA54" s="60"/>
      <c r="AB54" s="60"/>
      <c r="AC54" s="60"/>
      <c r="AE54" s="50"/>
      <c r="AF54" s="50"/>
      <c r="AG54" s="50"/>
      <c r="AH54" s="50"/>
      <c r="AI54" s="60"/>
      <c r="AJ54" s="60"/>
      <c r="AK54" s="60"/>
      <c r="AM54" s="50"/>
      <c r="AN54" s="50"/>
      <c r="AO54" s="50"/>
      <c r="AP54" s="50"/>
      <c r="AQ54" s="50"/>
      <c r="AR54" s="50"/>
      <c r="AT54" s="50"/>
      <c r="AU54" s="50"/>
      <c r="AV54" s="50"/>
      <c r="AW54" s="50"/>
      <c r="AY54" s="64"/>
      <c r="AZ54" s="50"/>
    </row>
    <row r="55" spans="1:52" ht="3.75" customHeight="1" x14ac:dyDescent="0.4">
      <c r="A55" s="107"/>
      <c r="B55" s="65"/>
      <c r="C55" s="66"/>
      <c r="D55" s="67"/>
      <c r="E55" s="65"/>
      <c r="F55" s="65"/>
      <c r="G55" s="65"/>
      <c r="H55" s="65"/>
      <c r="I55" s="65"/>
      <c r="J55" s="65"/>
      <c r="K55" s="68"/>
      <c r="L55" s="68"/>
      <c r="M55" s="68"/>
      <c r="N55" s="65"/>
      <c r="O55" s="69"/>
      <c r="P55" s="70"/>
      <c r="Q55" s="69"/>
      <c r="R55" s="65"/>
      <c r="S55" s="65"/>
      <c r="T55" s="68"/>
      <c r="U55" s="68"/>
      <c r="V55" s="65"/>
      <c r="W55" s="68"/>
      <c r="X55" s="68"/>
      <c r="Y55" s="68"/>
      <c r="Z55" s="65"/>
      <c r="AA55" s="69"/>
      <c r="AB55" s="70"/>
      <c r="AC55" s="69"/>
      <c r="AD55" s="68"/>
      <c r="AE55" s="65"/>
      <c r="AF55" s="65"/>
      <c r="AG55" s="65"/>
      <c r="AH55" s="65"/>
      <c r="AI55" s="69"/>
      <c r="AJ55" s="70"/>
      <c r="AK55" s="69"/>
      <c r="AL55" s="68"/>
      <c r="AM55" s="65"/>
      <c r="AN55" s="65"/>
      <c r="AO55" s="65"/>
      <c r="AP55" s="50"/>
      <c r="AQ55" s="50"/>
      <c r="AR55" s="50"/>
      <c r="AS55" s="50"/>
      <c r="AT55" s="50"/>
      <c r="AU55" s="50"/>
      <c r="AV55" s="50"/>
      <c r="AW55" s="50"/>
    </row>
    <row r="56" spans="1:52" s="50" customFormat="1" ht="24.6" x14ac:dyDescent="0.4">
      <c r="A56" s="106">
        <v>8</v>
      </c>
      <c r="B56" s="71"/>
      <c r="D56" s="59"/>
      <c r="K56" s="60"/>
      <c r="L56" s="61" t="str">
        <f>($A$3)</f>
        <v>Fülöp</v>
      </c>
      <c r="M56" s="60"/>
      <c r="N56" s="62">
        <v>5</v>
      </c>
      <c r="O56" s="63" t="s">
        <v>85</v>
      </c>
      <c r="P56" s="62">
        <v>1</v>
      </c>
      <c r="R56" s="50" t="str">
        <f>($A$5)</f>
        <v>Szirmay</v>
      </c>
      <c r="W56" s="60"/>
      <c r="Y56" s="59"/>
      <c r="AY56" s="64"/>
    </row>
    <row r="57" spans="1:52" ht="21" x14ac:dyDescent="0.4">
      <c r="A57" s="107"/>
      <c r="B57" s="72"/>
      <c r="D57" s="59"/>
      <c r="E57" s="50"/>
      <c r="F57" s="50"/>
      <c r="G57" s="50"/>
      <c r="H57" s="50"/>
      <c r="I57" s="50"/>
      <c r="J57" s="50"/>
      <c r="L57" s="61" t="str">
        <f>($A$4)</f>
        <v>Horváth D</v>
      </c>
      <c r="N57" s="62" t="s">
        <v>84</v>
      </c>
      <c r="O57" s="63" t="s">
        <v>85</v>
      </c>
      <c r="P57" s="62" t="s">
        <v>84</v>
      </c>
      <c r="R57" s="50" t="str">
        <f>($A$12)</f>
        <v>pihenő</v>
      </c>
      <c r="S57" s="50"/>
      <c r="V57" s="50"/>
      <c r="Y57" s="59"/>
      <c r="Z57" s="50"/>
      <c r="AA57" s="60"/>
      <c r="AB57" s="60"/>
      <c r="AC57" s="60"/>
      <c r="AE57" s="50"/>
      <c r="AF57" s="50"/>
      <c r="AG57" s="50"/>
      <c r="AH57" s="50"/>
      <c r="AI57" s="60"/>
      <c r="AJ57" s="60"/>
      <c r="AK57" s="60"/>
      <c r="AM57" s="50"/>
      <c r="AN57" s="50"/>
      <c r="AO57" s="50"/>
      <c r="AP57" s="50"/>
      <c r="AQ57" s="50"/>
      <c r="AR57" s="50"/>
      <c r="AT57" s="50"/>
      <c r="AU57" s="50"/>
      <c r="AV57" s="50"/>
      <c r="AW57" s="50"/>
      <c r="AY57" s="64"/>
      <c r="AZ57" s="50"/>
    </row>
    <row r="58" spans="1:52" ht="21" x14ac:dyDescent="0.4">
      <c r="A58" s="107"/>
      <c r="B58" s="72"/>
      <c r="D58" s="59"/>
      <c r="E58" s="50"/>
      <c r="F58" s="50"/>
      <c r="G58" s="50"/>
      <c r="H58" s="50"/>
      <c r="I58" s="50"/>
      <c r="J58" s="50"/>
      <c r="L58" s="61" t="str">
        <f>($A$6)</f>
        <v>Koczor</v>
      </c>
      <c r="N58" s="62">
        <v>4</v>
      </c>
      <c r="O58" s="63" t="s">
        <v>85</v>
      </c>
      <c r="P58" s="62">
        <v>0</v>
      </c>
      <c r="Q58" s="78"/>
      <c r="R58" s="50" t="str">
        <f>($A$11)</f>
        <v>Váradi M.</v>
      </c>
      <c r="S58" s="50"/>
      <c r="V58" s="50"/>
      <c r="Y58" s="59"/>
      <c r="Z58" s="50"/>
      <c r="AA58" s="60"/>
      <c r="AB58" s="60"/>
      <c r="AC58" s="60"/>
      <c r="AE58" s="50"/>
      <c r="AF58" s="50"/>
      <c r="AG58" s="50"/>
      <c r="AH58" s="50"/>
      <c r="AI58" s="60"/>
      <c r="AJ58" s="60"/>
      <c r="AK58" s="60"/>
      <c r="AM58" s="50"/>
      <c r="AN58" s="50"/>
      <c r="AO58" s="50"/>
      <c r="AP58" s="50"/>
      <c r="AQ58" s="50"/>
      <c r="AR58" s="50"/>
      <c r="AT58" s="50"/>
      <c r="AU58" s="50"/>
      <c r="AV58" s="50"/>
      <c r="AW58" s="50"/>
      <c r="AY58" s="64"/>
      <c r="AZ58" s="50"/>
    </row>
    <row r="59" spans="1:52" ht="21" x14ac:dyDescent="0.4">
      <c r="A59" s="107"/>
      <c r="B59" s="72"/>
      <c r="D59" s="59"/>
      <c r="E59" s="50"/>
      <c r="F59" s="50"/>
      <c r="G59" s="50"/>
      <c r="H59" s="50"/>
      <c r="I59" s="50"/>
      <c r="J59" s="50"/>
      <c r="L59" s="61" t="str">
        <f>($A$7)</f>
        <v>Máté B</v>
      </c>
      <c r="N59" s="62">
        <v>1</v>
      </c>
      <c r="O59" s="63" t="s">
        <v>85</v>
      </c>
      <c r="P59" s="62">
        <v>1</v>
      </c>
      <c r="R59" s="50" t="str">
        <f>($A$10)</f>
        <v>Erdőteleki</v>
      </c>
      <c r="S59" s="50"/>
      <c r="V59" s="50"/>
      <c r="Y59" s="59"/>
      <c r="Z59" s="50"/>
      <c r="AA59" s="60"/>
      <c r="AB59" s="60"/>
      <c r="AC59" s="60"/>
      <c r="AE59" s="50"/>
      <c r="AF59" s="50"/>
      <c r="AG59" s="50"/>
      <c r="AH59" s="50"/>
      <c r="AI59" s="60"/>
      <c r="AJ59" s="60"/>
      <c r="AK59" s="60"/>
      <c r="AM59" s="50"/>
      <c r="AN59" s="50"/>
      <c r="AO59" s="50"/>
      <c r="AP59" s="50"/>
      <c r="AQ59" s="50"/>
      <c r="AR59" s="50"/>
      <c r="AT59" s="50"/>
      <c r="AU59" s="50"/>
      <c r="AV59" s="50"/>
      <c r="AW59" s="50"/>
      <c r="AY59" s="64"/>
      <c r="AZ59" s="50"/>
    </row>
    <row r="60" spans="1:52" ht="21" x14ac:dyDescent="0.4">
      <c r="A60" s="107"/>
      <c r="B60" s="72"/>
      <c r="D60" s="59"/>
      <c r="E60" s="50"/>
      <c r="F60" s="50"/>
      <c r="G60" s="50"/>
      <c r="H60" s="50"/>
      <c r="I60" s="50"/>
      <c r="J60" s="50"/>
      <c r="L60" s="61" t="str">
        <f>($A$8)</f>
        <v>Svolik</v>
      </c>
      <c r="N60" s="62">
        <v>0</v>
      </c>
      <c r="O60" s="63" t="s">
        <v>85</v>
      </c>
      <c r="P60" s="62">
        <v>1</v>
      </c>
      <c r="Q60" s="78" t="s">
        <v>89</v>
      </c>
      <c r="R60" s="50" t="str">
        <f>($A$9)</f>
        <v>Angler</v>
      </c>
      <c r="S60" s="50"/>
      <c r="V60" s="50"/>
      <c r="Y60" s="59"/>
      <c r="Z60" s="50"/>
      <c r="AA60" s="60"/>
      <c r="AB60" s="60"/>
      <c r="AC60" s="60"/>
      <c r="AE60" s="50"/>
      <c r="AF60" s="50"/>
      <c r="AG60" s="50"/>
      <c r="AH60" s="50"/>
      <c r="AI60" s="60"/>
      <c r="AJ60" s="60"/>
      <c r="AK60" s="60"/>
      <c r="AM60" s="50"/>
      <c r="AN60" s="50"/>
      <c r="AO60" s="50"/>
      <c r="AP60" s="50"/>
      <c r="AQ60" s="50"/>
      <c r="AR60" s="50"/>
      <c r="AT60" s="50"/>
      <c r="AU60" s="50"/>
      <c r="AV60" s="50"/>
      <c r="AW60" s="50"/>
      <c r="AY60" s="64"/>
      <c r="AZ60" s="50"/>
    </row>
    <row r="61" spans="1:52" ht="3.75" customHeight="1" x14ac:dyDescent="0.4">
      <c r="A61" s="107"/>
      <c r="B61" s="72"/>
      <c r="C61" s="73"/>
      <c r="D61" s="74"/>
      <c r="E61" s="72"/>
      <c r="F61" s="72"/>
      <c r="G61" s="72"/>
      <c r="H61" s="72"/>
      <c r="I61" s="72"/>
      <c r="J61" s="72"/>
      <c r="K61" s="75"/>
      <c r="L61" s="75"/>
      <c r="M61" s="75"/>
      <c r="N61" s="72"/>
      <c r="O61" s="76"/>
      <c r="P61" s="77"/>
      <c r="Q61" s="76"/>
      <c r="R61" s="72"/>
      <c r="S61" s="72"/>
      <c r="T61" s="75"/>
      <c r="U61" s="75"/>
      <c r="V61" s="72"/>
      <c r="W61" s="75"/>
      <c r="X61" s="75"/>
      <c r="Y61" s="75"/>
      <c r="Z61" s="72"/>
      <c r="AA61" s="76"/>
      <c r="AB61" s="77"/>
      <c r="AC61" s="76"/>
      <c r="AD61" s="75"/>
      <c r="AE61" s="72"/>
      <c r="AF61" s="72"/>
      <c r="AG61" s="72"/>
      <c r="AH61" s="72"/>
      <c r="AI61" s="76"/>
      <c r="AJ61" s="77"/>
      <c r="AK61" s="76"/>
      <c r="AL61" s="75"/>
      <c r="AM61" s="72"/>
      <c r="AN61" s="72"/>
      <c r="AO61" s="72"/>
      <c r="AP61" s="50"/>
      <c r="AQ61" s="50"/>
      <c r="AR61" s="50"/>
      <c r="AS61" s="50"/>
      <c r="AT61" s="50"/>
      <c r="AU61" s="50"/>
      <c r="AV61" s="50"/>
      <c r="AW61" s="50"/>
    </row>
    <row r="62" spans="1:52" s="50" customFormat="1" ht="24.6" x14ac:dyDescent="0.4">
      <c r="A62" s="106">
        <v>9</v>
      </c>
      <c r="B62" s="58"/>
      <c r="D62" s="59"/>
      <c r="K62" s="60"/>
      <c r="L62" s="61" t="str">
        <f>($A$3)</f>
        <v>Fülöp</v>
      </c>
      <c r="M62" s="60"/>
      <c r="N62" s="62">
        <v>3</v>
      </c>
      <c r="O62" s="63" t="s">
        <v>85</v>
      </c>
      <c r="P62" s="62">
        <v>0</v>
      </c>
      <c r="R62" s="50" t="str">
        <f>($A$4)</f>
        <v>Horváth D</v>
      </c>
      <c r="W62" s="60"/>
      <c r="Y62" s="59"/>
      <c r="AY62" s="64"/>
    </row>
    <row r="63" spans="1:52" ht="21" x14ac:dyDescent="0.4">
      <c r="A63" s="107"/>
      <c r="B63" s="65"/>
      <c r="E63" s="50"/>
      <c r="F63" s="50"/>
      <c r="G63" s="50"/>
      <c r="H63" s="50"/>
      <c r="I63" s="50"/>
      <c r="J63" s="50"/>
      <c r="L63" s="61" t="str">
        <f>($A$5)</f>
        <v>Szirmay</v>
      </c>
      <c r="N63" s="62">
        <v>7</v>
      </c>
      <c r="O63" s="63" t="s">
        <v>85</v>
      </c>
      <c r="P63" s="62">
        <v>1</v>
      </c>
      <c r="R63" s="50" t="str">
        <f>($A$11)</f>
        <v>Váradi M.</v>
      </c>
      <c r="S63" s="50"/>
      <c r="V63" s="50"/>
      <c r="Z63" s="50"/>
      <c r="AA63" s="78"/>
      <c r="AB63" s="63"/>
      <c r="AC63" s="78"/>
      <c r="AE63" s="50"/>
      <c r="AF63" s="50"/>
      <c r="AG63" s="50"/>
      <c r="AH63" s="50"/>
      <c r="AI63" s="78"/>
      <c r="AJ63" s="63"/>
      <c r="AK63" s="78"/>
      <c r="AM63" s="50"/>
      <c r="AN63" s="50"/>
      <c r="AO63" s="50"/>
      <c r="AP63" s="50"/>
      <c r="AQ63" s="50"/>
      <c r="AR63" s="50"/>
      <c r="AT63" s="50"/>
      <c r="AU63" s="50"/>
      <c r="AV63" s="50"/>
      <c r="AW63" s="50"/>
      <c r="AY63" s="64"/>
    </row>
    <row r="64" spans="1:52" ht="21" x14ac:dyDescent="0.4">
      <c r="A64" s="107"/>
      <c r="B64" s="65"/>
      <c r="E64" s="50"/>
      <c r="F64" s="50"/>
      <c r="G64" s="50"/>
      <c r="H64" s="50"/>
      <c r="I64" s="50"/>
      <c r="J64" s="50"/>
      <c r="L64" s="61" t="str">
        <f>($A$6)</f>
        <v>Koczor</v>
      </c>
      <c r="N64" s="62">
        <v>3</v>
      </c>
      <c r="O64" s="63" t="s">
        <v>85</v>
      </c>
      <c r="P64" s="62">
        <v>0</v>
      </c>
      <c r="Q64" s="78"/>
      <c r="R64" s="50" t="str">
        <f>($A$10)</f>
        <v>Erdőteleki</v>
      </c>
      <c r="S64" s="50"/>
      <c r="V64" s="50"/>
      <c r="Y64" s="59"/>
      <c r="Z64" s="50"/>
      <c r="AA64" s="60"/>
      <c r="AB64" s="60"/>
      <c r="AC64" s="60"/>
      <c r="AE64" s="50"/>
      <c r="AF64" s="50"/>
      <c r="AG64" s="50"/>
      <c r="AH64" s="50"/>
      <c r="AI64" s="60"/>
      <c r="AJ64" s="60"/>
      <c r="AK64" s="60"/>
      <c r="AM64" s="50"/>
      <c r="AN64" s="50"/>
      <c r="AO64" s="50"/>
      <c r="AP64" s="50"/>
      <c r="AQ64" s="50"/>
      <c r="AR64" s="50"/>
      <c r="AT64" s="50"/>
      <c r="AU64" s="50"/>
      <c r="AV64" s="50"/>
      <c r="AW64" s="50"/>
      <c r="AY64" s="64"/>
      <c r="AZ64" s="50"/>
    </row>
    <row r="65" spans="1:52" ht="21" x14ac:dyDescent="0.4">
      <c r="A65" s="107"/>
      <c r="B65" s="65"/>
      <c r="E65" s="50"/>
      <c r="F65" s="50"/>
      <c r="G65" s="50"/>
      <c r="H65" s="50"/>
      <c r="I65" s="50"/>
      <c r="J65" s="50"/>
      <c r="L65" s="61" t="str">
        <f>($A$7)</f>
        <v>Máté B</v>
      </c>
      <c r="N65" s="62">
        <v>0</v>
      </c>
      <c r="O65" s="63" t="s">
        <v>85</v>
      </c>
      <c r="P65" s="62">
        <v>0</v>
      </c>
      <c r="R65" s="50" t="str">
        <f>($A$9)</f>
        <v>Angler</v>
      </c>
      <c r="S65" s="50"/>
      <c r="V65" s="50"/>
      <c r="Z65" s="50"/>
      <c r="AA65" s="78"/>
      <c r="AB65" s="63"/>
      <c r="AC65" s="78"/>
      <c r="AE65" s="50"/>
      <c r="AF65" s="50"/>
      <c r="AG65" s="50"/>
      <c r="AH65" s="50"/>
      <c r="AI65" s="78"/>
      <c r="AJ65" s="63"/>
      <c r="AK65" s="78"/>
      <c r="AM65" s="50"/>
      <c r="AN65" s="50"/>
      <c r="AO65" s="50"/>
      <c r="AP65" s="50"/>
      <c r="AQ65" s="50"/>
      <c r="AR65" s="50"/>
      <c r="AT65" s="50"/>
      <c r="AU65" s="50"/>
      <c r="AV65" s="50"/>
      <c r="AW65" s="50"/>
      <c r="AY65" s="64"/>
    </row>
    <row r="66" spans="1:52" ht="21" x14ac:dyDescent="0.4">
      <c r="A66" s="107"/>
      <c r="B66" s="65"/>
      <c r="D66" s="59"/>
      <c r="E66" s="50"/>
      <c r="F66" s="50"/>
      <c r="G66" s="50"/>
      <c r="H66" s="50"/>
      <c r="I66" s="50"/>
      <c r="J66" s="50"/>
      <c r="L66" s="61" t="str">
        <f>($A$8)</f>
        <v>Svolik</v>
      </c>
      <c r="N66" s="62" t="s">
        <v>84</v>
      </c>
      <c r="O66" s="63" t="s">
        <v>85</v>
      </c>
      <c r="P66" s="62" t="s">
        <v>84</v>
      </c>
      <c r="Q66" s="78" t="s">
        <v>89</v>
      </c>
      <c r="R66" s="50" t="str">
        <f>($A$12)</f>
        <v>pihenő</v>
      </c>
      <c r="S66" s="50"/>
      <c r="V66" s="50"/>
      <c r="Y66" s="59"/>
      <c r="Z66" s="50"/>
      <c r="AA66" s="60"/>
      <c r="AB66" s="60"/>
      <c r="AC66" s="60"/>
      <c r="AE66" s="50"/>
      <c r="AF66" s="50"/>
      <c r="AG66" s="50"/>
      <c r="AH66" s="50"/>
      <c r="AI66" s="60"/>
      <c r="AJ66" s="60"/>
      <c r="AK66" s="60"/>
      <c r="AM66" s="50"/>
      <c r="AN66" s="50"/>
      <c r="AO66" s="50"/>
      <c r="AP66" s="50"/>
      <c r="AQ66" s="50"/>
      <c r="AR66" s="50"/>
      <c r="AT66" s="50"/>
      <c r="AU66" s="50"/>
      <c r="AV66" s="50"/>
      <c r="AW66" s="50"/>
      <c r="AY66" s="64"/>
      <c r="AZ66" s="50"/>
    </row>
    <row r="67" spans="1:52" ht="3.75" customHeight="1" x14ac:dyDescent="0.4">
      <c r="A67" s="107"/>
      <c r="B67" s="65"/>
      <c r="C67" s="66"/>
      <c r="D67" s="67"/>
      <c r="E67" s="65"/>
      <c r="F67" s="65"/>
      <c r="G67" s="65"/>
      <c r="H67" s="65"/>
      <c r="I67" s="65"/>
      <c r="J67" s="65"/>
      <c r="K67" s="68"/>
      <c r="L67" s="68"/>
      <c r="M67" s="68"/>
      <c r="N67" s="65"/>
      <c r="O67" s="69"/>
      <c r="P67" s="70"/>
      <c r="Q67" s="69"/>
      <c r="R67" s="65"/>
      <c r="S67" s="65"/>
      <c r="T67" s="68"/>
      <c r="U67" s="68"/>
      <c r="V67" s="65"/>
      <c r="W67" s="68"/>
      <c r="X67" s="68"/>
      <c r="Y67" s="68"/>
      <c r="Z67" s="65"/>
      <c r="AA67" s="69"/>
      <c r="AB67" s="70"/>
      <c r="AC67" s="69"/>
      <c r="AD67" s="68"/>
      <c r="AE67" s="65"/>
      <c r="AF67" s="65"/>
      <c r="AG67" s="65"/>
      <c r="AH67" s="65"/>
      <c r="AI67" s="69"/>
      <c r="AJ67" s="70"/>
      <c r="AK67" s="69"/>
      <c r="AL67" s="68"/>
      <c r="AM67" s="65"/>
      <c r="AN67" s="65"/>
      <c r="AO67" s="65"/>
      <c r="AP67" s="50"/>
      <c r="AQ67" s="50"/>
      <c r="AR67" s="50"/>
      <c r="AS67" s="50"/>
      <c r="AT67" s="50"/>
      <c r="AU67" s="50"/>
      <c r="AV67" s="50"/>
      <c r="AW67" s="50"/>
    </row>
  </sheetData>
  <conditionalFormatting sqref="Q3:Q5 E4:E12 I5:I12 I3 M3:M4 M6:M12 Q7:Q12 U3:U6 U8:U12 Y3:Y7 Y9:Y12 AC3:AC8 AC10:AC12 AG3:AG9 AG11:AG12 AK3:AK10 AK12 AO3:AO11">
    <cfRule type="cellIs" dxfId="53" priority="1" stopIfTrue="1" operator="equal">
      <formula>"g"</formula>
    </cfRule>
    <cfRule type="cellIs" dxfId="52" priority="2" stopIfTrue="1" operator="equal">
      <formula>"d"</formula>
    </cfRule>
    <cfRule type="cellIs" dxfId="51" priority="3" stopIfTrue="1" operator="equal">
      <formula>"v"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AS46"/>
  <sheetViews>
    <sheetView workbookViewId="0">
      <selection activeCell="A16" sqref="A16"/>
    </sheetView>
  </sheetViews>
  <sheetFormatPr defaultColWidth="2.69921875" defaultRowHeight="15.6" x14ac:dyDescent="0.3"/>
  <cols>
    <col min="1" max="1" width="19.296875" bestFit="1" customWidth="1"/>
    <col min="34" max="34" width="1.296875" customWidth="1"/>
    <col min="41" max="41" width="3.5" bestFit="1" customWidth="1"/>
    <col min="42" max="42" width="0.796875" customWidth="1"/>
    <col min="44" max="44" width="0.796875" customWidth="1"/>
    <col min="257" max="257" width="19.296875" bestFit="1" customWidth="1"/>
    <col min="290" max="290" width="1.296875" customWidth="1"/>
    <col min="297" max="297" width="3.5" bestFit="1" customWidth="1"/>
    <col min="298" max="298" width="0.796875" customWidth="1"/>
    <col min="300" max="300" width="0.796875" customWidth="1"/>
    <col min="513" max="513" width="19.296875" bestFit="1" customWidth="1"/>
    <col min="546" max="546" width="1.296875" customWidth="1"/>
    <col min="553" max="553" width="3.5" bestFit="1" customWidth="1"/>
    <col min="554" max="554" width="0.796875" customWidth="1"/>
    <col min="556" max="556" width="0.796875" customWidth="1"/>
    <col min="769" max="769" width="19.296875" bestFit="1" customWidth="1"/>
    <col min="802" max="802" width="1.296875" customWidth="1"/>
    <col min="809" max="809" width="3.5" bestFit="1" customWidth="1"/>
    <col min="810" max="810" width="0.796875" customWidth="1"/>
    <col min="812" max="812" width="0.796875" customWidth="1"/>
    <col min="1025" max="1025" width="19.296875" bestFit="1" customWidth="1"/>
    <col min="1058" max="1058" width="1.296875" customWidth="1"/>
    <col min="1065" max="1065" width="3.5" bestFit="1" customWidth="1"/>
    <col min="1066" max="1066" width="0.796875" customWidth="1"/>
    <col min="1068" max="1068" width="0.796875" customWidth="1"/>
    <col min="1281" max="1281" width="19.296875" bestFit="1" customWidth="1"/>
    <col min="1314" max="1314" width="1.296875" customWidth="1"/>
    <col min="1321" max="1321" width="3.5" bestFit="1" customWidth="1"/>
    <col min="1322" max="1322" width="0.796875" customWidth="1"/>
    <col min="1324" max="1324" width="0.796875" customWidth="1"/>
    <col min="1537" max="1537" width="19.296875" bestFit="1" customWidth="1"/>
    <col min="1570" max="1570" width="1.296875" customWidth="1"/>
    <col min="1577" max="1577" width="3.5" bestFit="1" customWidth="1"/>
    <col min="1578" max="1578" width="0.796875" customWidth="1"/>
    <col min="1580" max="1580" width="0.796875" customWidth="1"/>
    <col min="1793" max="1793" width="19.296875" bestFit="1" customWidth="1"/>
    <col min="1826" max="1826" width="1.296875" customWidth="1"/>
    <col min="1833" max="1833" width="3.5" bestFit="1" customWidth="1"/>
    <col min="1834" max="1834" width="0.796875" customWidth="1"/>
    <col min="1836" max="1836" width="0.796875" customWidth="1"/>
    <col min="2049" max="2049" width="19.296875" bestFit="1" customWidth="1"/>
    <col min="2082" max="2082" width="1.296875" customWidth="1"/>
    <col min="2089" max="2089" width="3.5" bestFit="1" customWidth="1"/>
    <col min="2090" max="2090" width="0.796875" customWidth="1"/>
    <col min="2092" max="2092" width="0.796875" customWidth="1"/>
    <col min="2305" max="2305" width="19.296875" bestFit="1" customWidth="1"/>
    <col min="2338" max="2338" width="1.296875" customWidth="1"/>
    <col min="2345" max="2345" width="3.5" bestFit="1" customWidth="1"/>
    <col min="2346" max="2346" width="0.796875" customWidth="1"/>
    <col min="2348" max="2348" width="0.796875" customWidth="1"/>
    <col min="2561" max="2561" width="19.296875" bestFit="1" customWidth="1"/>
    <col min="2594" max="2594" width="1.296875" customWidth="1"/>
    <col min="2601" max="2601" width="3.5" bestFit="1" customWidth="1"/>
    <col min="2602" max="2602" width="0.796875" customWidth="1"/>
    <col min="2604" max="2604" width="0.796875" customWidth="1"/>
    <col min="2817" max="2817" width="19.296875" bestFit="1" customWidth="1"/>
    <col min="2850" max="2850" width="1.296875" customWidth="1"/>
    <col min="2857" max="2857" width="3.5" bestFit="1" customWidth="1"/>
    <col min="2858" max="2858" width="0.796875" customWidth="1"/>
    <col min="2860" max="2860" width="0.796875" customWidth="1"/>
    <col min="3073" max="3073" width="19.296875" bestFit="1" customWidth="1"/>
    <col min="3106" max="3106" width="1.296875" customWidth="1"/>
    <col min="3113" max="3113" width="3.5" bestFit="1" customWidth="1"/>
    <col min="3114" max="3114" width="0.796875" customWidth="1"/>
    <col min="3116" max="3116" width="0.796875" customWidth="1"/>
    <col min="3329" max="3329" width="19.296875" bestFit="1" customWidth="1"/>
    <col min="3362" max="3362" width="1.296875" customWidth="1"/>
    <col min="3369" max="3369" width="3.5" bestFit="1" customWidth="1"/>
    <col min="3370" max="3370" width="0.796875" customWidth="1"/>
    <col min="3372" max="3372" width="0.796875" customWidth="1"/>
    <col min="3585" max="3585" width="19.296875" bestFit="1" customWidth="1"/>
    <col min="3618" max="3618" width="1.296875" customWidth="1"/>
    <col min="3625" max="3625" width="3.5" bestFit="1" customWidth="1"/>
    <col min="3626" max="3626" width="0.796875" customWidth="1"/>
    <col min="3628" max="3628" width="0.796875" customWidth="1"/>
    <col min="3841" max="3841" width="19.296875" bestFit="1" customWidth="1"/>
    <col min="3874" max="3874" width="1.296875" customWidth="1"/>
    <col min="3881" max="3881" width="3.5" bestFit="1" customWidth="1"/>
    <col min="3882" max="3882" width="0.796875" customWidth="1"/>
    <col min="3884" max="3884" width="0.796875" customWidth="1"/>
    <col min="4097" max="4097" width="19.296875" bestFit="1" customWidth="1"/>
    <col min="4130" max="4130" width="1.296875" customWidth="1"/>
    <col min="4137" max="4137" width="3.5" bestFit="1" customWidth="1"/>
    <col min="4138" max="4138" width="0.796875" customWidth="1"/>
    <col min="4140" max="4140" width="0.796875" customWidth="1"/>
    <col min="4353" max="4353" width="19.296875" bestFit="1" customWidth="1"/>
    <col min="4386" max="4386" width="1.296875" customWidth="1"/>
    <col min="4393" max="4393" width="3.5" bestFit="1" customWidth="1"/>
    <col min="4394" max="4394" width="0.796875" customWidth="1"/>
    <col min="4396" max="4396" width="0.796875" customWidth="1"/>
    <col min="4609" max="4609" width="19.296875" bestFit="1" customWidth="1"/>
    <col min="4642" max="4642" width="1.296875" customWidth="1"/>
    <col min="4649" max="4649" width="3.5" bestFit="1" customWidth="1"/>
    <col min="4650" max="4650" width="0.796875" customWidth="1"/>
    <col min="4652" max="4652" width="0.796875" customWidth="1"/>
    <col min="4865" max="4865" width="19.296875" bestFit="1" customWidth="1"/>
    <col min="4898" max="4898" width="1.296875" customWidth="1"/>
    <col min="4905" max="4905" width="3.5" bestFit="1" customWidth="1"/>
    <col min="4906" max="4906" width="0.796875" customWidth="1"/>
    <col min="4908" max="4908" width="0.796875" customWidth="1"/>
    <col min="5121" max="5121" width="19.296875" bestFit="1" customWidth="1"/>
    <col min="5154" max="5154" width="1.296875" customWidth="1"/>
    <col min="5161" max="5161" width="3.5" bestFit="1" customWidth="1"/>
    <col min="5162" max="5162" width="0.796875" customWidth="1"/>
    <col min="5164" max="5164" width="0.796875" customWidth="1"/>
    <col min="5377" max="5377" width="19.296875" bestFit="1" customWidth="1"/>
    <col min="5410" max="5410" width="1.296875" customWidth="1"/>
    <col min="5417" max="5417" width="3.5" bestFit="1" customWidth="1"/>
    <col min="5418" max="5418" width="0.796875" customWidth="1"/>
    <col min="5420" max="5420" width="0.796875" customWidth="1"/>
    <col min="5633" max="5633" width="19.296875" bestFit="1" customWidth="1"/>
    <col min="5666" max="5666" width="1.296875" customWidth="1"/>
    <col min="5673" max="5673" width="3.5" bestFit="1" customWidth="1"/>
    <col min="5674" max="5674" width="0.796875" customWidth="1"/>
    <col min="5676" max="5676" width="0.796875" customWidth="1"/>
    <col min="5889" max="5889" width="19.296875" bestFit="1" customWidth="1"/>
    <col min="5922" max="5922" width="1.296875" customWidth="1"/>
    <col min="5929" max="5929" width="3.5" bestFit="1" customWidth="1"/>
    <col min="5930" max="5930" width="0.796875" customWidth="1"/>
    <col min="5932" max="5932" width="0.796875" customWidth="1"/>
    <col min="6145" max="6145" width="19.296875" bestFit="1" customWidth="1"/>
    <col min="6178" max="6178" width="1.296875" customWidth="1"/>
    <col min="6185" max="6185" width="3.5" bestFit="1" customWidth="1"/>
    <col min="6186" max="6186" width="0.796875" customWidth="1"/>
    <col min="6188" max="6188" width="0.796875" customWidth="1"/>
    <col min="6401" max="6401" width="19.296875" bestFit="1" customWidth="1"/>
    <col min="6434" max="6434" width="1.296875" customWidth="1"/>
    <col min="6441" max="6441" width="3.5" bestFit="1" customWidth="1"/>
    <col min="6442" max="6442" width="0.796875" customWidth="1"/>
    <col min="6444" max="6444" width="0.796875" customWidth="1"/>
    <col min="6657" max="6657" width="19.296875" bestFit="1" customWidth="1"/>
    <col min="6690" max="6690" width="1.296875" customWidth="1"/>
    <col min="6697" max="6697" width="3.5" bestFit="1" customWidth="1"/>
    <col min="6698" max="6698" width="0.796875" customWidth="1"/>
    <col min="6700" max="6700" width="0.796875" customWidth="1"/>
    <col min="6913" max="6913" width="19.296875" bestFit="1" customWidth="1"/>
    <col min="6946" max="6946" width="1.296875" customWidth="1"/>
    <col min="6953" max="6953" width="3.5" bestFit="1" customWidth="1"/>
    <col min="6954" max="6954" width="0.796875" customWidth="1"/>
    <col min="6956" max="6956" width="0.796875" customWidth="1"/>
    <col min="7169" max="7169" width="19.296875" bestFit="1" customWidth="1"/>
    <col min="7202" max="7202" width="1.296875" customWidth="1"/>
    <col min="7209" max="7209" width="3.5" bestFit="1" customWidth="1"/>
    <col min="7210" max="7210" width="0.796875" customWidth="1"/>
    <col min="7212" max="7212" width="0.796875" customWidth="1"/>
    <col min="7425" max="7425" width="19.296875" bestFit="1" customWidth="1"/>
    <col min="7458" max="7458" width="1.296875" customWidth="1"/>
    <col min="7465" max="7465" width="3.5" bestFit="1" customWidth="1"/>
    <col min="7466" max="7466" width="0.796875" customWidth="1"/>
    <col min="7468" max="7468" width="0.796875" customWidth="1"/>
    <col min="7681" max="7681" width="19.296875" bestFit="1" customWidth="1"/>
    <col min="7714" max="7714" width="1.296875" customWidth="1"/>
    <col min="7721" max="7721" width="3.5" bestFit="1" customWidth="1"/>
    <col min="7722" max="7722" width="0.796875" customWidth="1"/>
    <col min="7724" max="7724" width="0.796875" customWidth="1"/>
    <col min="7937" max="7937" width="19.296875" bestFit="1" customWidth="1"/>
    <col min="7970" max="7970" width="1.296875" customWidth="1"/>
    <col min="7977" max="7977" width="3.5" bestFit="1" customWidth="1"/>
    <col min="7978" max="7978" width="0.796875" customWidth="1"/>
    <col min="7980" max="7980" width="0.796875" customWidth="1"/>
    <col min="8193" max="8193" width="19.296875" bestFit="1" customWidth="1"/>
    <col min="8226" max="8226" width="1.296875" customWidth="1"/>
    <col min="8233" max="8233" width="3.5" bestFit="1" customWidth="1"/>
    <col min="8234" max="8234" width="0.796875" customWidth="1"/>
    <col min="8236" max="8236" width="0.796875" customWidth="1"/>
    <col min="8449" max="8449" width="19.296875" bestFit="1" customWidth="1"/>
    <col min="8482" max="8482" width="1.296875" customWidth="1"/>
    <col min="8489" max="8489" width="3.5" bestFit="1" customWidth="1"/>
    <col min="8490" max="8490" width="0.796875" customWidth="1"/>
    <col min="8492" max="8492" width="0.796875" customWidth="1"/>
    <col min="8705" max="8705" width="19.296875" bestFit="1" customWidth="1"/>
    <col min="8738" max="8738" width="1.296875" customWidth="1"/>
    <col min="8745" max="8745" width="3.5" bestFit="1" customWidth="1"/>
    <col min="8746" max="8746" width="0.796875" customWidth="1"/>
    <col min="8748" max="8748" width="0.796875" customWidth="1"/>
    <col min="8961" max="8961" width="19.296875" bestFit="1" customWidth="1"/>
    <col min="8994" max="8994" width="1.296875" customWidth="1"/>
    <col min="9001" max="9001" width="3.5" bestFit="1" customWidth="1"/>
    <col min="9002" max="9002" width="0.796875" customWidth="1"/>
    <col min="9004" max="9004" width="0.796875" customWidth="1"/>
    <col min="9217" max="9217" width="19.296875" bestFit="1" customWidth="1"/>
    <col min="9250" max="9250" width="1.296875" customWidth="1"/>
    <col min="9257" max="9257" width="3.5" bestFit="1" customWidth="1"/>
    <col min="9258" max="9258" width="0.796875" customWidth="1"/>
    <col min="9260" max="9260" width="0.796875" customWidth="1"/>
    <col min="9473" max="9473" width="19.296875" bestFit="1" customWidth="1"/>
    <col min="9506" max="9506" width="1.296875" customWidth="1"/>
    <col min="9513" max="9513" width="3.5" bestFit="1" customWidth="1"/>
    <col min="9514" max="9514" width="0.796875" customWidth="1"/>
    <col min="9516" max="9516" width="0.796875" customWidth="1"/>
    <col min="9729" max="9729" width="19.296875" bestFit="1" customWidth="1"/>
    <col min="9762" max="9762" width="1.296875" customWidth="1"/>
    <col min="9769" max="9769" width="3.5" bestFit="1" customWidth="1"/>
    <col min="9770" max="9770" width="0.796875" customWidth="1"/>
    <col min="9772" max="9772" width="0.796875" customWidth="1"/>
    <col min="9985" max="9985" width="19.296875" bestFit="1" customWidth="1"/>
    <col min="10018" max="10018" width="1.296875" customWidth="1"/>
    <col min="10025" max="10025" width="3.5" bestFit="1" customWidth="1"/>
    <col min="10026" max="10026" width="0.796875" customWidth="1"/>
    <col min="10028" max="10028" width="0.796875" customWidth="1"/>
    <col min="10241" max="10241" width="19.296875" bestFit="1" customWidth="1"/>
    <col min="10274" max="10274" width="1.296875" customWidth="1"/>
    <col min="10281" max="10281" width="3.5" bestFit="1" customWidth="1"/>
    <col min="10282" max="10282" width="0.796875" customWidth="1"/>
    <col min="10284" max="10284" width="0.796875" customWidth="1"/>
    <col min="10497" max="10497" width="19.296875" bestFit="1" customWidth="1"/>
    <col min="10530" max="10530" width="1.296875" customWidth="1"/>
    <col min="10537" max="10537" width="3.5" bestFit="1" customWidth="1"/>
    <col min="10538" max="10538" width="0.796875" customWidth="1"/>
    <col min="10540" max="10540" width="0.796875" customWidth="1"/>
    <col min="10753" max="10753" width="19.296875" bestFit="1" customWidth="1"/>
    <col min="10786" max="10786" width="1.296875" customWidth="1"/>
    <col min="10793" max="10793" width="3.5" bestFit="1" customWidth="1"/>
    <col min="10794" max="10794" width="0.796875" customWidth="1"/>
    <col min="10796" max="10796" width="0.796875" customWidth="1"/>
    <col min="11009" max="11009" width="19.296875" bestFit="1" customWidth="1"/>
    <col min="11042" max="11042" width="1.296875" customWidth="1"/>
    <col min="11049" max="11049" width="3.5" bestFit="1" customWidth="1"/>
    <col min="11050" max="11050" width="0.796875" customWidth="1"/>
    <col min="11052" max="11052" width="0.796875" customWidth="1"/>
    <col min="11265" max="11265" width="19.296875" bestFit="1" customWidth="1"/>
    <col min="11298" max="11298" width="1.296875" customWidth="1"/>
    <col min="11305" max="11305" width="3.5" bestFit="1" customWidth="1"/>
    <col min="11306" max="11306" width="0.796875" customWidth="1"/>
    <col min="11308" max="11308" width="0.796875" customWidth="1"/>
    <col min="11521" max="11521" width="19.296875" bestFit="1" customWidth="1"/>
    <col min="11554" max="11554" width="1.296875" customWidth="1"/>
    <col min="11561" max="11561" width="3.5" bestFit="1" customWidth="1"/>
    <col min="11562" max="11562" width="0.796875" customWidth="1"/>
    <col min="11564" max="11564" width="0.796875" customWidth="1"/>
    <col min="11777" max="11777" width="19.296875" bestFit="1" customWidth="1"/>
    <col min="11810" max="11810" width="1.296875" customWidth="1"/>
    <col min="11817" max="11817" width="3.5" bestFit="1" customWidth="1"/>
    <col min="11818" max="11818" width="0.796875" customWidth="1"/>
    <col min="11820" max="11820" width="0.796875" customWidth="1"/>
    <col min="12033" max="12033" width="19.296875" bestFit="1" customWidth="1"/>
    <col min="12066" max="12066" width="1.296875" customWidth="1"/>
    <col min="12073" max="12073" width="3.5" bestFit="1" customWidth="1"/>
    <col min="12074" max="12074" width="0.796875" customWidth="1"/>
    <col min="12076" max="12076" width="0.796875" customWidth="1"/>
    <col min="12289" max="12289" width="19.296875" bestFit="1" customWidth="1"/>
    <col min="12322" max="12322" width="1.296875" customWidth="1"/>
    <col min="12329" max="12329" width="3.5" bestFit="1" customWidth="1"/>
    <col min="12330" max="12330" width="0.796875" customWidth="1"/>
    <col min="12332" max="12332" width="0.796875" customWidth="1"/>
    <col min="12545" max="12545" width="19.296875" bestFit="1" customWidth="1"/>
    <col min="12578" max="12578" width="1.296875" customWidth="1"/>
    <col min="12585" max="12585" width="3.5" bestFit="1" customWidth="1"/>
    <col min="12586" max="12586" width="0.796875" customWidth="1"/>
    <col min="12588" max="12588" width="0.796875" customWidth="1"/>
    <col min="12801" max="12801" width="19.296875" bestFit="1" customWidth="1"/>
    <col min="12834" max="12834" width="1.296875" customWidth="1"/>
    <col min="12841" max="12841" width="3.5" bestFit="1" customWidth="1"/>
    <col min="12842" max="12842" width="0.796875" customWidth="1"/>
    <col min="12844" max="12844" width="0.796875" customWidth="1"/>
    <col min="13057" max="13057" width="19.296875" bestFit="1" customWidth="1"/>
    <col min="13090" max="13090" width="1.296875" customWidth="1"/>
    <col min="13097" max="13097" width="3.5" bestFit="1" customWidth="1"/>
    <col min="13098" max="13098" width="0.796875" customWidth="1"/>
    <col min="13100" max="13100" width="0.796875" customWidth="1"/>
    <col min="13313" max="13313" width="19.296875" bestFit="1" customWidth="1"/>
    <col min="13346" max="13346" width="1.296875" customWidth="1"/>
    <col min="13353" max="13353" width="3.5" bestFit="1" customWidth="1"/>
    <col min="13354" max="13354" width="0.796875" customWidth="1"/>
    <col min="13356" max="13356" width="0.796875" customWidth="1"/>
    <col min="13569" max="13569" width="19.296875" bestFit="1" customWidth="1"/>
    <col min="13602" max="13602" width="1.296875" customWidth="1"/>
    <col min="13609" max="13609" width="3.5" bestFit="1" customWidth="1"/>
    <col min="13610" max="13610" width="0.796875" customWidth="1"/>
    <col min="13612" max="13612" width="0.796875" customWidth="1"/>
    <col min="13825" max="13825" width="19.296875" bestFit="1" customWidth="1"/>
    <col min="13858" max="13858" width="1.296875" customWidth="1"/>
    <col min="13865" max="13865" width="3.5" bestFit="1" customWidth="1"/>
    <col min="13866" max="13866" width="0.796875" customWidth="1"/>
    <col min="13868" max="13868" width="0.796875" customWidth="1"/>
    <col min="14081" max="14081" width="19.296875" bestFit="1" customWidth="1"/>
    <col min="14114" max="14114" width="1.296875" customWidth="1"/>
    <col min="14121" max="14121" width="3.5" bestFit="1" customWidth="1"/>
    <col min="14122" max="14122" width="0.796875" customWidth="1"/>
    <col min="14124" max="14124" width="0.796875" customWidth="1"/>
    <col min="14337" max="14337" width="19.296875" bestFit="1" customWidth="1"/>
    <col min="14370" max="14370" width="1.296875" customWidth="1"/>
    <col min="14377" max="14377" width="3.5" bestFit="1" customWidth="1"/>
    <col min="14378" max="14378" width="0.796875" customWidth="1"/>
    <col min="14380" max="14380" width="0.796875" customWidth="1"/>
    <col min="14593" max="14593" width="19.296875" bestFit="1" customWidth="1"/>
    <col min="14626" max="14626" width="1.296875" customWidth="1"/>
    <col min="14633" max="14633" width="3.5" bestFit="1" customWidth="1"/>
    <col min="14634" max="14634" width="0.796875" customWidth="1"/>
    <col min="14636" max="14636" width="0.796875" customWidth="1"/>
    <col min="14849" max="14849" width="19.296875" bestFit="1" customWidth="1"/>
    <col min="14882" max="14882" width="1.296875" customWidth="1"/>
    <col min="14889" max="14889" width="3.5" bestFit="1" customWidth="1"/>
    <col min="14890" max="14890" width="0.796875" customWidth="1"/>
    <col min="14892" max="14892" width="0.796875" customWidth="1"/>
    <col min="15105" max="15105" width="19.296875" bestFit="1" customWidth="1"/>
    <col min="15138" max="15138" width="1.296875" customWidth="1"/>
    <col min="15145" max="15145" width="3.5" bestFit="1" customWidth="1"/>
    <col min="15146" max="15146" width="0.796875" customWidth="1"/>
    <col min="15148" max="15148" width="0.796875" customWidth="1"/>
    <col min="15361" max="15361" width="19.296875" bestFit="1" customWidth="1"/>
    <col min="15394" max="15394" width="1.296875" customWidth="1"/>
    <col min="15401" max="15401" width="3.5" bestFit="1" customWidth="1"/>
    <col min="15402" max="15402" width="0.796875" customWidth="1"/>
    <col min="15404" max="15404" width="0.796875" customWidth="1"/>
    <col min="15617" max="15617" width="19.296875" bestFit="1" customWidth="1"/>
    <col min="15650" max="15650" width="1.296875" customWidth="1"/>
    <col min="15657" max="15657" width="3.5" bestFit="1" customWidth="1"/>
    <col min="15658" max="15658" width="0.796875" customWidth="1"/>
    <col min="15660" max="15660" width="0.796875" customWidth="1"/>
    <col min="15873" max="15873" width="19.296875" bestFit="1" customWidth="1"/>
    <col min="15906" max="15906" width="1.296875" customWidth="1"/>
    <col min="15913" max="15913" width="3.5" bestFit="1" customWidth="1"/>
    <col min="15914" max="15914" width="0.796875" customWidth="1"/>
    <col min="15916" max="15916" width="0.796875" customWidth="1"/>
    <col min="16129" max="16129" width="19.296875" bestFit="1" customWidth="1"/>
    <col min="16162" max="16162" width="1.296875" customWidth="1"/>
    <col min="16169" max="16169" width="3.5" bestFit="1" customWidth="1"/>
    <col min="16170" max="16170" width="0.796875" customWidth="1"/>
    <col min="16172" max="16172" width="0.796875" customWidth="1"/>
  </cols>
  <sheetData>
    <row r="1" spans="1:45" ht="16.2" thickBot="1" x14ac:dyDescent="0.35">
      <c r="A1" s="100" t="s">
        <v>160</v>
      </c>
      <c r="AI1" s="2">
        <v>43603</v>
      </c>
      <c r="AJ1" s="3"/>
      <c r="AK1" s="3"/>
      <c r="AL1" s="3"/>
      <c r="AM1" s="3"/>
      <c r="AN1" s="3"/>
      <c r="AO1" s="3"/>
      <c r="AQ1" s="4"/>
      <c r="AR1" s="5"/>
    </row>
    <row r="2" spans="1:45" ht="32.4" thickTop="1" thickBot="1" x14ac:dyDescent="0.35">
      <c r="A2" s="108" t="s">
        <v>74</v>
      </c>
      <c r="B2" s="6" t="str">
        <f>(A3)</f>
        <v>ifj. Farkas</v>
      </c>
      <c r="C2" s="7"/>
      <c r="D2" s="6"/>
      <c r="E2" s="6"/>
      <c r="F2" s="8" t="str">
        <f>(A4)</f>
        <v>Lukács V</v>
      </c>
      <c r="G2" s="6"/>
      <c r="H2" s="6"/>
      <c r="I2" s="6"/>
      <c r="J2" s="8" t="str">
        <f>(A5)</f>
        <v>Mészáros</v>
      </c>
      <c r="K2" s="6"/>
      <c r="L2" s="6"/>
      <c r="M2" s="6"/>
      <c r="N2" s="8" t="str">
        <f>(A6)</f>
        <v>Körmendi</v>
      </c>
      <c r="O2" s="6"/>
      <c r="P2" s="6"/>
      <c r="Q2" s="6"/>
      <c r="R2" s="8" t="str">
        <f>(A7)</f>
        <v>Csekei</v>
      </c>
      <c r="S2" s="6"/>
      <c r="T2" s="6"/>
      <c r="U2" s="6"/>
      <c r="V2" s="8" t="str">
        <f>(A8)</f>
        <v>Serák</v>
      </c>
      <c r="W2" s="6"/>
      <c r="X2" s="6"/>
      <c r="Y2" s="6"/>
      <c r="Z2" s="8" t="str">
        <f>(A9)</f>
        <v>Szappanos</v>
      </c>
      <c r="AA2" s="6"/>
      <c r="AB2" s="6"/>
      <c r="AC2" s="6"/>
      <c r="AD2" s="8" t="str">
        <f>(A10)</f>
        <v>Mihály Z</v>
      </c>
      <c r="AE2" s="6"/>
      <c r="AF2" s="6"/>
      <c r="AG2" s="6"/>
      <c r="AH2" s="9"/>
      <c r="AI2" s="10" t="s">
        <v>75</v>
      </c>
      <c r="AJ2" s="11" t="s">
        <v>76</v>
      </c>
      <c r="AK2" s="11" t="s">
        <v>77</v>
      </c>
      <c r="AL2" s="11" t="s">
        <v>78</v>
      </c>
      <c r="AM2" s="12" t="s">
        <v>79</v>
      </c>
      <c r="AN2" s="12" t="s">
        <v>80</v>
      </c>
      <c r="AO2" s="13" t="s">
        <v>81</v>
      </c>
      <c r="AP2" s="1"/>
      <c r="AQ2" s="14" t="s">
        <v>82</v>
      </c>
      <c r="AR2" s="15"/>
      <c r="AS2" s="16" t="s">
        <v>83</v>
      </c>
    </row>
    <row r="3" spans="1:45" ht="16.2" thickTop="1" x14ac:dyDescent="0.3">
      <c r="A3" s="156" t="s">
        <v>94</v>
      </c>
      <c r="B3" s="17"/>
      <c r="C3" s="18"/>
      <c r="D3" s="18"/>
      <c r="E3" s="18"/>
      <c r="F3" s="19">
        <v>7</v>
      </c>
      <c r="G3" s="20">
        <f>(N42)</f>
        <v>3</v>
      </c>
      <c r="H3" s="20">
        <f>(P42)</f>
        <v>2</v>
      </c>
      <c r="I3" s="21" t="str">
        <f>IF(G3=".","-",IF(G3&gt;H3,"g",IF(G3=H3,"d","v")))</f>
        <v>g</v>
      </c>
      <c r="J3" s="19">
        <v>6</v>
      </c>
      <c r="K3" s="22">
        <f>(N37)</f>
        <v>1</v>
      </c>
      <c r="L3" s="22">
        <f>(P37)</f>
        <v>1</v>
      </c>
      <c r="M3" s="21" t="str">
        <f>IF(K3=".","-",IF(K3&gt;L3,"g",IF(K3=L3,"d","v")))</f>
        <v>d</v>
      </c>
      <c r="N3" s="19">
        <v>5</v>
      </c>
      <c r="O3" s="22">
        <f>(N32)</f>
        <v>1</v>
      </c>
      <c r="P3" s="22">
        <f>(P32)</f>
        <v>1</v>
      </c>
      <c r="Q3" s="21" t="str">
        <f>IF(O3=".","-",IF(O3&gt;P3,"g",IF(O3=P3,"d","v")))</f>
        <v>d</v>
      </c>
      <c r="R3" s="19">
        <v>4</v>
      </c>
      <c r="S3" s="22">
        <f>(N27)</f>
        <v>1</v>
      </c>
      <c r="T3" s="22">
        <f>(P27)</f>
        <v>0</v>
      </c>
      <c r="U3" s="21" t="str">
        <f>IF(S3=".","-",IF(S3&gt;T3,"g",IF(S3=T3,"d","v")))</f>
        <v>g</v>
      </c>
      <c r="V3" s="19">
        <v>3</v>
      </c>
      <c r="W3" s="22">
        <f>(N22)</f>
        <v>1</v>
      </c>
      <c r="X3" s="22">
        <f>(P22)</f>
        <v>1</v>
      </c>
      <c r="Y3" s="21" t="str">
        <f>IF(W3=".","-",IF(W3&gt;X3,"g",IF(W3=X3,"d","v")))</f>
        <v>d</v>
      </c>
      <c r="Z3" s="19">
        <v>2</v>
      </c>
      <c r="AA3" s="22">
        <f>(N17)</f>
        <v>5</v>
      </c>
      <c r="AB3" s="22">
        <f>(P17)</f>
        <v>2</v>
      </c>
      <c r="AC3" s="21" t="str">
        <f t="shared" ref="AC3:AC8" si="0">IF(AA3=".","-",IF(AA3&gt;AB3,"g",IF(AA3=AB3,"d","v")))</f>
        <v>g</v>
      </c>
      <c r="AD3" s="19">
        <v>1</v>
      </c>
      <c r="AE3" s="22">
        <f>(N12)</f>
        <v>2</v>
      </c>
      <c r="AF3" s="22">
        <f>(P12)</f>
        <v>0</v>
      </c>
      <c r="AG3" s="21" t="str">
        <f t="shared" ref="AG3:AG9" si="1">IF(AE3=".","-",IF(AE3&gt;AF3,"g",IF(AE3=AF3,"d","v")))</f>
        <v>g</v>
      </c>
      <c r="AH3" s="23"/>
      <c r="AI3" s="24">
        <f t="shared" ref="AI3:AI10" si="2">SUM(AJ3:AL3)</f>
        <v>7</v>
      </c>
      <c r="AJ3" s="25">
        <f t="shared" ref="AJ3:AJ10" si="3">COUNTIF(B3:AG3,"g")</f>
        <v>4</v>
      </c>
      <c r="AK3" s="25">
        <f t="shared" ref="AK3:AK10" si="4">COUNTIF(B3:AG3,"d")</f>
        <v>3</v>
      </c>
      <c r="AL3" s="25">
        <f t="shared" ref="AL3:AL10" si="5">COUNTIF(B3:AG3,"v")</f>
        <v>0</v>
      </c>
      <c r="AM3" s="26">
        <f>SUM(IF(G3&lt;&gt;".",G3)+IF(K3&lt;&gt;".",K3)+IF(O3&lt;&gt;".",O3)+IF(S3&lt;&gt;".",S3)+IF(W3&lt;&gt;".",W3)+IF(AA3&lt;&gt;".",AA3)+IF(AE3&lt;&gt;".",AE3))</f>
        <v>14</v>
      </c>
      <c r="AN3" s="26">
        <f>SUM(IF(H3&lt;&gt;".",H3)+IF(L3&lt;&gt;".",L3)+IF(P3&lt;&gt;".",P3)+IF(T3&lt;&gt;".",T3)+IF(X3&lt;&gt;".",X3)+IF(AB3&lt;&gt;".",AB3)+IF(AF3&lt;&gt;".",AF3))</f>
        <v>7</v>
      </c>
      <c r="AO3" s="27">
        <f t="shared" ref="AO3:AO10" si="6">SUM(AJ3*3+AK3*1)</f>
        <v>15</v>
      </c>
      <c r="AP3" s="28"/>
      <c r="AQ3" s="29">
        <f t="shared" ref="AQ3:AQ10" si="7">RANK(AO3,$AO$3:$AO$10,0)</f>
        <v>2</v>
      </c>
      <c r="AR3" s="30"/>
      <c r="AS3" s="31">
        <f t="shared" ref="AS3:AS10" si="8">SUM(AM3-AN3)</f>
        <v>7</v>
      </c>
    </row>
    <row r="4" spans="1:45" x14ac:dyDescent="0.3">
      <c r="A4" s="157" t="s">
        <v>97</v>
      </c>
      <c r="B4" s="32">
        <v>7</v>
      </c>
      <c r="C4" s="20">
        <f>(P42)</f>
        <v>2</v>
      </c>
      <c r="D4" s="20">
        <f>(N42)</f>
        <v>3</v>
      </c>
      <c r="E4" s="33" t="str">
        <f t="shared" ref="E4:E10" si="9">IF(C4=".","-",IF(C4&gt;D4,"g",IF(C4=D4,"d","v")))</f>
        <v>v</v>
      </c>
      <c r="F4" s="34"/>
      <c r="G4" s="35"/>
      <c r="H4" s="35"/>
      <c r="I4" s="35"/>
      <c r="J4" s="32">
        <v>5</v>
      </c>
      <c r="K4" s="20">
        <f>(N33)</f>
        <v>1</v>
      </c>
      <c r="L4" s="20">
        <f>(P33)</f>
        <v>4</v>
      </c>
      <c r="M4" s="33" t="str">
        <f>IF(K4=".","-",IF(K4&gt;L4,"g",IF(K4=L4,"d","v")))</f>
        <v>v</v>
      </c>
      <c r="N4" s="32">
        <v>4</v>
      </c>
      <c r="O4" s="20">
        <f>(N28)</f>
        <v>0</v>
      </c>
      <c r="P4" s="20">
        <f>(P28)</f>
        <v>3</v>
      </c>
      <c r="Q4" s="33" t="str">
        <f>IF(O4=".","-",IF(O4&gt;P4,"g",IF(O4=P4,"d","v")))</f>
        <v>v</v>
      </c>
      <c r="R4" s="32">
        <v>3</v>
      </c>
      <c r="S4" s="20">
        <f>(N23)</f>
        <v>3</v>
      </c>
      <c r="T4" s="20">
        <f>(P23)</f>
        <v>0</v>
      </c>
      <c r="U4" s="33" t="str">
        <f>IF(S4=".","-",IF(S4&gt;T4,"g",IF(S4=T4,"d","v")))</f>
        <v>g</v>
      </c>
      <c r="V4" s="32">
        <v>2</v>
      </c>
      <c r="W4" s="20">
        <f>(N18)</f>
        <v>2</v>
      </c>
      <c r="X4" s="20">
        <f>(P18)</f>
        <v>0</v>
      </c>
      <c r="Y4" s="33" t="str">
        <f>IF(W4=".","-",IF(W4&gt;X4,"g",IF(W4=X4,"d","v")))</f>
        <v>g</v>
      </c>
      <c r="Z4" s="32">
        <v>1</v>
      </c>
      <c r="AA4" s="20">
        <f>(N13)</f>
        <v>1</v>
      </c>
      <c r="AB4" s="20">
        <f>(P13)</f>
        <v>0</v>
      </c>
      <c r="AC4" s="33" t="str">
        <f t="shared" si="0"/>
        <v>g</v>
      </c>
      <c r="AD4" s="32">
        <v>6</v>
      </c>
      <c r="AE4" s="20">
        <f>(N38)</f>
        <v>2</v>
      </c>
      <c r="AF4" s="20">
        <f>(P38)</f>
        <v>1</v>
      </c>
      <c r="AG4" s="33" t="str">
        <f t="shared" si="1"/>
        <v>g</v>
      </c>
      <c r="AH4" s="36"/>
      <c r="AI4" s="37">
        <f t="shared" si="2"/>
        <v>7</v>
      </c>
      <c r="AJ4" s="38">
        <f t="shared" si="3"/>
        <v>4</v>
      </c>
      <c r="AK4" s="38">
        <f t="shared" si="4"/>
        <v>0</v>
      </c>
      <c r="AL4" s="38">
        <f t="shared" si="5"/>
        <v>3</v>
      </c>
      <c r="AM4" s="26">
        <f>SUM(IF(C4&lt;&gt;".",C4)+IF(K4&lt;&gt;".",K4)+IF(O4&lt;&gt;".",O4)+IF(S4&lt;&gt;".",S4)+IF(W4&lt;&gt;".",W4)+IF(AA4&lt;&gt;".",AA4)+IF(AE4&lt;&gt;".",AE4))</f>
        <v>11</v>
      </c>
      <c r="AN4" s="26">
        <f>SUM(IF(D4&lt;&gt;".",D4)+IF(L4&lt;&gt;".",L4)+IF(P4&lt;&gt;".",P4)+IF(T4&lt;&gt;".",T4)+IF(X4&lt;&gt;".",X4)+IF(AB4&lt;&gt;".",AB4)+IF(AF4&lt;&gt;".",AF4))</f>
        <v>11</v>
      </c>
      <c r="AO4" s="39">
        <f t="shared" si="6"/>
        <v>12</v>
      </c>
      <c r="AP4" s="28"/>
      <c r="AQ4" s="29">
        <f t="shared" si="7"/>
        <v>3</v>
      </c>
      <c r="AR4" s="30"/>
      <c r="AS4" s="31">
        <f t="shared" si="8"/>
        <v>0</v>
      </c>
    </row>
    <row r="5" spans="1:45" x14ac:dyDescent="0.3">
      <c r="A5" s="157" t="s">
        <v>104</v>
      </c>
      <c r="B5" s="32">
        <v>6</v>
      </c>
      <c r="C5" s="20">
        <f>(P37)</f>
        <v>1</v>
      </c>
      <c r="D5" s="20">
        <f>(N37)</f>
        <v>1</v>
      </c>
      <c r="E5" s="33" t="str">
        <f t="shared" si="9"/>
        <v>d</v>
      </c>
      <c r="F5" s="32">
        <v>5</v>
      </c>
      <c r="G5" s="20">
        <f>(P33)</f>
        <v>4</v>
      </c>
      <c r="H5" s="20">
        <f>(N33)</f>
        <v>1</v>
      </c>
      <c r="I5" s="33" t="str">
        <f t="shared" ref="I5:I10" si="10">IF(G5=".","-",IF(G5&gt;H5,"g",IF(G5=H5,"d","v")))</f>
        <v>g</v>
      </c>
      <c r="J5" s="34"/>
      <c r="K5" s="35"/>
      <c r="L5" s="35"/>
      <c r="M5" s="35"/>
      <c r="N5" s="32">
        <v>3</v>
      </c>
      <c r="O5" s="20">
        <f>(N24)</f>
        <v>4</v>
      </c>
      <c r="P5" s="20">
        <f>(P24)</f>
        <v>0</v>
      </c>
      <c r="Q5" s="33" t="str">
        <f>IF(O5=".","-",IF(O5&gt;P5,"g",IF(O5=P5,"d","v")))</f>
        <v>g</v>
      </c>
      <c r="R5" s="32">
        <v>2</v>
      </c>
      <c r="S5" s="20">
        <f>(N19)</f>
        <v>0</v>
      </c>
      <c r="T5" s="20">
        <f>(P19)</f>
        <v>1</v>
      </c>
      <c r="U5" s="33" t="str">
        <f>IF(S5=".","-",IF(S5&gt;T5,"g",IF(S5=T5,"d","v")))</f>
        <v>v</v>
      </c>
      <c r="V5" s="32">
        <v>1</v>
      </c>
      <c r="W5" s="20">
        <f>(N14)</f>
        <v>1</v>
      </c>
      <c r="X5" s="20">
        <f>(P14)</f>
        <v>0</v>
      </c>
      <c r="Y5" s="33" t="str">
        <f>IF(W5=".","-",IF(W5&gt;X5,"g",IF(W5=X5,"d","v")))</f>
        <v>g</v>
      </c>
      <c r="Z5" s="32">
        <v>7</v>
      </c>
      <c r="AA5" s="20">
        <f>(N43)</f>
        <v>3</v>
      </c>
      <c r="AB5" s="20">
        <f>(P43)</f>
        <v>1</v>
      </c>
      <c r="AC5" s="33" t="str">
        <f t="shared" si="0"/>
        <v>g</v>
      </c>
      <c r="AD5" s="32">
        <v>4</v>
      </c>
      <c r="AE5" s="20">
        <f>(N29)</f>
        <v>2</v>
      </c>
      <c r="AF5" s="20">
        <f>(P29)</f>
        <v>1</v>
      </c>
      <c r="AG5" s="33" t="str">
        <f t="shared" si="1"/>
        <v>g</v>
      </c>
      <c r="AH5" s="36"/>
      <c r="AI5" s="37">
        <f t="shared" si="2"/>
        <v>7</v>
      </c>
      <c r="AJ5" s="38">
        <f t="shared" si="3"/>
        <v>5</v>
      </c>
      <c r="AK5" s="38">
        <f t="shared" si="4"/>
        <v>1</v>
      </c>
      <c r="AL5" s="38">
        <f t="shared" si="5"/>
        <v>1</v>
      </c>
      <c r="AM5" s="26">
        <f>SUM(IF(C5&lt;&gt;".",C5)+IF(G5&lt;&gt;".",G5)+IF(O5&lt;&gt;".",O5)+IF(S5&lt;&gt;".",S5)+IF(W5&lt;&gt;".",W5)+IF(AA5&lt;&gt;".",AA5)+IF(AE5&lt;&gt;".",AE5))</f>
        <v>15</v>
      </c>
      <c r="AN5" s="26">
        <f>SUM(IF(D5&lt;&gt;".",D5)+IF(H5&lt;&gt;".",H5)+IF(P5&lt;&gt;".",P5)+IF(T5&lt;&gt;".",T5)+IF(X5&lt;&gt;".",X5)+IF(AB5&lt;&gt;".",AB5)+IF(AF5&lt;&gt;".",AF5))</f>
        <v>5</v>
      </c>
      <c r="AO5" s="39">
        <f t="shared" si="6"/>
        <v>16</v>
      </c>
      <c r="AP5" s="28"/>
      <c r="AQ5" s="29">
        <f t="shared" si="7"/>
        <v>1</v>
      </c>
      <c r="AR5" s="30"/>
      <c r="AS5" s="31">
        <f t="shared" si="8"/>
        <v>10</v>
      </c>
    </row>
    <row r="6" spans="1:45" x14ac:dyDescent="0.3">
      <c r="A6" s="157" t="s">
        <v>107</v>
      </c>
      <c r="B6" s="32">
        <v>5</v>
      </c>
      <c r="C6" s="20">
        <f>(P32)</f>
        <v>1</v>
      </c>
      <c r="D6" s="20">
        <f>(N32)</f>
        <v>1</v>
      </c>
      <c r="E6" s="33" t="str">
        <f t="shared" si="9"/>
        <v>d</v>
      </c>
      <c r="F6" s="32">
        <v>4</v>
      </c>
      <c r="G6" s="20">
        <f>(P28)</f>
        <v>3</v>
      </c>
      <c r="H6" s="20">
        <f>(N28)</f>
        <v>0</v>
      </c>
      <c r="I6" s="33" t="str">
        <f t="shared" si="10"/>
        <v>g</v>
      </c>
      <c r="J6" s="32">
        <v>3</v>
      </c>
      <c r="K6" s="20">
        <f>(P24)</f>
        <v>0</v>
      </c>
      <c r="L6" s="20">
        <f>(N24)</f>
        <v>4</v>
      </c>
      <c r="M6" s="33" t="str">
        <f>IF(K6=".","-",IF(K6&gt;L6,"g",IF(K6=L6,"d","v")))</f>
        <v>v</v>
      </c>
      <c r="N6" s="34"/>
      <c r="O6" s="35"/>
      <c r="P6" s="35"/>
      <c r="Q6" s="35"/>
      <c r="R6" s="32">
        <v>1</v>
      </c>
      <c r="S6" s="20">
        <f>(N15)</f>
        <v>0</v>
      </c>
      <c r="T6" s="20">
        <f>(P15)</f>
        <v>0</v>
      </c>
      <c r="U6" s="33" t="str">
        <f>IF(S6=".","-",IF(S6&gt;T6,"g",IF(S6=T6,"d","v")))</f>
        <v>d</v>
      </c>
      <c r="V6" s="32">
        <v>7</v>
      </c>
      <c r="W6" s="20">
        <f>(N44)</f>
        <v>2</v>
      </c>
      <c r="X6" s="20">
        <f>(P44)</f>
        <v>0</v>
      </c>
      <c r="Y6" s="33" t="str">
        <f>IF(W6=".","-",IF(W6&gt;X6,"g",IF(W6=X6,"d","v")))</f>
        <v>g</v>
      </c>
      <c r="Z6" s="32">
        <v>6</v>
      </c>
      <c r="AA6" s="20">
        <f>(N39)</f>
        <v>0</v>
      </c>
      <c r="AB6" s="20">
        <f>(P39)</f>
        <v>0</v>
      </c>
      <c r="AC6" s="33" t="str">
        <f t="shared" si="0"/>
        <v>d</v>
      </c>
      <c r="AD6" s="32">
        <v>2</v>
      </c>
      <c r="AE6" s="20">
        <f>(N20)</f>
        <v>1</v>
      </c>
      <c r="AF6" s="20">
        <f>(P20)</f>
        <v>0</v>
      </c>
      <c r="AG6" s="33" t="str">
        <f t="shared" si="1"/>
        <v>g</v>
      </c>
      <c r="AH6" s="36"/>
      <c r="AI6" s="37">
        <f t="shared" si="2"/>
        <v>7</v>
      </c>
      <c r="AJ6" s="38">
        <f t="shared" si="3"/>
        <v>3</v>
      </c>
      <c r="AK6" s="38">
        <f t="shared" si="4"/>
        <v>3</v>
      </c>
      <c r="AL6" s="38">
        <f t="shared" si="5"/>
        <v>1</v>
      </c>
      <c r="AM6" s="26">
        <f>SUM(IF(C6&lt;&gt;".",C6)+IF(G6&lt;&gt;".",G6)+IF(K6&lt;&gt;".",K6)+IF(S6&lt;&gt;".",S6)+IF(W6&lt;&gt;".",W6)+IF(AA6&lt;&gt;".",AA6)+IF(AE6&lt;&gt;".",AE6))</f>
        <v>7</v>
      </c>
      <c r="AN6" s="26">
        <f>SUM(IF(D6&lt;&gt;".",D6)+IF(H6&lt;&gt;".",H6)+IF(L6&lt;&gt;".",L6)+IF(T6&lt;&gt;".",T6)+IF(X6&lt;&gt;".",X6)+IF(AB6&lt;&gt;".",AB6)+IF(AF6&lt;&gt;".",AF6))</f>
        <v>5</v>
      </c>
      <c r="AO6" s="39">
        <f t="shared" si="6"/>
        <v>12</v>
      </c>
      <c r="AP6" s="28"/>
      <c r="AQ6" s="29">
        <f t="shared" si="7"/>
        <v>3</v>
      </c>
      <c r="AR6" s="30"/>
      <c r="AS6" s="31">
        <f t="shared" si="8"/>
        <v>2</v>
      </c>
    </row>
    <row r="7" spans="1:45" x14ac:dyDescent="0.3">
      <c r="A7" s="103" t="s">
        <v>114</v>
      </c>
      <c r="B7" s="32">
        <v>4</v>
      </c>
      <c r="C7" s="20">
        <f>(P27)</f>
        <v>0</v>
      </c>
      <c r="D7" s="20">
        <f>(N27)</f>
        <v>1</v>
      </c>
      <c r="E7" s="33" t="str">
        <f t="shared" si="9"/>
        <v>v</v>
      </c>
      <c r="F7" s="32">
        <v>3</v>
      </c>
      <c r="G7" s="20">
        <f>(P23)</f>
        <v>0</v>
      </c>
      <c r="H7" s="20">
        <f>(N23)</f>
        <v>3</v>
      </c>
      <c r="I7" s="33" t="str">
        <f t="shared" si="10"/>
        <v>v</v>
      </c>
      <c r="J7" s="32">
        <v>2</v>
      </c>
      <c r="K7" s="20">
        <f>(P19)</f>
        <v>1</v>
      </c>
      <c r="L7" s="20">
        <f>(N19)</f>
        <v>0</v>
      </c>
      <c r="M7" s="33" t="str">
        <f>IF(K7=".","-",IF(K7&gt;L7,"g",IF(K7=L7,"d","v")))</f>
        <v>g</v>
      </c>
      <c r="N7" s="32">
        <v>1</v>
      </c>
      <c r="O7" s="20">
        <f>(P15)</f>
        <v>0</v>
      </c>
      <c r="P7" s="20">
        <f>(N15)</f>
        <v>0</v>
      </c>
      <c r="Q7" s="33" t="str">
        <f>IF(O7=".","-",IF(O7&gt;P7,"g",IF(O7=P7,"d","v")))</f>
        <v>d</v>
      </c>
      <c r="R7" s="34"/>
      <c r="S7" s="35"/>
      <c r="T7" s="35"/>
      <c r="U7" s="35"/>
      <c r="V7" s="32">
        <v>6</v>
      </c>
      <c r="W7" s="20">
        <f>(N40)</f>
        <v>1</v>
      </c>
      <c r="X7" s="20">
        <f>(P40)</f>
        <v>0</v>
      </c>
      <c r="Y7" s="33" t="str">
        <f>IF(W7=".","-",IF(W7&gt;X7,"g",IF(W7=X7,"d","v")))</f>
        <v>g</v>
      </c>
      <c r="Z7" s="32">
        <v>5</v>
      </c>
      <c r="AA7" s="20">
        <f>(N34)</f>
        <v>1</v>
      </c>
      <c r="AB7" s="20">
        <f>(P34)</f>
        <v>1</v>
      </c>
      <c r="AC7" s="33" t="str">
        <f t="shared" si="0"/>
        <v>d</v>
      </c>
      <c r="AD7" s="32">
        <v>7</v>
      </c>
      <c r="AE7" s="20">
        <f>(N45)</f>
        <v>3</v>
      </c>
      <c r="AF7" s="20">
        <f>(P45)</f>
        <v>1</v>
      </c>
      <c r="AG7" s="33" t="str">
        <f t="shared" si="1"/>
        <v>g</v>
      </c>
      <c r="AH7" s="36"/>
      <c r="AI7" s="37">
        <f t="shared" si="2"/>
        <v>7</v>
      </c>
      <c r="AJ7" s="38">
        <f t="shared" si="3"/>
        <v>3</v>
      </c>
      <c r="AK7" s="38">
        <f t="shared" si="4"/>
        <v>2</v>
      </c>
      <c r="AL7" s="38">
        <f t="shared" si="5"/>
        <v>2</v>
      </c>
      <c r="AM7" s="26">
        <f>SUM(IF(C7&lt;&gt;".",C7)+IF(G7&lt;&gt;".",G7)+IF(K7&lt;&gt;".",K7)+IF(O7&lt;&gt;".",O7)+IF(W7&lt;&gt;".",W7)+IF(AA7&lt;&gt;".",AA7)+IF(AE7&lt;&gt;".",AE7))</f>
        <v>6</v>
      </c>
      <c r="AN7" s="26">
        <f>SUM(IF(D7&lt;&gt;".",D7)+IF(H7&lt;&gt;".",H7)+IF(L7&lt;&gt;".",L7)+IF(P7&lt;&gt;".",P7)+IF(X7&lt;&gt;".",X7)+IF(AB7&lt;&gt;".",AB7)+IF(AF7&lt;&gt;".",AF7))</f>
        <v>6</v>
      </c>
      <c r="AO7" s="39">
        <f t="shared" si="6"/>
        <v>11</v>
      </c>
      <c r="AP7" s="28"/>
      <c r="AQ7" s="29">
        <f t="shared" si="7"/>
        <v>5</v>
      </c>
      <c r="AR7" s="30"/>
      <c r="AS7" s="31">
        <f t="shared" si="8"/>
        <v>0</v>
      </c>
    </row>
    <row r="8" spans="1:45" x14ac:dyDescent="0.3">
      <c r="A8" s="103" t="s">
        <v>123</v>
      </c>
      <c r="B8" s="32">
        <v>3</v>
      </c>
      <c r="C8" s="20">
        <f>(P22)</f>
        <v>1</v>
      </c>
      <c r="D8" s="20">
        <f>(N22)</f>
        <v>1</v>
      </c>
      <c r="E8" s="33" t="str">
        <f t="shared" si="9"/>
        <v>d</v>
      </c>
      <c r="F8" s="32">
        <v>2</v>
      </c>
      <c r="G8" s="20">
        <f>(P18)</f>
        <v>0</v>
      </c>
      <c r="H8" s="20">
        <f>(N18)</f>
        <v>2</v>
      </c>
      <c r="I8" s="33" t="str">
        <f t="shared" si="10"/>
        <v>v</v>
      </c>
      <c r="J8" s="32">
        <v>1</v>
      </c>
      <c r="K8" s="20">
        <f>(P14)</f>
        <v>0</v>
      </c>
      <c r="L8" s="20">
        <f>(N14)</f>
        <v>1</v>
      </c>
      <c r="M8" s="33" t="str">
        <f>IF(K8=".","-",IF(K8&gt;L8,"g",IF(K8=L8,"d","v")))</f>
        <v>v</v>
      </c>
      <c r="N8" s="32">
        <v>7</v>
      </c>
      <c r="O8" s="20">
        <f>(P44)</f>
        <v>0</v>
      </c>
      <c r="P8" s="20">
        <f>(N44)</f>
        <v>2</v>
      </c>
      <c r="Q8" s="33" t="str">
        <f>IF(O8=".","-",IF(O8&gt;P8,"g",IF(O8=P8,"d","v")))</f>
        <v>v</v>
      </c>
      <c r="R8" s="32">
        <v>6</v>
      </c>
      <c r="S8" s="20">
        <f>(P40)</f>
        <v>0</v>
      </c>
      <c r="T8" s="20">
        <f>(N40)</f>
        <v>1</v>
      </c>
      <c r="U8" s="33" t="str">
        <f>IF(S8=".","-",IF(S8&gt;T8,"g",IF(S8=T8,"d","v")))</f>
        <v>v</v>
      </c>
      <c r="V8" s="34"/>
      <c r="W8" s="35"/>
      <c r="X8" s="35"/>
      <c r="Y8" s="35"/>
      <c r="Z8" s="32">
        <v>4</v>
      </c>
      <c r="AA8" s="20">
        <f>(N30)</f>
        <v>1</v>
      </c>
      <c r="AB8" s="20">
        <f>(P30)</f>
        <v>1</v>
      </c>
      <c r="AC8" s="33" t="str">
        <f t="shared" si="0"/>
        <v>d</v>
      </c>
      <c r="AD8" s="32">
        <v>5</v>
      </c>
      <c r="AE8" s="20">
        <f>(N35)</f>
        <v>3</v>
      </c>
      <c r="AF8" s="20">
        <f>(P35)</f>
        <v>1</v>
      </c>
      <c r="AG8" s="33" t="str">
        <f t="shared" si="1"/>
        <v>g</v>
      </c>
      <c r="AH8" s="36"/>
      <c r="AI8" s="37">
        <f t="shared" si="2"/>
        <v>7</v>
      </c>
      <c r="AJ8" s="38">
        <f t="shared" si="3"/>
        <v>1</v>
      </c>
      <c r="AK8" s="38">
        <f t="shared" si="4"/>
        <v>2</v>
      </c>
      <c r="AL8" s="38">
        <f t="shared" si="5"/>
        <v>4</v>
      </c>
      <c r="AM8" s="26">
        <f>SUM(IF(C8&lt;&gt;".",C8)+IF(G8&lt;&gt;".",G8)+IF(K8&lt;&gt;".",K8)+IF(S8&lt;&gt;".",S8)+IF(O8&lt;&gt;".",O8)+IF(AA8&lt;&gt;".",AA8)+IF(AE8&lt;&gt;".",AE8))</f>
        <v>5</v>
      </c>
      <c r="AN8" s="26">
        <f>SUM(IF(D8&lt;&gt;".",D8)+IF(H8&lt;&gt;".",H8)+IF(L8&lt;&gt;".",L8)+IF(T8&lt;&gt;".",T8)+IF(P8&lt;&gt;".",P8)+IF(AB8&lt;&gt;".",AB8)+IF(AF8&lt;&gt;".",AF8))</f>
        <v>9</v>
      </c>
      <c r="AO8" s="39">
        <f t="shared" si="6"/>
        <v>5</v>
      </c>
      <c r="AP8" s="28"/>
      <c r="AQ8" s="29">
        <f t="shared" si="7"/>
        <v>7</v>
      </c>
      <c r="AR8" s="30"/>
      <c r="AS8" s="31">
        <f t="shared" si="8"/>
        <v>-4</v>
      </c>
    </row>
    <row r="9" spans="1:45" x14ac:dyDescent="0.3">
      <c r="A9" s="103" t="s">
        <v>116</v>
      </c>
      <c r="B9" s="32">
        <v>2</v>
      </c>
      <c r="C9" s="20">
        <f>(P17)</f>
        <v>2</v>
      </c>
      <c r="D9" s="20">
        <f>(N17)</f>
        <v>5</v>
      </c>
      <c r="E9" s="33" t="str">
        <f t="shared" si="9"/>
        <v>v</v>
      </c>
      <c r="F9" s="32">
        <v>1</v>
      </c>
      <c r="G9" s="20">
        <f>(P13)</f>
        <v>0</v>
      </c>
      <c r="H9" s="20">
        <f>(N13)</f>
        <v>1</v>
      </c>
      <c r="I9" s="33" t="str">
        <f t="shared" si="10"/>
        <v>v</v>
      </c>
      <c r="J9" s="32">
        <v>7</v>
      </c>
      <c r="K9" s="20">
        <f>(P43)</f>
        <v>1</v>
      </c>
      <c r="L9" s="20">
        <f>(N43)</f>
        <v>3</v>
      </c>
      <c r="M9" s="33" t="str">
        <f>IF(K9=".","-",IF(K9&gt;L9,"g",IF(K9=L9,"d","v")))</f>
        <v>v</v>
      </c>
      <c r="N9" s="32">
        <v>6</v>
      </c>
      <c r="O9" s="20">
        <f>(P39)</f>
        <v>0</v>
      </c>
      <c r="P9" s="20">
        <f>(N39)</f>
        <v>0</v>
      </c>
      <c r="Q9" s="33" t="str">
        <f>IF(O9=".","-",IF(O9&gt;P9,"g",IF(O9=P9,"d","v")))</f>
        <v>d</v>
      </c>
      <c r="R9" s="32">
        <v>5</v>
      </c>
      <c r="S9" s="20">
        <f>(P34)</f>
        <v>1</v>
      </c>
      <c r="T9" s="20">
        <f>(N34)</f>
        <v>1</v>
      </c>
      <c r="U9" s="33" t="str">
        <f>IF(S9=".","-",IF(S9&gt;T9,"g",IF(S9=T9,"d","v")))</f>
        <v>d</v>
      </c>
      <c r="V9" s="32">
        <v>4</v>
      </c>
      <c r="W9" s="20">
        <f>(P30)</f>
        <v>1</v>
      </c>
      <c r="X9" s="20">
        <f>(N30)</f>
        <v>1</v>
      </c>
      <c r="Y9" s="33" t="str">
        <f>IF(W9=".","-",IF(W9&gt;X9,"g",IF(W9=X9,"d","v")))</f>
        <v>d</v>
      </c>
      <c r="Z9" s="34"/>
      <c r="AA9" s="35"/>
      <c r="AB9" s="35"/>
      <c r="AC9" s="35"/>
      <c r="AD9" s="32">
        <v>3</v>
      </c>
      <c r="AE9" s="20">
        <f>(N25)</f>
        <v>1</v>
      </c>
      <c r="AF9" s="20">
        <f>(P25)</f>
        <v>0</v>
      </c>
      <c r="AG9" s="33" t="str">
        <f t="shared" si="1"/>
        <v>g</v>
      </c>
      <c r="AH9" s="36"/>
      <c r="AI9" s="37">
        <f t="shared" si="2"/>
        <v>7</v>
      </c>
      <c r="AJ9" s="38">
        <f t="shared" si="3"/>
        <v>1</v>
      </c>
      <c r="AK9" s="38">
        <f t="shared" si="4"/>
        <v>3</v>
      </c>
      <c r="AL9" s="38">
        <f t="shared" si="5"/>
        <v>3</v>
      </c>
      <c r="AM9" s="26">
        <f>SUM(IF(C9&lt;&gt;".",C9)+IF(G9&lt;&gt;".",G9)+IF(K9&lt;&gt;".",K9)+IF(S9&lt;&gt;".",S9)+IF(W9&lt;&gt;".",W9)+IF(O9&lt;&gt;".",O9)+IF(AE9&lt;&gt;".",AE9))</f>
        <v>6</v>
      </c>
      <c r="AN9" s="26">
        <f>SUM(IF(D9&lt;&gt;".",D9)+IF(H9&lt;&gt;".",H9)+IF(L9&lt;&gt;".",L9)+IF(T9&lt;&gt;".",T9)+IF(X9&lt;&gt;".",X9)+IF(P9&lt;&gt;".",P9)+IF(AF9&lt;&gt;".",AF9))</f>
        <v>11</v>
      </c>
      <c r="AO9" s="39">
        <f t="shared" si="6"/>
        <v>6</v>
      </c>
      <c r="AP9" s="40"/>
      <c r="AQ9" s="29">
        <f t="shared" si="7"/>
        <v>6</v>
      </c>
      <c r="AR9" s="30"/>
      <c r="AS9" s="31">
        <f t="shared" si="8"/>
        <v>-5</v>
      </c>
    </row>
    <row r="10" spans="1:45" s="50" customFormat="1" ht="16.2" thickBot="1" x14ac:dyDescent="0.35">
      <c r="A10" s="109" t="s">
        <v>126</v>
      </c>
      <c r="B10" s="41">
        <v>1</v>
      </c>
      <c r="C10" s="99">
        <f>(P12)</f>
        <v>0</v>
      </c>
      <c r="D10" s="99">
        <f>(N12)</f>
        <v>2</v>
      </c>
      <c r="E10" s="42" t="str">
        <f t="shared" si="9"/>
        <v>v</v>
      </c>
      <c r="F10" s="41">
        <v>6</v>
      </c>
      <c r="G10" s="99">
        <f>(P38)</f>
        <v>1</v>
      </c>
      <c r="H10" s="99">
        <f>(N38)</f>
        <v>2</v>
      </c>
      <c r="I10" s="42" t="str">
        <f t="shared" si="10"/>
        <v>v</v>
      </c>
      <c r="J10" s="41">
        <v>4</v>
      </c>
      <c r="K10" s="99">
        <f>(P29)</f>
        <v>1</v>
      </c>
      <c r="L10" s="99">
        <f>(N29)</f>
        <v>2</v>
      </c>
      <c r="M10" s="42" t="str">
        <f>IF(K10=".","-",IF(K10&gt;L10,"g",IF(K10=L10,"d","v")))</f>
        <v>v</v>
      </c>
      <c r="N10" s="41">
        <v>2</v>
      </c>
      <c r="O10" s="99">
        <f>(P20)</f>
        <v>0</v>
      </c>
      <c r="P10" s="99">
        <f>(N20)</f>
        <v>1</v>
      </c>
      <c r="Q10" s="42" t="str">
        <f>IF(O10=".","-",IF(O10&gt;P10,"g",IF(O10=P10,"d","v")))</f>
        <v>v</v>
      </c>
      <c r="R10" s="41">
        <v>7</v>
      </c>
      <c r="S10" s="99">
        <f>(P45)</f>
        <v>1</v>
      </c>
      <c r="T10" s="99">
        <f>(N45)</f>
        <v>3</v>
      </c>
      <c r="U10" s="42" t="str">
        <f>IF(S10=".","-",IF(S10&gt;T10,"g",IF(S10=T10,"d","v")))</f>
        <v>v</v>
      </c>
      <c r="V10" s="41">
        <v>5</v>
      </c>
      <c r="W10" s="99">
        <f>(P35)</f>
        <v>1</v>
      </c>
      <c r="X10" s="99">
        <f>(N35)</f>
        <v>3</v>
      </c>
      <c r="Y10" s="42" t="str">
        <f>IF(W10=".","-",IF(W10&gt;X10,"g",IF(W10=X10,"d","v")))</f>
        <v>v</v>
      </c>
      <c r="Z10" s="41">
        <v>3</v>
      </c>
      <c r="AA10" s="99">
        <f>(P25)</f>
        <v>0</v>
      </c>
      <c r="AB10" s="99">
        <f>(N25)</f>
        <v>1</v>
      </c>
      <c r="AC10" s="42" t="str">
        <f>IF(AA10=".","-",IF(AA10&gt;AB10,"g",IF(AA10=AB10,"d","v")))</f>
        <v>v</v>
      </c>
      <c r="AD10" s="43"/>
      <c r="AE10" s="44"/>
      <c r="AF10" s="44"/>
      <c r="AG10" s="44"/>
      <c r="AH10" s="9"/>
      <c r="AI10" s="45">
        <f t="shared" si="2"/>
        <v>7</v>
      </c>
      <c r="AJ10" s="46">
        <f t="shared" si="3"/>
        <v>0</v>
      </c>
      <c r="AK10" s="46">
        <f t="shared" si="4"/>
        <v>0</v>
      </c>
      <c r="AL10" s="46">
        <f t="shared" si="5"/>
        <v>7</v>
      </c>
      <c r="AM10" s="47">
        <f>SUM(IF(C10&lt;&gt;".",C10)+IF(G10&lt;&gt;".",G10)+IF(K10&lt;&gt;".",K10)+IF(S10&lt;&gt;".",S10)+IF(W10&lt;&gt;".",W10)+IF(AA10&lt;&gt;".",AA10)+IF(O10&lt;&gt;".",O10))</f>
        <v>4</v>
      </c>
      <c r="AN10" s="47">
        <f>SUM(IF(D10&lt;&gt;".",D10)+IF(H10&lt;&gt;".",H10)+IF(L10&lt;&gt;".",L10)+IF(T10&lt;&gt;".",T10)+IF(X10&lt;&gt;".",X10)+IF(AB10&lt;&gt;".",AB10)+IF(P10&lt;&gt;".",P10))</f>
        <v>14</v>
      </c>
      <c r="AO10" s="48">
        <f t="shared" si="6"/>
        <v>0</v>
      </c>
      <c r="AP10" s="28"/>
      <c r="AQ10" s="49">
        <f t="shared" si="7"/>
        <v>8</v>
      </c>
      <c r="AR10" s="30"/>
      <c r="AS10" s="31">
        <f t="shared" si="8"/>
        <v>-10</v>
      </c>
    </row>
    <row r="11" spans="1:45" s="50" customFormat="1" ht="3.75" customHeight="1" thickTop="1" x14ac:dyDescent="0.3">
      <c r="B11" s="51"/>
      <c r="C11" s="52"/>
      <c r="D11" s="52"/>
      <c r="E11" s="53"/>
      <c r="F11" s="51"/>
      <c r="G11" s="52"/>
      <c r="H11" s="52"/>
      <c r="I11" s="53"/>
      <c r="J11" s="51"/>
      <c r="K11" s="52"/>
      <c r="L11" s="52"/>
      <c r="M11" s="53"/>
      <c r="N11" s="51"/>
      <c r="O11" s="52"/>
      <c r="P11" s="52"/>
      <c r="Q11" s="53"/>
      <c r="R11" s="51"/>
      <c r="S11" s="52"/>
      <c r="T11" s="52"/>
      <c r="U11" s="53"/>
      <c r="V11" s="51"/>
      <c r="W11" s="52"/>
      <c r="X11" s="52"/>
      <c r="Y11" s="53"/>
      <c r="Z11" s="51"/>
      <c r="AA11" s="52"/>
      <c r="AB11" s="52"/>
      <c r="AC11" s="53"/>
      <c r="AI11" s="54"/>
      <c r="AJ11" s="55"/>
      <c r="AK11" s="55"/>
      <c r="AL11" s="55"/>
      <c r="AM11" s="56"/>
      <c r="AN11" s="56"/>
      <c r="AO11" s="57"/>
    </row>
    <row r="12" spans="1:45" s="50" customFormat="1" ht="24.6" x14ac:dyDescent="0.4">
      <c r="A12" s="106">
        <v>1</v>
      </c>
      <c r="B12" s="58"/>
      <c r="D12" s="59"/>
      <c r="K12" s="60"/>
      <c r="L12" s="61" t="str">
        <f>($A$3)</f>
        <v>ifj. Farkas</v>
      </c>
      <c r="M12" s="60"/>
      <c r="N12" s="62">
        <v>2</v>
      </c>
      <c r="O12" s="63" t="s">
        <v>85</v>
      </c>
      <c r="P12" s="62">
        <v>0</v>
      </c>
      <c r="R12" s="50" t="str">
        <f>($A$10)</f>
        <v>Mihály Z</v>
      </c>
      <c r="W12" s="60"/>
      <c r="AQ12" s="64"/>
    </row>
    <row r="13" spans="1:45" ht="20.399999999999999" x14ac:dyDescent="0.35">
      <c r="A13" s="107"/>
      <c r="B13" s="65"/>
      <c r="E13" s="50"/>
      <c r="F13" s="50"/>
      <c r="G13" s="50"/>
      <c r="H13" s="50"/>
      <c r="I13" s="50"/>
      <c r="J13" s="50"/>
      <c r="L13" s="61" t="str">
        <f>($A$4)</f>
        <v>Lukács V</v>
      </c>
      <c r="N13" s="62">
        <v>1</v>
      </c>
      <c r="O13" s="63" t="s">
        <v>85</v>
      </c>
      <c r="P13" s="62">
        <v>0</v>
      </c>
      <c r="R13" s="50" t="str">
        <f>($A$9)</f>
        <v>Szappanos</v>
      </c>
      <c r="S13" s="50"/>
      <c r="V13" s="50"/>
      <c r="AE13" s="50"/>
      <c r="AF13" s="50"/>
      <c r="AG13" s="50"/>
      <c r="AH13" s="50"/>
      <c r="AI13" s="50"/>
      <c r="AJ13" s="50"/>
      <c r="AL13" s="50"/>
      <c r="AM13" s="50"/>
      <c r="AN13" s="50"/>
      <c r="AO13" s="50"/>
      <c r="AQ13" s="64"/>
    </row>
    <row r="14" spans="1:45" ht="20.399999999999999" x14ac:dyDescent="0.35">
      <c r="A14" s="107"/>
      <c r="B14" s="65"/>
      <c r="D14" s="59"/>
      <c r="E14" s="50"/>
      <c r="F14" s="50"/>
      <c r="G14" s="50"/>
      <c r="H14" s="50"/>
      <c r="I14" s="50"/>
      <c r="J14" s="50"/>
      <c r="L14" s="61" t="str">
        <f>($A$5)</f>
        <v>Mészáros</v>
      </c>
      <c r="N14" s="62">
        <v>1</v>
      </c>
      <c r="O14" s="63" t="s">
        <v>85</v>
      </c>
      <c r="P14" s="62">
        <v>0</v>
      </c>
      <c r="Q14" s="50"/>
      <c r="R14" s="50" t="str">
        <f>($A$8)</f>
        <v>Serák</v>
      </c>
      <c r="S14" s="50"/>
      <c r="V14" s="50"/>
      <c r="AE14" s="50"/>
      <c r="AF14" s="50"/>
      <c r="AG14" s="50"/>
      <c r="AH14" s="50"/>
      <c r="AI14" s="50"/>
      <c r="AJ14" s="50"/>
      <c r="AL14" s="50"/>
      <c r="AM14" s="50"/>
      <c r="AN14" s="50"/>
      <c r="AO14" s="50"/>
      <c r="AQ14" s="64"/>
      <c r="AR14" s="50"/>
    </row>
    <row r="15" spans="1:45" ht="20.399999999999999" x14ac:dyDescent="0.35">
      <c r="A15" s="107"/>
      <c r="B15" s="65"/>
      <c r="E15" s="50"/>
      <c r="F15" s="50"/>
      <c r="G15" s="50"/>
      <c r="H15" s="50"/>
      <c r="I15" s="50"/>
      <c r="J15" s="50"/>
      <c r="L15" s="61" t="str">
        <f>($A$6)</f>
        <v>Körmendi</v>
      </c>
      <c r="N15" s="62">
        <v>0</v>
      </c>
      <c r="O15" s="63" t="s">
        <v>85</v>
      </c>
      <c r="P15" s="62">
        <v>0</v>
      </c>
      <c r="R15" s="50" t="str">
        <f>($A$7)</f>
        <v>Csekei</v>
      </c>
      <c r="S15" s="50"/>
      <c r="V15" s="50"/>
      <c r="AE15" s="50"/>
      <c r="AF15" s="50"/>
      <c r="AG15" s="50"/>
      <c r="AH15" s="50"/>
      <c r="AI15" s="50"/>
      <c r="AJ15" s="50"/>
      <c r="AL15" s="50"/>
      <c r="AM15" s="50"/>
      <c r="AN15" s="50"/>
      <c r="AO15" s="50"/>
      <c r="AQ15" s="64"/>
    </row>
    <row r="16" spans="1:45" ht="21" x14ac:dyDescent="0.4">
      <c r="A16" s="107"/>
      <c r="B16" s="65"/>
      <c r="C16" s="66"/>
      <c r="D16" s="67"/>
      <c r="E16" s="65"/>
      <c r="F16" s="65"/>
      <c r="G16" s="65"/>
      <c r="H16" s="65"/>
      <c r="I16" s="65"/>
      <c r="J16" s="65"/>
      <c r="K16" s="68"/>
      <c r="L16" s="68"/>
      <c r="M16" s="68"/>
      <c r="N16" s="65"/>
      <c r="O16" s="69"/>
      <c r="P16" s="70"/>
      <c r="Q16" s="69"/>
      <c r="R16" s="65"/>
      <c r="S16" s="65"/>
      <c r="T16" s="68"/>
      <c r="U16" s="68"/>
      <c r="V16" s="65"/>
      <c r="W16" s="68"/>
      <c r="X16" s="68"/>
      <c r="Y16" s="68"/>
      <c r="Z16" s="65"/>
      <c r="AA16" s="69"/>
      <c r="AB16" s="70"/>
      <c r="AC16" s="69"/>
      <c r="AD16" s="68"/>
      <c r="AE16" s="65"/>
      <c r="AF16" s="65"/>
      <c r="AG16" s="65"/>
    </row>
    <row r="17" spans="1:44" s="50" customFormat="1" ht="24.6" x14ac:dyDescent="0.4">
      <c r="A17" s="106">
        <v>2</v>
      </c>
      <c r="B17" s="71"/>
      <c r="D17" s="59"/>
      <c r="K17" s="60"/>
      <c r="L17" s="61" t="str">
        <f>($A$3)</f>
        <v>ifj. Farkas</v>
      </c>
      <c r="M17" s="60"/>
      <c r="N17" s="62">
        <v>5</v>
      </c>
      <c r="O17" s="63" t="s">
        <v>85</v>
      </c>
      <c r="P17" s="62">
        <v>2</v>
      </c>
      <c r="R17" s="50" t="str">
        <f>($A$9)</f>
        <v>Szappanos</v>
      </c>
      <c r="W17" s="60"/>
      <c r="AQ17" s="64"/>
    </row>
    <row r="18" spans="1:44" ht="20.399999999999999" x14ac:dyDescent="0.35">
      <c r="A18" s="107"/>
      <c r="B18" s="72"/>
      <c r="E18" s="50"/>
      <c r="F18" s="50"/>
      <c r="G18" s="50"/>
      <c r="H18" s="50"/>
      <c r="I18" s="50"/>
      <c r="J18" s="50"/>
      <c r="L18" s="61" t="str">
        <f>($A$4)</f>
        <v>Lukács V</v>
      </c>
      <c r="N18" s="62">
        <v>2</v>
      </c>
      <c r="O18" s="63" t="s">
        <v>85</v>
      </c>
      <c r="P18" s="62">
        <v>0</v>
      </c>
      <c r="R18" s="50" t="str">
        <f>($A$8)</f>
        <v>Serák</v>
      </c>
      <c r="S18" s="50"/>
      <c r="V18" s="50"/>
      <c r="AE18" s="50"/>
      <c r="AF18" s="50"/>
      <c r="AG18" s="50"/>
      <c r="AH18" s="50"/>
      <c r="AI18" s="50"/>
      <c r="AJ18" s="50"/>
      <c r="AL18" s="50"/>
      <c r="AM18" s="50"/>
      <c r="AN18" s="50"/>
      <c r="AO18" s="50"/>
      <c r="AQ18" s="64"/>
    </row>
    <row r="19" spans="1:44" ht="20.399999999999999" x14ac:dyDescent="0.35">
      <c r="A19" s="107"/>
      <c r="B19" s="72"/>
      <c r="D19" s="59"/>
      <c r="E19" s="50"/>
      <c r="F19" s="50"/>
      <c r="G19" s="50"/>
      <c r="H19" s="50"/>
      <c r="I19" s="50"/>
      <c r="J19" s="50"/>
      <c r="L19" s="61" t="str">
        <f>($A$5)</f>
        <v>Mészáros</v>
      </c>
      <c r="N19" s="62">
        <v>0</v>
      </c>
      <c r="O19" s="63" t="s">
        <v>85</v>
      </c>
      <c r="P19" s="62">
        <v>1</v>
      </c>
      <c r="Q19" s="50"/>
      <c r="R19" s="50" t="str">
        <f>($A$7)</f>
        <v>Csekei</v>
      </c>
      <c r="S19" s="50"/>
      <c r="V19" s="50"/>
      <c r="AE19" s="50"/>
      <c r="AF19" s="50"/>
      <c r="AG19" s="50"/>
      <c r="AH19" s="50"/>
      <c r="AI19" s="50"/>
      <c r="AJ19" s="50"/>
      <c r="AL19" s="50"/>
      <c r="AM19" s="50"/>
      <c r="AN19" s="50"/>
      <c r="AO19" s="50"/>
      <c r="AQ19" s="64"/>
      <c r="AR19" s="50"/>
    </row>
    <row r="20" spans="1:44" ht="20.399999999999999" x14ac:dyDescent="0.35">
      <c r="A20" s="107"/>
      <c r="B20" s="72"/>
      <c r="E20" s="50"/>
      <c r="F20" s="50"/>
      <c r="G20" s="50"/>
      <c r="H20" s="50"/>
      <c r="I20" s="50"/>
      <c r="J20" s="50"/>
      <c r="L20" s="61" t="str">
        <f>($A$6)</f>
        <v>Körmendi</v>
      </c>
      <c r="N20" s="62">
        <v>1</v>
      </c>
      <c r="O20" s="63" t="s">
        <v>85</v>
      </c>
      <c r="P20" s="62">
        <v>0</v>
      </c>
      <c r="R20" s="50" t="str">
        <f>($A$10)</f>
        <v>Mihály Z</v>
      </c>
      <c r="S20" s="50"/>
      <c r="V20" s="50"/>
      <c r="AE20" s="50"/>
      <c r="AF20" s="50"/>
      <c r="AG20" s="50"/>
      <c r="AH20" s="50"/>
      <c r="AI20" s="50"/>
      <c r="AJ20" s="50"/>
      <c r="AL20" s="50"/>
      <c r="AM20" s="50"/>
      <c r="AN20" s="50"/>
      <c r="AO20" s="50"/>
      <c r="AQ20" s="64"/>
    </row>
    <row r="21" spans="1:44" ht="21" x14ac:dyDescent="0.4">
      <c r="A21" s="107"/>
      <c r="B21" s="72"/>
      <c r="C21" s="73"/>
      <c r="D21" s="74"/>
      <c r="E21" s="72"/>
      <c r="F21" s="72"/>
      <c r="G21" s="72"/>
      <c r="H21" s="72"/>
      <c r="I21" s="72"/>
      <c r="J21" s="72"/>
      <c r="K21" s="75"/>
      <c r="L21" s="75"/>
      <c r="M21" s="75"/>
      <c r="N21" s="72"/>
      <c r="O21" s="76"/>
      <c r="P21" s="77"/>
      <c r="Q21" s="76"/>
      <c r="R21" s="72"/>
      <c r="S21" s="72"/>
      <c r="T21" s="75"/>
      <c r="U21" s="75"/>
      <c r="V21" s="72"/>
      <c r="W21" s="75"/>
      <c r="X21" s="75"/>
      <c r="Y21" s="75"/>
      <c r="Z21" s="72"/>
      <c r="AA21" s="76"/>
      <c r="AB21" s="77"/>
      <c r="AC21" s="76"/>
      <c r="AD21" s="75"/>
      <c r="AE21" s="72"/>
      <c r="AF21" s="72"/>
      <c r="AG21" s="72"/>
    </row>
    <row r="22" spans="1:44" s="50" customFormat="1" ht="24.6" x14ac:dyDescent="0.4">
      <c r="A22" s="106">
        <v>3</v>
      </c>
      <c r="B22" s="58"/>
      <c r="D22" s="59"/>
      <c r="K22" s="60"/>
      <c r="L22" s="61" t="str">
        <f>($A$3)</f>
        <v>ifj. Farkas</v>
      </c>
      <c r="M22" s="60"/>
      <c r="N22" s="62">
        <v>1</v>
      </c>
      <c r="O22" s="63" t="s">
        <v>85</v>
      </c>
      <c r="P22" s="62">
        <v>1</v>
      </c>
      <c r="R22" s="50" t="str">
        <f>($A$8)</f>
        <v>Serák</v>
      </c>
      <c r="W22" s="60"/>
      <c r="AQ22" s="64"/>
    </row>
    <row r="23" spans="1:44" ht="20.399999999999999" x14ac:dyDescent="0.35">
      <c r="A23" s="107"/>
      <c r="B23" s="65"/>
      <c r="E23" s="50"/>
      <c r="F23" s="50"/>
      <c r="G23" s="50"/>
      <c r="H23" s="50"/>
      <c r="I23" s="50"/>
      <c r="J23" s="50"/>
      <c r="L23" s="61" t="str">
        <f>($A$4)</f>
        <v>Lukács V</v>
      </c>
      <c r="N23" s="62">
        <v>3</v>
      </c>
      <c r="O23" s="63" t="s">
        <v>85</v>
      </c>
      <c r="P23" s="62">
        <v>0</v>
      </c>
      <c r="R23" s="50" t="str">
        <f>($A$7)</f>
        <v>Csekei</v>
      </c>
      <c r="S23" s="50"/>
      <c r="V23" s="50"/>
      <c r="AE23" s="50"/>
      <c r="AF23" s="50"/>
      <c r="AG23" s="50"/>
      <c r="AH23" s="50"/>
      <c r="AI23" s="50"/>
      <c r="AJ23" s="50"/>
      <c r="AL23" s="50"/>
      <c r="AM23" s="50"/>
      <c r="AN23" s="50"/>
      <c r="AO23" s="50"/>
      <c r="AQ23" s="64"/>
    </row>
    <row r="24" spans="1:44" ht="20.399999999999999" x14ac:dyDescent="0.35">
      <c r="A24" s="107"/>
      <c r="B24" s="65"/>
      <c r="D24" s="59"/>
      <c r="E24" s="50"/>
      <c r="F24" s="50"/>
      <c r="G24" s="50"/>
      <c r="H24" s="50"/>
      <c r="I24" s="50"/>
      <c r="J24" s="50"/>
      <c r="L24" s="61" t="str">
        <f>($A$5)</f>
        <v>Mészáros</v>
      </c>
      <c r="N24" s="62">
        <v>4</v>
      </c>
      <c r="O24" s="63" t="s">
        <v>85</v>
      </c>
      <c r="P24" s="62">
        <v>0</v>
      </c>
      <c r="Q24" s="50"/>
      <c r="R24" s="50" t="str">
        <f>($A$6)</f>
        <v>Körmendi</v>
      </c>
      <c r="S24" s="50"/>
      <c r="V24" s="50"/>
      <c r="AE24" s="50"/>
      <c r="AF24" s="50"/>
      <c r="AG24" s="50"/>
      <c r="AH24" s="50"/>
      <c r="AI24" s="50"/>
      <c r="AJ24" s="50"/>
      <c r="AL24" s="50"/>
      <c r="AM24" s="50"/>
      <c r="AN24" s="50"/>
      <c r="AO24" s="50"/>
      <c r="AQ24" s="64"/>
      <c r="AR24" s="50"/>
    </row>
    <row r="25" spans="1:44" ht="20.399999999999999" x14ac:dyDescent="0.35">
      <c r="A25" s="107"/>
      <c r="B25" s="65"/>
      <c r="E25" s="50"/>
      <c r="F25" s="50"/>
      <c r="G25" s="50"/>
      <c r="H25" s="50"/>
      <c r="I25" s="50"/>
      <c r="J25" s="50"/>
      <c r="L25" s="61" t="str">
        <f>($A$9)</f>
        <v>Szappanos</v>
      </c>
      <c r="N25" s="62">
        <v>1</v>
      </c>
      <c r="O25" s="63" t="s">
        <v>85</v>
      </c>
      <c r="P25" s="62">
        <v>0</v>
      </c>
      <c r="R25" s="50" t="str">
        <f>($A$10)</f>
        <v>Mihály Z</v>
      </c>
      <c r="S25" s="50"/>
      <c r="V25" s="50"/>
      <c r="AE25" s="50"/>
      <c r="AF25" s="50"/>
      <c r="AG25" s="50"/>
      <c r="AH25" s="50"/>
      <c r="AI25" s="50"/>
      <c r="AJ25" s="50"/>
      <c r="AL25" s="50"/>
      <c r="AM25" s="50"/>
      <c r="AN25" s="50"/>
      <c r="AO25" s="50"/>
      <c r="AQ25" s="64"/>
    </row>
    <row r="26" spans="1:44" ht="21" x14ac:dyDescent="0.4">
      <c r="A26" s="107"/>
      <c r="B26" s="65"/>
      <c r="C26" s="66"/>
      <c r="D26" s="67"/>
      <c r="E26" s="65"/>
      <c r="F26" s="65"/>
      <c r="G26" s="65"/>
      <c r="H26" s="65"/>
      <c r="I26" s="65"/>
      <c r="J26" s="65"/>
      <c r="K26" s="68"/>
      <c r="L26" s="68"/>
      <c r="M26" s="68"/>
      <c r="N26" s="65"/>
      <c r="O26" s="69"/>
      <c r="P26" s="70"/>
      <c r="Q26" s="69"/>
      <c r="R26" s="65"/>
      <c r="S26" s="65"/>
      <c r="T26" s="68"/>
      <c r="U26" s="68"/>
      <c r="V26" s="65"/>
      <c r="W26" s="68"/>
      <c r="X26" s="68"/>
      <c r="Y26" s="68"/>
      <c r="Z26" s="65"/>
      <c r="AA26" s="69"/>
      <c r="AB26" s="70"/>
      <c r="AC26" s="69"/>
      <c r="AD26" s="68"/>
      <c r="AE26" s="65"/>
      <c r="AF26" s="65"/>
      <c r="AG26" s="65"/>
    </row>
    <row r="27" spans="1:44" s="50" customFormat="1" ht="24.6" x14ac:dyDescent="0.4">
      <c r="A27" s="106">
        <v>4</v>
      </c>
      <c r="B27" s="71"/>
      <c r="D27" s="59"/>
      <c r="K27" s="60"/>
      <c r="L27" s="61" t="str">
        <f>($A$3)</f>
        <v>ifj. Farkas</v>
      </c>
      <c r="M27" s="60"/>
      <c r="N27" s="62">
        <v>1</v>
      </c>
      <c r="O27" s="63" t="s">
        <v>85</v>
      </c>
      <c r="P27" s="62">
        <v>0</v>
      </c>
      <c r="R27" s="50" t="str">
        <f>($A$7)</f>
        <v>Csekei</v>
      </c>
      <c r="W27" s="60"/>
      <c r="X27" s="60"/>
      <c r="Y27" s="60"/>
      <c r="AQ27" s="64"/>
    </row>
    <row r="28" spans="1:44" ht="21" x14ac:dyDescent="0.4">
      <c r="A28" s="107"/>
      <c r="B28" s="72"/>
      <c r="E28" s="50"/>
      <c r="F28" s="50"/>
      <c r="G28" s="50"/>
      <c r="H28" s="50"/>
      <c r="I28" s="50"/>
      <c r="J28" s="50"/>
      <c r="L28" s="61" t="str">
        <f>($A$4)</f>
        <v>Lukács V</v>
      </c>
      <c r="N28" s="62">
        <v>0</v>
      </c>
      <c r="O28" s="63" t="s">
        <v>85</v>
      </c>
      <c r="P28" s="62">
        <v>3</v>
      </c>
      <c r="R28" s="50" t="str">
        <f>($A$6)</f>
        <v>Körmendi</v>
      </c>
      <c r="S28" s="50"/>
      <c r="V28" s="50"/>
      <c r="Z28" s="50"/>
      <c r="AA28" s="78"/>
      <c r="AB28" s="63"/>
      <c r="AC28" s="78"/>
      <c r="AE28" s="50"/>
      <c r="AF28" s="50"/>
      <c r="AG28" s="50"/>
      <c r="AH28" s="50"/>
      <c r="AI28" s="50"/>
      <c r="AJ28" s="50"/>
      <c r="AL28" s="50"/>
      <c r="AM28" s="50"/>
      <c r="AN28" s="50"/>
      <c r="AO28" s="50"/>
      <c r="AQ28" s="64"/>
    </row>
    <row r="29" spans="1:44" ht="21" x14ac:dyDescent="0.4">
      <c r="A29" s="107"/>
      <c r="B29" s="72"/>
      <c r="D29" s="59"/>
      <c r="E29" s="50"/>
      <c r="F29" s="50"/>
      <c r="G29" s="50"/>
      <c r="H29" s="50"/>
      <c r="I29" s="50"/>
      <c r="J29" s="50"/>
      <c r="L29" s="61" t="str">
        <f>($A$5)</f>
        <v>Mészáros</v>
      </c>
      <c r="N29" s="62">
        <v>2</v>
      </c>
      <c r="O29" s="63" t="s">
        <v>85</v>
      </c>
      <c r="P29" s="62">
        <v>1</v>
      </c>
      <c r="Q29" s="50"/>
      <c r="R29" s="50" t="str">
        <f>($A$10)</f>
        <v>Mihály Z</v>
      </c>
      <c r="S29" s="50"/>
      <c r="V29" s="50"/>
      <c r="Z29" s="50"/>
      <c r="AA29" s="60"/>
      <c r="AB29" s="60"/>
      <c r="AC29" s="60"/>
      <c r="AE29" s="50"/>
      <c r="AF29" s="50"/>
      <c r="AG29" s="50"/>
      <c r="AH29" s="50"/>
      <c r="AI29" s="50"/>
      <c r="AJ29" s="50"/>
      <c r="AL29" s="50"/>
      <c r="AM29" s="50"/>
      <c r="AN29" s="50"/>
      <c r="AO29" s="50"/>
      <c r="AQ29" s="64"/>
      <c r="AR29" s="50"/>
    </row>
    <row r="30" spans="1:44" ht="21" x14ac:dyDescent="0.4">
      <c r="A30" s="107"/>
      <c r="B30" s="72"/>
      <c r="E30" s="50"/>
      <c r="F30" s="50"/>
      <c r="G30" s="50"/>
      <c r="H30" s="50"/>
      <c r="I30" s="50"/>
      <c r="J30" s="50"/>
      <c r="L30" s="61" t="str">
        <f>($A$8)</f>
        <v>Serák</v>
      </c>
      <c r="N30" s="62">
        <v>1</v>
      </c>
      <c r="O30" s="63" t="s">
        <v>85</v>
      </c>
      <c r="P30" s="62">
        <v>1</v>
      </c>
      <c r="R30" s="50" t="str">
        <f>($A$9)</f>
        <v>Szappanos</v>
      </c>
      <c r="S30" s="50"/>
      <c r="V30" s="50"/>
      <c r="Z30" s="50"/>
      <c r="AA30" s="78"/>
      <c r="AB30" s="63"/>
      <c r="AC30" s="78"/>
      <c r="AE30" s="50"/>
      <c r="AF30" s="50"/>
      <c r="AG30" s="50"/>
      <c r="AH30" s="50"/>
      <c r="AI30" s="50"/>
      <c r="AJ30" s="50"/>
      <c r="AL30" s="50"/>
      <c r="AM30" s="50"/>
      <c r="AN30" s="50"/>
      <c r="AO30" s="50"/>
      <c r="AQ30" s="64"/>
    </row>
    <row r="31" spans="1:44" ht="21" x14ac:dyDescent="0.4">
      <c r="A31" s="107"/>
      <c r="B31" s="72"/>
      <c r="C31" s="73"/>
      <c r="D31" s="74"/>
      <c r="E31" s="72"/>
      <c r="F31" s="72"/>
      <c r="G31" s="72"/>
      <c r="H31" s="72"/>
      <c r="I31" s="72"/>
      <c r="J31" s="72"/>
      <c r="K31" s="75"/>
      <c r="L31" s="75"/>
      <c r="M31" s="75"/>
      <c r="N31" s="72"/>
      <c r="O31" s="76"/>
      <c r="P31" s="77"/>
      <c r="Q31" s="76"/>
      <c r="R31" s="72"/>
      <c r="S31" s="72"/>
      <c r="T31" s="75"/>
      <c r="U31" s="75"/>
      <c r="V31" s="72"/>
      <c r="W31" s="75"/>
      <c r="X31" s="75"/>
      <c r="Y31" s="75"/>
      <c r="Z31" s="72"/>
      <c r="AA31" s="76"/>
      <c r="AB31" s="77"/>
      <c r="AC31" s="76"/>
      <c r="AD31" s="75"/>
      <c r="AE31" s="72"/>
      <c r="AF31" s="72"/>
      <c r="AG31" s="72"/>
    </row>
    <row r="32" spans="1:44" s="50" customFormat="1" ht="24.6" x14ac:dyDescent="0.4">
      <c r="A32" s="106">
        <v>5</v>
      </c>
      <c r="B32" s="58"/>
      <c r="D32" s="59"/>
      <c r="K32" s="60"/>
      <c r="L32" s="61" t="str">
        <f>($A$3)</f>
        <v>ifj. Farkas</v>
      </c>
      <c r="M32" s="60"/>
      <c r="N32" s="62">
        <v>1</v>
      </c>
      <c r="O32" s="63" t="s">
        <v>85</v>
      </c>
      <c r="P32" s="62">
        <v>1</v>
      </c>
      <c r="R32" s="50" t="str">
        <f>($A$6)</f>
        <v>Körmendi</v>
      </c>
      <c r="W32" s="60"/>
      <c r="X32" s="60"/>
      <c r="Y32" s="60"/>
      <c r="AQ32" s="64"/>
    </row>
    <row r="33" spans="1:44" ht="21" x14ac:dyDescent="0.4">
      <c r="A33" s="107"/>
      <c r="B33" s="65"/>
      <c r="E33" s="50"/>
      <c r="F33" s="50"/>
      <c r="G33" s="50"/>
      <c r="H33" s="50"/>
      <c r="I33" s="50"/>
      <c r="J33" s="50"/>
      <c r="L33" s="61" t="str">
        <f>($A$4)</f>
        <v>Lukács V</v>
      </c>
      <c r="N33" s="62">
        <v>1</v>
      </c>
      <c r="O33" s="63" t="s">
        <v>85</v>
      </c>
      <c r="P33" s="62">
        <v>4</v>
      </c>
      <c r="R33" s="50" t="str">
        <f>($A$5)</f>
        <v>Mészáros</v>
      </c>
      <c r="S33" s="50"/>
      <c r="V33" s="50"/>
      <c r="Z33" s="50"/>
      <c r="AA33" s="78"/>
      <c r="AB33" s="63"/>
      <c r="AC33" s="78"/>
      <c r="AE33" s="50"/>
      <c r="AF33" s="50"/>
      <c r="AG33" s="50"/>
      <c r="AH33" s="50"/>
      <c r="AI33" s="50"/>
      <c r="AJ33" s="50"/>
      <c r="AL33" s="50"/>
      <c r="AM33" s="50"/>
      <c r="AN33" s="50"/>
      <c r="AO33" s="50"/>
      <c r="AQ33" s="64"/>
    </row>
    <row r="34" spans="1:44" ht="21" x14ac:dyDescent="0.4">
      <c r="A34" s="107"/>
      <c r="B34" s="65"/>
      <c r="D34" s="59"/>
      <c r="E34" s="50"/>
      <c r="F34" s="50"/>
      <c r="G34" s="50"/>
      <c r="H34" s="50"/>
      <c r="I34" s="50"/>
      <c r="J34" s="50"/>
      <c r="L34" s="61" t="str">
        <f>($A$7)</f>
        <v>Csekei</v>
      </c>
      <c r="N34" s="62">
        <v>1</v>
      </c>
      <c r="O34" s="63" t="s">
        <v>85</v>
      </c>
      <c r="P34" s="62">
        <v>1</v>
      </c>
      <c r="Q34" s="50"/>
      <c r="R34" s="50" t="str">
        <f>($A$9)</f>
        <v>Szappanos</v>
      </c>
      <c r="S34" s="50"/>
      <c r="V34" s="50"/>
      <c r="Z34" s="50"/>
      <c r="AA34" s="60"/>
      <c r="AB34" s="60"/>
      <c r="AC34" s="60"/>
      <c r="AE34" s="50"/>
      <c r="AF34" s="50"/>
      <c r="AG34" s="50"/>
      <c r="AH34" s="50"/>
      <c r="AI34" s="50"/>
      <c r="AJ34" s="50"/>
      <c r="AL34" s="50"/>
      <c r="AM34" s="50"/>
      <c r="AN34" s="50"/>
      <c r="AO34" s="50"/>
      <c r="AQ34" s="64"/>
      <c r="AR34" s="50"/>
    </row>
    <row r="35" spans="1:44" ht="21" x14ac:dyDescent="0.4">
      <c r="A35" s="107"/>
      <c r="B35" s="65"/>
      <c r="E35" s="50"/>
      <c r="F35" s="50"/>
      <c r="G35" s="50"/>
      <c r="H35" s="50"/>
      <c r="I35" s="50"/>
      <c r="J35" s="50"/>
      <c r="L35" s="61" t="str">
        <f>($A$8)</f>
        <v>Serák</v>
      </c>
      <c r="N35" s="62">
        <v>3</v>
      </c>
      <c r="O35" s="63" t="s">
        <v>85</v>
      </c>
      <c r="P35" s="62">
        <v>1</v>
      </c>
      <c r="R35" s="50" t="str">
        <f>($A$10)</f>
        <v>Mihály Z</v>
      </c>
      <c r="S35" s="50"/>
      <c r="V35" s="50"/>
      <c r="Z35" s="50"/>
      <c r="AA35" s="78"/>
      <c r="AB35" s="63"/>
      <c r="AC35" s="78"/>
      <c r="AE35" s="50"/>
      <c r="AF35" s="50"/>
      <c r="AG35" s="50"/>
      <c r="AH35" s="50"/>
      <c r="AI35" s="50"/>
      <c r="AJ35" s="50"/>
      <c r="AL35" s="50"/>
      <c r="AM35" s="50"/>
      <c r="AN35" s="50"/>
      <c r="AO35" s="50"/>
      <c r="AQ35" s="64"/>
    </row>
    <row r="36" spans="1:44" ht="21" x14ac:dyDescent="0.4">
      <c r="A36" s="107"/>
      <c r="B36" s="65"/>
      <c r="C36" s="66"/>
      <c r="D36" s="67"/>
      <c r="E36" s="65"/>
      <c r="F36" s="65"/>
      <c r="G36" s="65"/>
      <c r="H36" s="65"/>
      <c r="I36" s="65"/>
      <c r="J36" s="65"/>
      <c r="K36" s="68"/>
      <c r="L36" s="68"/>
      <c r="M36" s="68"/>
      <c r="N36" s="65"/>
      <c r="O36" s="69"/>
      <c r="P36" s="70"/>
      <c r="Q36" s="69"/>
      <c r="R36" s="65"/>
      <c r="S36" s="65"/>
      <c r="T36" s="68"/>
      <c r="U36" s="68"/>
      <c r="V36" s="65"/>
      <c r="W36" s="68"/>
      <c r="X36" s="68"/>
      <c r="Y36" s="68"/>
      <c r="Z36" s="65"/>
      <c r="AA36" s="69"/>
      <c r="AB36" s="70"/>
      <c r="AC36" s="69"/>
      <c r="AD36" s="68"/>
      <c r="AE36" s="65"/>
      <c r="AF36" s="65"/>
      <c r="AG36" s="65"/>
    </row>
    <row r="37" spans="1:44" s="50" customFormat="1" ht="24.6" x14ac:dyDescent="0.4">
      <c r="A37" s="106">
        <v>6</v>
      </c>
      <c r="B37" s="71"/>
      <c r="D37" s="59"/>
      <c r="K37" s="60"/>
      <c r="L37" s="61" t="str">
        <f>($A$3)</f>
        <v>ifj. Farkas</v>
      </c>
      <c r="M37" s="60"/>
      <c r="N37" s="62">
        <v>1</v>
      </c>
      <c r="O37" s="63" t="s">
        <v>85</v>
      </c>
      <c r="P37" s="62">
        <v>1</v>
      </c>
      <c r="R37" s="50" t="str">
        <f>($A$5)</f>
        <v>Mészáros</v>
      </c>
      <c r="W37" s="60"/>
      <c r="X37" s="60"/>
      <c r="Y37" s="60"/>
      <c r="AQ37" s="64"/>
    </row>
    <row r="38" spans="1:44" ht="21" x14ac:dyDescent="0.4">
      <c r="A38" s="107"/>
      <c r="B38" s="72"/>
      <c r="E38" s="50"/>
      <c r="F38" s="50"/>
      <c r="G38" s="50"/>
      <c r="H38" s="50"/>
      <c r="I38" s="50"/>
      <c r="J38" s="50"/>
      <c r="L38" s="61" t="str">
        <f>($A$4)</f>
        <v>Lukács V</v>
      </c>
      <c r="N38" s="62">
        <v>2</v>
      </c>
      <c r="O38" s="63" t="s">
        <v>85</v>
      </c>
      <c r="P38" s="62">
        <v>1</v>
      </c>
      <c r="R38" s="50" t="str">
        <f>($A$10)</f>
        <v>Mihály Z</v>
      </c>
      <c r="S38" s="50"/>
      <c r="V38" s="50"/>
      <c r="Z38" s="50"/>
      <c r="AA38" s="78"/>
      <c r="AB38" s="63"/>
      <c r="AC38" s="78"/>
      <c r="AE38" s="50"/>
      <c r="AF38" s="50"/>
      <c r="AG38" s="50"/>
      <c r="AH38" s="50"/>
      <c r="AI38" s="50"/>
      <c r="AJ38" s="50"/>
      <c r="AL38" s="50"/>
      <c r="AM38" s="50"/>
      <c r="AN38" s="50"/>
      <c r="AO38" s="50"/>
      <c r="AQ38" s="64"/>
    </row>
    <row r="39" spans="1:44" ht="21" x14ac:dyDescent="0.4">
      <c r="A39" s="107"/>
      <c r="B39" s="72"/>
      <c r="D39" s="59"/>
      <c r="E39" s="50"/>
      <c r="F39" s="50"/>
      <c r="G39" s="50"/>
      <c r="H39" s="50"/>
      <c r="I39" s="50"/>
      <c r="J39" s="50"/>
      <c r="L39" s="61" t="str">
        <f>($A$6)</f>
        <v>Körmendi</v>
      </c>
      <c r="N39" s="62">
        <v>0</v>
      </c>
      <c r="O39" s="63" t="s">
        <v>85</v>
      </c>
      <c r="P39" s="62">
        <v>0</v>
      </c>
      <c r="Q39" s="50"/>
      <c r="R39" s="50" t="str">
        <f>($A$9)</f>
        <v>Szappanos</v>
      </c>
      <c r="S39" s="50"/>
      <c r="V39" s="50"/>
      <c r="Z39" s="50"/>
      <c r="AA39" s="60"/>
      <c r="AB39" s="60"/>
      <c r="AC39" s="60"/>
      <c r="AE39" s="50"/>
      <c r="AF39" s="50"/>
      <c r="AG39" s="50"/>
      <c r="AH39" s="50"/>
      <c r="AI39" s="50"/>
      <c r="AJ39" s="50"/>
      <c r="AL39" s="50"/>
      <c r="AM39" s="50"/>
      <c r="AN39" s="50"/>
      <c r="AO39" s="50"/>
      <c r="AQ39" s="64"/>
      <c r="AR39" s="50"/>
    </row>
    <row r="40" spans="1:44" ht="21" x14ac:dyDescent="0.4">
      <c r="A40" s="107"/>
      <c r="B40" s="72"/>
      <c r="E40" s="50"/>
      <c r="F40" s="50"/>
      <c r="G40" s="50"/>
      <c r="H40" s="50"/>
      <c r="I40" s="50"/>
      <c r="J40" s="50"/>
      <c r="L40" s="61" t="str">
        <f>($A$7)</f>
        <v>Csekei</v>
      </c>
      <c r="N40" s="62">
        <v>1</v>
      </c>
      <c r="O40" s="63" t="s">
        <v>85</v>
      </c>
      <c r="P40" s="62">
        <v>0</v>
      </c>
      <c r="R40" s="50" t="str">
        <f>($A$8)</f>
        <v>Serák</v>
      </c>
      <c r="S40" s="50"/>
      <c r="V40" s="50"/>
      <c r="Z40" s="50"/>
      <c r="AA40" s="78"/>
      <c r="AB40" s="63"/>
      <c r="AC40" s="78"/>
      <c r="AE40" s="50"/>
      <c r="AF40" s="50"/>
      <c r="AG40" s="50"/>
      <c r="AH40" s="50"/>
      <c r="AI40" s="50"/>
      <c r="AJ40" s="50"/>
      <c r="AL40" s="50"/>
      <c r="AM40" s="50"/>
      <c r="AN40" s="50"/>
      <c r="AO40" s="50"/>
      <c r="AQ40" s="64"/>
    </row>
    <row r="41" spans="1:44" ht="21" x14ac:dyDescent="0.4">
      <c r="A41" s="107"/>
      <c r="B41" s="72"/>
      <c r="C41" s="73"/>
      <c r="D41" s="74"/>
      <c r="E41" s="72"/>
      <c r="F41" s="72"/>
      <c r="G41" s="72"/>
      <c r="H41" s="72"/>
      <c r="I41" s="72"/>
      <c r="J41" s="72"/>
      <c r="K41" s="75"/>
      <c r="L41" s="75"/>
      <c r="M41" s="75"/>
      <c r="N41" s="72"/>
      <c r="O41" s="76"/>
      <c r="P41" s="77"/>
      <c r="Q41" s="76"/>
      <c r="R41" s="72"/>
      <c r="S41" s="72"/>
      <c r="T41" s="75"/>
      <c r="U41" s="75"/>
      <c r="V41" s="72"/>
      <c r="W41" s="75"/>
      <c r="X41" s="75"/>
      <c r="Y41" s="75"/>
      <c r="Z41" s="72"/>
      <c r="AA41" s="76"/>
      <c r="AB41" s="77"/>
      <c r="AC41" s="76"/>
      <c r="AD41" s="75"/>
      <c r="AE41" s="72"/>
      <c r="AF41" s="72"/>
      <c r="AG41" s="72"/>
    </row>
    <row r="42" spans="1:44" s="50" customFormat="1" ht="24.6" x14ac:dyDescent="0.4">
      <c r="A42" s="106">
        <v>7</v>
      </c>
      <c r="B42" s="58"/>
      <c r="D42" s="59"/>
      <c r="K42" s="60"/>
      <c r="L42" s="61" t="str">
        <f>($A$3)</f>
        <v>ifj. Farkas</v>
      </c>
      <c r="M42" s="60"/>
      <c r="N42" s="62">
        <v>3</v>
      </c>
      <c r="O42" s="63" t="s">
        <v>85</v>
      </c>
      <c r="P42" s="62">
        <v>2</v>
      </c>
      <c r="R42" s="50" t="str">
        <f>($A$4)</f>
        <v>Lukács V</v>
      </c>
      <c r="W42" s="60"/>
      <c r="X42" s="60"/>
      <c r="Y42" s="60"/>
      <c r="AQ42" s="64"/>
    </row>
    <row r="43" spans="1:44" ht="21" x14ac:dyDescent="0.4">
      <c r="A43" s="107"/>
      <c r="B43" s="65"/>
      <c r="E43" s="50"/>
      <c r="F43" s="50"/>
      <c r="G43" s="50"/>
      <c r="H43" s="50"/>
      <c r="I43" s="50"/>
      <c r="J43" s="50"/>
      <c r="L43" s="61" t="str">
        <f>($A$5)</f>
        <v>Mészáros</v>
      </c>
      <c r="N43" s="62">
        <v>3</v>
      </c>
      <c r="O43" s="63" t="s">
        <v>85</v>
      </c>
      <c r="P43" s="62">
        <v>1</v>
      </c>
      <c r="R43" s="50" t="str">
        <f>($A$9)</f>
        <v>Szappanos</v>
      </c>
      <c r="S43" s="50"/>
      <c r="V43" s="50"/>
      <c r="Z43" s="50"/>
      <c r="AA43" s="78"/>
      <c r="AB43" s="63"/>
      <c r="AC43" s="78"/>
      <c r="AE43" s="50"/>
      <c r="AF43" s="50"/>
      <c r="AG43" s="50"/>
      <c r="AH43" s="50"/>
      <c r="AI43" s="50"/>
      <c r="AJ43" s="50"/>
      <c r="AL43" s="50"/>
      <c r="AM43" s="50"/>
      <c r="AN43" s="50"/>
      <c r="AO43" s="50"/>
      <c r="AQ43" s="64"/>
    </row>
    <row r="44" spans="1:44" ht="21" x14ac:dyDescent="0.4">
      <c r="A44" s="107"/>
      <c r="B44" s="65"/>
      <c r="D44" s="59"/>
      <c r="E44" s="50"/>
      <c r="F44" s="50"/>
      <c r="G44" s="50"/>
      <c r="H44" s="50"/>
      <c r="I44" s="50"/>
      <c r="J44" s="50"/>
      <c r="L44" s="61" t="str">
        <f>($A$6)</f>
        <v>Körmendi</v>
      </c>
      <c r="N44" s="62">
        <v>2</v>
      </c>
      <c r="O44" s="63" t="s">
        <v>85</v>
      </c>
      <c r="P44" s="62">
        <v>0</v>
      </c>
      <c r="Q44" s="50"/>
      <c r="R44" s="50" t="str">
        <f>($A$8)</f>
        <v>Serák</v>
      </c>
      <c r="S44" s="50"/>
      <c r="V44" s="50"/>
      <c r="Z44" s="50"/>
      <c r="AA44" s="60"/>
      <c r="AB44" s="60"/>
      <c r="AC44" s="60"/>
      <c r="AE44" s="50"/>
      <c r="AF44" s="50"/>
      <c r="AG44" s="50"/>
      <c r="AH44" s="50"/>
      <c r="AI44" s="50"/>
      <c r="AJ44" s="50"/>
      <c r="AL44" s="50"/>
      <c r="AM44" s="50"/>
      <c r="AN44" s="50"/>
      <c r="AO44" s="50"/>
      <c r="AQ44" s="64"/>
      <c r="AR44" s="50"/>
    </row>
    <row r="45" spans="1:44" ht="21" x14ac:dyDescent="0.4">
      <c r="A45" s="107"/>
      <c r="B45" s="65"/>
      <c r="E45" s="50"/>
      <c r="F45" s="50"/>
      <c r="G45" s="50"/>
      <c r="H45" s="50"/>
      <c r="I45" s="50"/>
      <c r="J45" s="50"/>
      <c r="L45" s="61" t="str">
        <f>($A$7)</f>
        <v>Csekei</v>
      </c>
      <c r="N45" s="62">
        <v>3</v>
      </c>
      <c r="O45" s="63" t="s">
        <v>85</v>
      </c>
      <c r="P45" s="62">
        <v>1</v>
      </c>
      <c r="R45" s="50" t="str">
        <f>($A$10)</f>
        <v>Mihály Z</v>
      </c>
      <c r="S45" s="50"/>
      <c r="V45" s="50"/>
      <c r="Z45" s="50"/>
      <c r="AA45" s="78"/>
      <c r="AB45" s="63"/>
      <c r="AC45" s="78"/>
      <c r="AE45" s="50"/>
      <c r="AF45" s="50"/>
      <c r="AG45" s="50"/>
      <c r="AH45" s="50"/>
      <c r="AI45" s="50"/>
      <c r="AJ45" s="50"/>
      <c r="AL45" s="50"/>
      <c r="AM45" s="50"/>
      <c r="AN45" s="50"/>
      <c r="AO45" s="50"/>
      <c r="AQ45" s="64"/>
    </row>
    <row r="46" spans="1:44" ht="21" x14ac:dyDescent="0.4">
      <c r="A46" s="107"/>
      <c r="B46" s="65"/>
      <c r="C46" s="66"/>
      <c r="D46" s="67"/>
      <c r="E46" s="65"/>
      <c r="F46" s="65"/>
      <c r="G46" s="65"/>
      <c r="H46" s="65"/>
      <c r="I46" s="65"/>
      <c r="J46" s="65"/>
      <c r="K46" s="68"/>
      <c r="L46" s="68"/>
      <c r="M46" s="68"/>
      <c r="N46" s="65"/>
      <c r="O46" s="69"/>
      <c r="P46" s="70"/>
      <c r="Q46" s="69"/>
      <c r="R46" s="65"/>
      <c r="S46" s="65"/>
      <c r="T46" s="68"/>
      <c r="U46" s="68"/>
      <c r="V46" s="65"/>
      <c r="W46" s="68"/>
      <c r="X46" s="68"/>
      <c r="Y46" s="68"/>
      <c r="Z46" s="65"/>
      <c r="AA46" s="69"/>
      <c r="AB46" s="70"/>
      <c r="AC46" s="69"/>
      <c r="AD46" s="68"/>
      <c r="AE46" s="65"/>
      <c r="AF46" s="65"/>
      <c r="AG46" s="65"/>
    </row>
  </sheetData>
  <conditionalFormatting sqref="E4:E10 I3 I5:I10 M3:M4 M6:M10 Q3:Q5 Q7:Q10 U3:U6 U8:U10 Y3:Y7 Y9:Y10 AC3:AC8 AC10 AG3:AG9">
    <cfRule type="cellIs" dxfId="50" priority="1" stopIfTrue="1" operator="equal">
      <formula>"g"</formula>
    </cfRule>
    <cfRule type="cellIs" dxfId="49" priority="2" stopIfTrue="1" operator="equal">
      <formula>"d"</formula>
    </cfRule>
    <cfRule type="cellIs" dxfId="48" priority="3" stopIfTrue="1" operator="equal">
      <formula>"v"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AS46"/>
  <sheetViews>
    <sheetView workbookViewId="0">
      <selection activeCell="A4" sqref="A4"/>
    </sheetView>
  </sheetViews>
  <sheetFormatPr defaultColWidth="2.69921875" defaultRowHeight="15.6" x14ac:dyDescent="0.3"/>
  <cols>
    <col min="1" max="1" width="19.296875" bestFit="1" customWidth="1"/>
    <col min="34" max="34" width="1.296875" customWidth="1"/>
    <col min="41" max="41" width="3.5" bestFit="1" customWidth="1"/>
    <col min="42" max="42" width="0.796875" customWidth="1"/>
    <col min="44" max="44" width="0.796875" customWidth="1"/>
    <col min="257" max="257" width="19.296875" bestFit="1" customWidth="1"/>
    <col min="290" max="290" width="1.296875" customWidth="1"/>
    <col min="297" max="297" width="3.5" bestFit="1" customWidth="1"/>
    <col min="298" max="298" width="0.796875" customWidth="1"/>
    <col min="300" max="300" width="0.796875" customWidth="1"/>
    <col min="513" max="513" width="19.296875" bestFit="1" customWidth="1"/>
    <col min="546" max="546" width="1.296875" customWidth="1"/>
    <col min="553" max="553" width="3.5" bestFit="1" customWidth="1"/>
    <col min="554" max="554" width="0.796875" customWidth="1"/>
    <col min="556" max="556" width="0.796875" customWidth="1"/>
    <col min="769" max="769" width="19.296875" bestFit="1" customWidth="1"/>
    <col min="802" max="802" width="1.296875" customWidth="1"/>
    <col min="809" max="809" width="3.5" bestFit="1" customWidth="1"/>
    <col min="810" max="810" width="0.796875" customWidth="1"/>
    <col min="812" max="812" width="0.796875" customWidth="1"/>
    <col min="1025" max="1025" width="19.296875" bestFit="1" customWidth="1"/>
    <col min="1058" max="1058" width="1.296875" customWidth="1"/>
    <col min="1065" max="1065" width="3.5" bestFit="1" customWidth="1"/>
    <col min="1066" max="1066" width="0.796875" customWidth="1"/>
    <col min="1068" max="1068" width="0.796875" customWidth="1"/>
    <col min="1281" max="1281" width="19.296875" bestFit="1" customWidth="1"/>
    <col min="1314" max="1314" width="1.296875" customWidth="1"/>
    <col min="1321" max="1321" width="3.5" bestFit="1" customWidth="1"/>
    <col min="1322" max="1322" width="0.796875" customWidth="1"/>
    <col min="1324" max="1324" width="0.796875" customWidth="1"/>
    <col min="1537" max="1537" width="19.296875" bestFit="1" customWidth="1"/>
    <col min="1570" max="1570" width="1.296875" customWidth="1"/>
    <col min="1577" max="1577" width="3.5" bestFit="1" customWidth="1"/>
    <col min="1578" max="1578" width="0.796875" customWidth="1"/>
    <col min="1580" max="1580" width="0.796875" customWidth="1"/>
    <col min="1793" max="1793" width="19.296875" bestFit="1" customWidth="1"/>
    <col min="1826" max="1826" width="1.296875" customWidth="1"/>
    <col min="1833" max="1833" width="3.5" bestFit="1" customWidth="1"/>
    <col min="1834" max="1834" width="0.796875" customWidth="1"/>
    <col min="1836" max="1836" width="0.796875" customWidth="1"/>
    <col min="2049" max="2049" width="19.296875" bestFit="1" customWidth="1"/>
    <col min="2082" max="2082" width="1.296875" customWidth="1"/>
    <col min="2089" max="2089" width="3.5" bestFit="1" customWidth="1"/>
    <col min="2090" max="2090" width="0.796875" customWidth="1"/>
    <col min="2092" max="2092" width="0.796875" customWidth="1"/>
    <col min="2305" max="2305" width="19.296875" bestFit="1" customWidth="1"/>
    <col min="2338" max="2338" width="1.296875" customWidth="1"/>
    <col min="2345" max="2345" width="3.5" bestFit="1" customWidth="1"/>
    <col min="2346" max="2346" width="0.796875" customWidth="1"/>
    <col min="2348" max="2348" width="0.796875" customWidth="1"/>
    <col min="2561" max="2561" width="19.296875" bestFit="1" customWidth="1"/>
    <col min="2594" max="2594" width="1.296875" customWidth="1"/>
    <col min="2601" max="2601" width="3.5" bestFit="1" customWidth="1"/>
    <col min="2602" max="2602" width="0.796875" customWidth="1"/>
    <col min="2604" max="2604" width="0.796875" customWidth="1"/>
    <col min="2817" max="2817" width="19.296875" bestFit="1" customWidth="1"/>
    <col min="2850" max="2850" width="1.296875" customWidth="1"/>
    <col min="2857" max="2857" width="3.5" bestFit="1" customWidth="1"/>
    <col min="2858" max="2858" width="0.796875" customWidth="1"/>
    <col min="2860" max="2860" width="0.796875" customWidth="1"/>
    <col min="3073" max="3073" width="19.296875" bestFit="1" customWidth="1"/>
    <col min="3106" max="3106" width="1.296875" customWidth="1"/>
    <col min="3113" max="3113" width="3.5" bestFit="1" customWidth="1"/>
    <col min="3114" max="3114" width="0.796875" customWidth="1"/>
    <col min="3116" max="3116" width="0.796875" customWidth="1"/>
    <col min="3329" max="3329" width="19.296875" bestFit="1" customWidth="1"/>
    <col min="3362" max="3362" width="1.296875" customWidth="1"/>
    <col min="3369" max="3369" width="3.5" bestFit="1" customWidth="1"/>
    <col min="3370" max="3370" width="0.796875" customWidth="1"/>
    <col min="3372" max="3372" width="0.796875" customWidth="1"/>
    <col min="3585" max="3585" width="19.296875" bestFit="1" customWidth="1"/>
    <col min="3618" max="3618" width="1.296875" customWidth="1"/>
    <col min="3625" max="3625" width="3.5" bestFit="1" customWidth="1"/>
    <col min="3626" max="3626" width="0.796875" customWidth="1"/>
    <col min="3628" max="3628" width="0.796875" customWidth="1"/>
    <col min="3841" max="3841" width="19.296875" bestFit="1" customWidth="1"/>
    <col min="3874" max="3874" width="1.296875" customWidth="1"/>
    <col min="3881" max="3881" width="3.5" bestFit="1" customWidth="1"/>
    <col min="3882" max="3882" width="0.796875" customWidth="1"/>
    <col min="3884" max="3884" width="0.796875" customWidth="1"/>
    <col min="4097" max="4097" width="19.296875" bestFit="1" customWidth="1"/>
    <col min="4130" max="4130" width="1.296875" customWidth="1"/>
    <col min="4137" max="4137" width="3.5" bestFit="1" customWidth="1"/>
    <col min="4138" max="4138" width="0.796875" customWidth="1"/>
    <col min="4140" max="4140" width="0.796875" customWidth="1"/>
    <col min="4353" max="4353" width="19.296875" bestFit="1" customWidth="1"/>
    <col min="4386" max="4386" width="1.296875" customWidth="1"/>
    <col min="4393" max="4393" width="3.5" bestFit="1" customWidth="1"/>
    <col min="4394" max="4394" width="0.796875" customWidth="1"/>
    <col min="4396" max="4396" width="0.796875" customWidth="1"/>
    <col min="4609" max="4609" width="19.296875" bestFit="1" customWidth="1"/>
    <col min="4642" max="4642" width="1.296875" customWidth="1"/>
    <col min="4649" max="4649" width="3.5" bestFit="1" customWidth="1"/>
    <col min="4650" max="4650" width="0.796875" customWidth="1"/>
    <col min="4652" max="4652" width="0.796875" customWidth="1"/>
    <col min="4865" max="4865" width="19.296875" bestFit="1" customWidth="1"/>
    <col min="4898" max="4898" width="1.296875" customWidth="1"/>
    <col min="4905" max="4905" width="3.5" bestFit="1" customWidth="1"/>
    <col min="4906" max="4906" width="0.796875" customWidth="1"/>
    <col min="4908" max="4908" width="0.796875" customWidth="1"/>
    <col min="5121" max="5121" width="19.296875" bestFit="1" customWidth="1"/>
    <col min="5154" max="5154" width="1.296875" customWidth="1"/>
    <col min="5161" max="5161" width="3.5" bestFit="1" customWidth="1"/>
    <col min="5162" max="5162" width="0.796875" customWidth="1"/>
    <col min="5164" max="5164" width="0.796875" customWidth="1"/>
    <col min="5377" max="5377" width="19.296875" bestFit="1" customWidth="1"/>
    <col min="5410" max="5410" width="1.296875" customWidth="1"/>
    <col min="5417" max="5417" width="3.5" bestFit="1" customWidth="1"/>
    <col min="5418" max="5418" width="0.796875" customWidth="1"/>
    <col min="5420" max="5420" width="0.796875" customWidth="1"/>
    <col min="5633" max="5633" width="19.296875" bestFit="1" customWidth="1"/>
    <col min="5666" max="5666" width="1.296875" customWidth="1"/>
    <col min="5673" max="5673" width="3.5" bestFit="1" customWidth="1"/>
    <col min="5674" max="5674" width="0.796875" customWidth="1"/>
    <col min="5676" max="5676" width="0.796875" customWidth="1"/>
    <col min="5889" max="5889" width="19.296875" bestFit="1" customWidth="1"/>
    <col min="5922" max="5922" width="1.296875" customWidth="1"/>
    <col min="5929" max="5929" width="3.5" bestFit="1" customWidth="1"/>
    <col min="5930" max="5930" width="0.796875" customWidth="1"/>
    <col min="5932" max="5932" width="0.796875" customWidth="1"/>
    <col min="6145" max="6145" width="19.296875" bestFit="1" customWidth="1"/>
    <col min="6178" max="6178" width="1.296875" customWidth="1"/>
    <col min="6185" max="6185" width="3.5" bestFit="1" customWidth="1"/>
    <col min="6186" max="6186" width="0.796875" customWidth="1"/>
    <col min="6188" max="6188" width="0.796875" customWidth="1"/>
    <col min="6401" max="6401" width="19.296875" bestFit="1" customWidth="1"/>
    <col min="6434" max="6434" width="1.296875" customWidth="1"/>
    <col min="6441" max="6441" width="3.5" bestFit="1" customWidth="1"/>
    <col min="6442" max="6442" width="0.796875" customWidth="1"/>
    <col min="6444" max="6444" width="0.796875" customWidth="1"/>
    <col min="6657" max="6657" width="19.296875" bestFit="1" customWidth="1"/>
    <col min="6690" max="6690" width="1.296875" customWidth="1"/>
    <col min="6697" max="6697" width="3.5" bestFit="1" customWidth="1"/>
    <col min="6698" max="6698" width="0.796875" customWidth="1"/>
    <col min="6700" max="6700" width="0.796875" customWidth="1"/>
    <col min="6913" max="6913" width="19.296875" bestFit="1" customWidth="1"/>
    <col min="6946" max="6946" width="1.296875" customWidth="1"/>
    <col min="6953" max="6953" width="3.5" bestFit="1" customWidth="1"/>
    <col min="6954" max="6954" width="0.796875" customWidth="1"/>
    <col min="6956" max="6956" width="0.796875" customWidth="1"/>
    <col min="7169" max="7169" width="19.296875" bestFit="1" customWidth="1"/>
    <col min="7202" max="7202" width="1.296875" customWidth="1"/>
    <col min="7209" max="7209" width="3.5" bestFit="1" customWidth="1"/>
    <col min="7210" max="7210" width="0.796875" customWidth="1"/>
    <col min="7212" max="7212" width="0.796875" customWidth="1"/>
    <col min="7425" max="7425" width="19.296875" bestFit="1" customWidth="1"/>
    <col min="7458" max="7458" width="1.296875" customWidth="1"/>
    <col min="7465" max="7465" width="3.5" bestFit="1" customWidth="1"/>
    <col min="7466" max="7466" width="0.796875" customWidth="1"/>
    <col min="7468" max="7468" width="0.796875" customWidth="1"/>
    <col min="7681" max="7681" width="19.296875" bestFit="1" customWidth="1"/>
    <col min="7714" max="7714" width="1.296875" customWidth="1"/>
    <col min="7721" max="7721" width="3.5" bestFit="1" customWidth="1"/>
    <col min="7722" max="7722" width="0.796875" customWidth="1"/>
    <col min="7724" max="7724" width="0.796875" customWidth="1"/>
    <col min="7937" max="7937" width="19.296875" bestFit="1" customWidth="1"/>
    <col min="7970" max="7970" width="1.296875" customWidth="1"/>
    <col min="7977" max="7977" width="3.5" bestFit="1" customWidth="1"/>
    <col min="7978" max="7978" width="0.796875" customWidth="1"/>
    <col min="7980" max="7980" width="0.796875" customWidth="1"/>
    <col min="8193" max="8193" width="19.296875" bestFit="1" customWidth="1"/>
    <col min="8226" max="8226" width="1.296875" customWidth="1"/>
    <col min="8233" max="8233" width="3.5" bestFit="1" customWidth="1"/>
    <col min="8234" max="8234" width="0.796875" customWidth="1"/>
    <col min="8236" max="8236" width="0.796875" customWidth="1"/>
    <col min="8449" max="8449" width="19.296875" bestFit="1" customWidth="1"/>
    <col min="8482" max="8482" width="1.296875" customWidth="1"/>
    <col min="8489" max="8489" width="3.5" bestFit="1" customWidth="1"/>
    <col min="8490" max="8490" width="0.796875" customWidth="1"/>
    <col min="8492" max="8492" width="0.796875" customWidth="1"/>
    <col min="8705" max="8705" width="19.296875" bestFit="1" customWidth="1"/>
    <col min="8738" max="8738" width="1.296875" customWidth="1"/>
    <col min="8745" max="8745" width="3.5" bestFit="1" customWidth="1"/>
    <col min="8746" max="8746" width="0.796875" customWidth="1"/>
    <col min="8748" max="8748" width="0.796875" customWidth="1"/>
    <col min="8961" max="8961" width="19.296875" bestFit="1" customWidth="1"/>
    <col min="8994" max="8994" width="1.296875" customWidth="1"/>
    <col min="9001" max="9001" width="3.5" bestFit="1" customWidth="1"/>
    <col min="9002" max="9002" width="0.796875" customWidth="1"/>
    <col min="9004" max="9004" width="0.796875" customWidth="1"/>
    <col min="9217" max="9217" width="19.296875" bestFit="1" customWidth="1"/>
    <col min="9250" max="9250" width="1.296875" customWidth="1"/>
    <col min="9257" max="9257" width="3.5" bestFit="1" customWidth="1"/>
    <col min="9258" max="9258" width="0.796875" customWidth="1"/>
    <col min="9260" max="9260" width="0.796875" customWidth="1"/>
    <col min="9473" max="9473" width="19.296875" bestFit="1" customWidth="1"/>
    <col min="9506" max="9506" width="1.296875" customWidth="1"/>
    <col min="9513" max="9513" width="3.5" bestFit="1" customWidth="1"/>
    <col min="9514" max="9514" width="0.796875" customWidth="1"/>
    <col min="9516" max="9516" width="0.796875" customWidth="1"/>
    <col min="9729" max="9729" width="19.296875" bestFit="1" customWidth="1"/>
    <col min="9762" max="9762" width="1.296875" customWidth="1"/>
    <col min="9769" max="9769" width="3.5" bestFit="1" customWidth="1"/>
    <col min="9770" max="9770" width="0.796875" customWidth="1"/>
    <col min="9772" max="9772" width="0.796875" customWidth="1"/>
    <col min="9985" max="9985" width="19.296875" bestFit="1" customWidth="1"/>
    <col min="10018" max="10018" width="1.296875" customWidth="1"/>
    <col min="10025" max="10025" width="3.5" bestFit="1" customWidth="1"/>
    <col min="10026" max="10026" width="0.796875" customWidth="1"/>
    <col min="10028" max="10028" width="0.796875" customWidth="1"/>
    <col min="10241" max="10241" width="19.296875" bestFit="1" customWidth="1"/>
    <col min="10274" max="10274" width="1.296875" customWidth="1"/>
    <col min="10281" max="10281" width="3.5" bestFit="1" customWidth="1"/>
    <col min="10282" max="10282" width="0.796875" customWidth="1"/>
    <col min="10284" max="10284" width="0.796875" customWidth="1"/>
    <col min="10497" max="10497" width="19.296875" bestFit="1" customWidth="1"/>
    <col min="10530" max="10530" width="1.296875" customWidth="1"/>
    <col min="10537" max="10537" width="3.5" bestFit="1" customWidth="1"/>
    <col min="10538" max="10538" width="0.796875" customWidth="1"/>
    <col min="10540" max="10540" width="0.796875" customWidth="1"/>
    <col min="10753" max="10753" width="19.296875" bestFit="1" customWidth="1"/>
    <col min="10786" max="10786" width="1.296875" customWidth="1"/>
    <col min="10793" max="10793" width="3.5" bestFit="1" customWidth="1"/>
    <col min="10794" max="10794" width="0.796875" customWidth="1"/>
    <col min="10796" max="10796" width="0.796875" customWidth="1"/>
    <col min="11009" max="11009" width="19.296875" bestFit="1" customWidth="1"/>
    <col min="11042" max="11042" width="1.296875" customWidth="1"/>
    <col min="11049" max="11049" width="3.5" bestFit="1" customWidth="1"/>
    <col min="11050" max="11050" width="0.796875" customWidth="1"/>
    <col min="11052" max="11052" width="0.796875" customWidth="1"/>
    <col min="11265" max="11265" width="19.296875" bestFit="1" customWidth="1"/>
    <col min="11298" max="11298" width="1.296875" customWidth="1"/>
    <col min="11305" max="11305" width="3.5" bestFit="1" customWidth="1"/>
    <col min="11306" max="11306" width="0.796875" customWidth="1"/>
    <col min="11308" max="11308" width="0.796875" customWidth="1"/>
    <col min="11521" max="11521" width="19.296875" bestFit="1" customWidth="1"/>
    <col min="11554" max="11554" width="1.296875" customWidth="1"/>
    <col min="11561" max="11561" width="3.5" bestFit="1" customWidth="1"/>
    <col min="11562" max="11562" width="0.796875" customWidth="1"/>
    <col min="11564" max="11564" width="0.796875" customWidth="1"/>
    <col min="11777" max="11777" width="19.296875" bestFit="1" customWidth="1"/>
    <col min="11810" max="11810" width="1.296875" customWidth="1"/>
    <col min="11817" max="11817" width="3.5" bestFit="1" customWidth="1"/>
    <col min="11818" max="11818" width="0.796875" customWidth="1"/>
    <col min="11820" max="11820" width="0.796875" customWidth="1"/>
    <col min="12033" max="12033" width="19.296875" bestFit="1" customWidth="1"/>
    <col min="12066" max="12066" width="1.296875" customWidth="1"/>
    <col min="12073" max="12073" width="3.5" bestFit="1" customWidth="1"/>
    <col min="12074" max="12074" width="0.796875" customWidth="1"/>
    <col min="12076" max="12076" width="0.796875" customWidth="1"/>
    <col min="12289" max="12289" width="19.296875" bestFit="1" customWidth="1"/>
    <col min="12322" max="12322" width="1.296875" customWidth="1"/>
    <col min="12329" max="12329" width="3.5" bestFit="1" customWidth="1"/>
    <col min="12330" max="12330" width="0.796875" customWidth="1"/>
    <col min="12332" max="12332" width="0.796875" customWidth="1"/>
    <col min="12545" max="12545" width="19.296875" bestFit="1" customWidth="1"/>
    <col min="12578" max="12578" width="1.296875" customWidth="1"/>
    <col min="12585" max="12585" width="3.5" bestFit="1" customWidth="1"/>
    <col min="12586" max="12586" width="0.796875" customWidth="1"/>
    <col min="12588" max="12588" width="0.796875" customWidth="1"/>
    <col min="12801" max="12801" width="19.296875" bestFit="1" customWidth="1"/>
    <col min="12834" max="12834" width="1.296875" customWidth="1"/>
    <col min="12841" max="12841" width="3.5" bestFit="1" customWidth="1"/>
    <col min="12842" max="12842" width="0.796875" customWidth="1"/>
    <col min="12844" max="12844" width="0.796875" customWidth="1"/>
    <col min="13057" max="13057" width="19.296875" bestFit="1" customWidth="1"/>
    <col min="13090" max="13090" width="1.296875" customWidth="1"/>
    <col min="13097" max="13097" width="3.5" bestFit="1" customWidth="1"/>
    <col min="13098" max="13098" width="0.796875" customWidth="1"/>
    <col min="13100" max="13100" width="0.796875" customWidth="1"/>
    <col min="13313" max="13313" width="19.296875" bestFit="1" customWidth="1"/>
    <col min="13346" max="13346" width="1.296875" customWidth="1"/>
    <col min="13353" max="13353" width="3.5" bestFit="1" customWidth="1"/>
    <col min="13354" max="13354" width="0.796875" customWidth="1"/>
    <col min="13356" max="13356" width="0.796875" customWidth="1"/>
    <col min="13569" max="13569" width="19.296875" bestFit="1" customWidth="1"/>
    <col min="13602" max="13602" width="1.296875" customWidth="1"/>
    <col min="13609" max="13609" width="3.5" bestFit="1" customWidth="1"/>
    <col min="13610" max="13610" width="0.796875" customWidth="1"/>
    <col min="13612" max="13612" width="0.796875" customWidth="1"/>
    <col min="13825" max="13825" width="19.296875" bestFit="1" customWidth="1"/>
    <col min="13858" max="13858" width="1.296875" customWidth="1"/>
    <col min="13865" max="13865" width="3.5" bestFit="1" customWidth="1"/>
    <col min="13866" max="13866" width="0.796875" customWidth="1"/>
    <col min="13868" max="13868" width="0.796875" customWidth="1"/>
    <col min="14081" max="14081" width="19.296875" bestFit="1" customWidth="1"/>
    <col min="14114" max="14114" width="1.296875" customWidth="1"/>
    <col min="14121" max="14121" width="3.5" bestFit="1" customWidth="1"/>
    <col min="14122" max="14122" width="0.796875" customWidth="1"/>
    <col min="14124" max="14124" width="0.796875" customWidth="1"/>
    <col min="14337" max="14337" width="19.296875" bestFit="1" customWidth="1"/>
    <col min="14370" max="14370" width="1.296875" customWidth="1"/>
    <col min="14377" max="14377" width="3.5" bestFit="1" customWidth="1"/>
    <col min="14378" max="14378" width="0.796875" customWidth="1"/>
    <col min="14380" max="14380" width="0.796875" customWidth="1"/>
    <col min="14593" max="14593" width="19.296875" bestFit="1" customWidth="1"/>
    <col min="14626" max="14626" width="1.296875" customWidth="1"/>
    <col min="14633" max="14633" width="3.5" bestFit="1" customWidth="1"/>
    <col min="14634" max="14634" width="0.796875" customWidth="1"/>
    <col min="14636" max="14636" width="0.796875" customWidth="1"/>
    <col min="14849" max="14849" width="19.296875" bestFit="1" customWidth="1"/>
    <col min="14882" max="14882" width="1.296875" customWidth="1"/>
    <col min="14889" max="14889" width="3.5" bestFit="1" customWidth="1"/>
    <col min="14890" max="14890" width="0.796875" customWidth="1"/>
    <col min="14892" max="14892" width="0.796875" customWidth="1"/>
    <col min="15105" max="15105" width="19.296875" bestFit="1" customWidth="1"/>
    <col min="15138" max="15138" width="1.296875" customWidth="1"/>
    <col min="15145" max="15145" width="3.5" bestFit="1" customWidth="1"/>
    <col min="15146" max="15146" width="0.796875" customWidth="1"/>
    <col min="15148" max="15148" width="0.796875" customWidth="1"/>
    <col min="15361" max="15361" width="19.296875" bestFit="1" customWidth="1"/>
    <col min="15394" max="15394" width="1.296875" customWidth="1"/>
    <col min="15401" max="15401" width="3.5" bestFit="1" customWidth="1"/>
    <col min="15402" max="15402" width="0.796875" customWidth="1"/>
    <col min="15404" max="15404" width="0.796875" customWidth="1"/>
    <col min="15617" max="15617" width="19.296875" bestFit="1" customWidth="1"/>
    <col min="15650" max="15650" width="1.296875" customWidth="1"/>
    <col min="15657" max="15657" width="3.5" bestFit="1" customWidth="1"/>
    <col min="15658" max="15658" width="0.796875" customWidth="1"/>
    <col min="15660" max="15660" width="0.796875" customWidth="1"/>
    <col min="15873" max="15873" width="19.296875" bestFit="1" customWidth="1"/>
    <col min="15906" max="15906" width="1.296875" customWidth="1"/>
    <col min="15913" max="15913" width="3.5" bestFit="1" customWidth="1"/>
    <col min="15914" max="15914" width="0.796875" customWidth="1"/>
    <col min="15916" max="15916" width="0.796875" customWidth="1"/>
    <col min="16129" max="16129" width="19.296875" bestFit="1" customWidth="1"/>
    <col min="16162" max="16162" width="1.296875" customWidth="1"/>
    <col min="16169" max="16169" width="3.5" bestFit="1" customWidth="1"/>
    <col min="16170" max="16170" width="0.796875" customWidth="1"/>
    <col min="16172" max="16172" width="0.796875" customWidth="1"/>
  </cols>
  <sheetData>
    <row r="1" spans="1:45" ht="16.2" thickBot="1" x14ac:dyDescent="0.35">
      <c r="A1" s="100" t="s">
        <v>160</v>
      </c>
      <c r="AI1" s="2">
        <v>43603</v>
      </c>
      <c r="AJ1" s="3"/>
      <c r="AK1" s="3"/>
      <c r="AL1" s="3"/>
      <c r="AM1" s="3"/>
      <c r="AN1" s="3"/>
      <c r="AO1" s="3"/>
      <c r="AQ1" s="4"/>
      <c r="AR1" s="5"/>
    </row>
    <row r="2" spans="1:45" ht="32.4" thickTop="1" thickBot="1" x14ac:dyDescent="0.35">
      <c r="A2" s="108" t="s">
        <v>74</v>
      </c>
      <c r="B2" s="6" t="str">
        <f>(A3)</f>
        <v>Bottyán</v>
      </c>
      <c r="C2" s="7"/>
      <c r="D2" s="6"/>
      <c r="E2" s="6"/>
      <c r="F2" s="8" t="str">
        <f>(A4)</f>
        <v>Szatmári</v>
      </c>
      <c r="G2" s="6"/>
      <c r="H2" s="6"/>
      <c r="I2" s="6"/>
      <c r="J2" s="8" t="str">
        <f>(A5)</f>
        <v>Trecskó</v>
      </c>
      <c r="K2" s="6"/>
      <c r="L2" s="6"/>
      <c r="M2" s="6"/>
      <c r="N2" s="8" t="str">
        <f>(A6)</f>
        <v>Komáromi Zs</v>
      </c>
      <c r="O2" s="6"/>
      <c r="P2" s="6"/>
      <c r="Q2" s="6"/>
      <c r="R2" s="8" t="str">
        <f>(A7)</f>
        <v>PTS</v>
      </c>
      <c r="S2" s="6"/>
      <c r="T2" s="6"/>
      <c r="U2" s="6"/>
      <c r="V2" s="8" t="str">
        <f>(A8)</f>
        <v>Theodos</v>
      </c>
      <c r="W2" s="6"/>
      <c r="X2" s="6"/>
      <c r="Y2" s="6"/>
      <c r="Z2" s="8" t="str">
        <f>(A9)</f>
        <v>Kondor G.</v>
      </c>
      <c r="AA2" s="6"/>
      <c r="AB2" s="6"/>
      <c r="AC2" s="6"/>
      <c r="AD2" s="8" t="str">
        <f>(A10)</f>
        <v>Garamvölgyi</v>
      </c>
      <c r="AE2" s="6"/>
      <c r="AF2" s="6"/>
      <c r="AG2" s="6"/>
      <c r="AH2" s="9"/>
      <c r="AI2" s="10" t="s">
        <v>75</v>
      </c>
      <c r="AJ2" s="11" t="s">
        <v>76</v>
      </c>
      <c r="AK2" s="11" t="s">
        <v>77</v>
      </c>
      <c r="AL2" s="11" t="s">
        <v>78</v>
      </c>
      <c r="AM2" s="12" t="s">
        <v>79</v>
      </c>
      <c r="AN2" s="12" t="s">
        <v>80</v>
      </c>
      <c r="AO2" s="13" t="s">
        <v>81</v>
      </c>
      <c r="AP2" s="1"/>
      <c r="AQ2" s="14" t="s">
        <v>82</v>
      </c>
      <c r="AR2" s="15"/>
      <c r="AS2" s="16" t="s">
        <v>83</v>
      </c>
    </row>
    <row r="3" spans="1:45" ht="16.2" thickTop="1" x14ac:dyDescent="0.3">
      <c r="A3" s="156" t="s">
        <v>95</v>
      </c>
      <c r="B3" s="17"/>
      <c r="C3" s="18"/>
      <c r="D3" s="18"/>
      <c r="E3" s="18"/>
      <c r="F3" s="19">
        <v>7</v>
      </c>
      <c r="G3" s="20">
        <f>(N42)</f>
        <v>1</v>
      </c>
      <c r="H3" s="20">
        <f>(P42)</f>
        <v>1</v>
      </c>
      <c r="I3" s="21" t="str">
        <f>IF(G3=".","-",IF(G3&gt;H3,"g",IF(G3=H3,"d","v")))</f>
        <v>d</v>
      </c>
      <c r="J3" s="19">
        <v>6</v>
      </c>
      <c r="K3" s="22">
        <f>(N37)</f>
        <v>0</v>
      </c>
      <c r="L3" s="22">
        <f>(P37)</f>
        <v>0</v>
      </c>
      <c r="M3" s="21" t="str">
        <f>IF(K3=".","-",IF(K3&gt;L3,"g",IF(K3=L3,"d","v")))</f>
        <v>d</v>
      </c>
      <c r="N3" s="19">
        <v>5</v>
      </c>
      <c r="O3" s="22">
        <f>(N32)</f>
        <v>2</v>
      </c>
      <c r="P3" s="22">
        <f>(P32)</f>
        <v>2</v>
      </c>
      <c r="Q3" s="21" t="str">
        <f>IF(O3=".","-",IF(O3&gt;P3,"g",IF(O3=P3,"d","v")))</f>
        <v>d</v>
      </c>
      <c r="R3" s="19">
        <v>4</v>
      </c>
      <c r="S3" s="22">
        <f>(N27)</f>
        <v>3</v>
      </c>
      <c r="T3" s="22">
        <f>(P27)</f>
        <v>2</v>
      </c>
      <c r="U3" s="21" t="str">
        <f>IF(S3=".","-",IF(S3&gt;T3,"g",IF(S3=T3,"d","v")))</f>
        <v>g</v>
      </c>
      <c r="V3" s="19">
        <v>3</v>
      </c>
      <c r="W3" s="22">
        <f>(N22)</f>
        <v>2</v>
      </c>
      <c r="X3" s="22">
        <f>(P22)</f>
        <v>0</v>
      </c>
      <c r="Y3" s="21" t="str">
        <f>IF(W3=".","-",IF(W3&gt;X3,"g",IF(W3=X3,"d","v")))</f>
        <v>g</v>
      </c>
      <c r="Z3" s="19">
        <v>2</v>
      </c>
      <c r="AA3" s="22">
        <f>(N17)</f>
        <v>1</v>
      </c>
      <c r="AB3" s="22">
        <f>(P17)</f>
        <v>0</v>
      </c>
      <c r="AC3" s="21" t="str">
        <f t="shared" ref="AC3:AC8" si="0">IF(AA3=".","-",IF(AA3&gt;AB3,"g",IF(AA3=AB3,"d","v")))</f>
        <v>g</v>
      </c>
      <c r="AD3" s="19">
        <v>1</v>
      </c>
      <c r="AE3" s="22">
        <f>(N12)</f>
        <v>3</v>
      </c>
      <c r="AF3" s="22">
        <f>(P12)</f>
        <v>0</v>
      </c>
      <c r="AG3" s="21" t="str">
        <f t="shared" ref="AG3:AG9" si="1">IF(AE3=".","-",IF(AE3&gt;AF3,"g",IF(AE3=AF3,"d","v")))</f>
        <v>g</v>
      </c>
      <c r="AH3" s="23"/>
      <c r="AI3" s="24">
        <f t="shared" ref="AI3:AI10" si="2">SUM(AJ3:AL3)</f>
        <v>7</v>
      </c>
      <c r="AJ3" s="25">
        <f t="shared" ref="AJ3:AJ10" si="3">COUNTIF(B3:AG3,"g")</f>
        <v>4</v>
      </c>
      <c r="AK3" s="25">
        <f t="shared" ref="AK3:AK10" si="4">COUNTIF(B3:AG3,"d")</f>
        <v>3</v>
      </c>
      <c r="AL3" s="25">
        <f t="shared" ref="AL3:AL10" si="5">COUNTIF(B3:AG3,"v")</f>
        <v>0</v>
      </c>
      <c r="AM3" s="26">
        <f>SUM(IF(G3&lt;&gt;".",G3)+IF(K3&lt;&gt;".",K3)+IF(O3&lt;&gt;".",O3)+IF(S3&lt;&gt;".",S3)+IF(W3&lt;&gt;".",W3)+IF(AA3&lt;&gt;".",AA3)+IF(AE3&lt;&gt;".",AE3))</f>
        <v>12</v>
      </c>
      <c r="AN3" s="26">
        <f>SUM(IF(H3&lt;&gt;".",H3)+IF(L3&lt;&gt;".",L3)+IF(P3&lt;&gt;".",P3)+IF(T3&lt;&gt;".",T3)+IF(X3&lt;&gt;".",X3)+IF(AB3&lt;&gt;".",AB3)+IF(AF3&lt;&gt;".",AF3))</f>
        <v>5</v>
      </c>
      <c r="AO3" s="27">
        <f t="shared" ref="AO3:AO10" si="6">SUM(AJ3*3+AK3*1)</f>
        <v>15</v>
      </c>
      <c r="AP3" s="28"/>
      <c r="AQ3" s="29">
        <f t="shared" ref="AQ3:AQ10" si="7">RANK(AO3,$AO$3:$AO$10,0)</f>
        <v>1</v>
      </c>
      <c r="AR3" s="30"/>
      <c r="AS3" s="31">
        <f t="shared" ref="AS3:AS10" si="8">SUM(AM3-AN3)</f>
        <v>7</v>
      </c>
    </row>
    <row r="4" spans="1:45" x14ac:dyDescent="0.3">
      <c r="A4" s="103" t="s">
        <v>96</v>
      </c>
      <c r="B4" s="32">
        <v>7</v>
      </c>
      <c r="C4" s="20">
        <f>(P42)</f>
        <v>1</v>
      </c>
      <c r="D4" s="20">
        <f>(N42)</f>
        <v>1</v>
      </c>
      <c r="E4" s="33" t="str">
        <f t="shared" ref="E4:E10" si="9">IF(C4=".","-",IF(C4&gt;D4,"g",IF(C4=D4,"d","v")))</f>
        <v>d</v>
      </c>
      <c r="F4" s="34"/>
      <c r="G4" s="35"/>
      <c r="H4" s="35"/>
      <c r="I4" s="35"/>
      <c r="J4" s="32">
        <v>5</v>
      </c>
      <c r="K4" s="20">
        <f>(N33)</f>
        <v>1</v>
      </c>
      <c r="L4" s="20">
        <f>(P33)</f>
        <v>5</v>
      </c>
      <c r="M4" s="33" t="str">
        <f>IF(K4=".","-",IF(K4&gt;L4,"g",IF(K4=L4,"d","v")))</f>
        <v>v</v>
      </c>
      <c r="N4" s="32">
        <v>4</v>
      </c>
      <c r="O4" s="20">
        <f>(N28)</f>
        <v>1</v>
      </c>
      <c r="P4" s="20">
        <f>(P28)</f>
        <v>1</v>
      </c>
      <c r="Q4" s="33" t="str">
        <f>IF(O4=".","-",IF(O4&gt;P4,"g",IF(O4=P4,"d","v")))</f>
        <v>d</v>
      </c>
      <c r="R4" s="32">
        <v>3</v>
      </c>
      <c r="S4" s="20">
        <f>(N23)</f>
        <v>2</v>
      </c>
      <c r="T4" s="20">
        <f>(P23)</f>
        <v>1</v>
      </c>
      <c r="U4" s="33" t="str">
        <f>IF(S4=".","-",IF(S4&gt;T4,"g",IF(S4=T4,"d","v")))</f>
        <v>g</v>
      </c>
      <c r="V4" s="32">
        <v>2</v>
      </c>
      <c r="W4" s="20">
        <f>(N18)</f>
        <v>4</v>
      </c>
      <c r="X4" s="20">
        <f>(P18)</f>
        <v>0</v>
      </c>
      <c r="Y4" s="33" t="str">
        <f>IF(W4=".","-",IF(W4&gt;X4,"g",IF(W4=X4,"d","v")))</f>
        <v>g</v>
      </c>
      <c r="Z4" s="32">
        <v>1</v>
      </c>
      <c r="AA4" s="20">
        <f>(N13)</f>
        <v>0</v>
      </c>
      <c r="AB4" s="20">
        <f>(P13)</f>
        <v>0</v>
      </c>
      <c r="AC4" s="33" t="str">
        <f t="shared" si="0"/>
        <v>d</v>
      </c>
      <c r="AD4" s="32">
        <v>6</v>
      </c>
      <c r="AE4" s="20">
        <f>(N38)</f>
        <v>4</v>
      </c>
      <c r="AF4" s="20">
        <f>(P38)</f>
        <v>2</v>
      </c>
      <c r="AG4" s="33" t="str">
        <f t="shared" si="1"/>
        <v>g</v>
      </c>
      <c r="AH4" s="36"/>
      <c r="AI4" s="37">
        <f t="shared" si="2"/>
        <v>7</v>
      </c>
      <c r="AJ4" s="38">
        <f t="shared" si="3"/>
        <v>3</v>
      </c>
      <c r="AK4" s="38">
        <f t="shared" si="4"/>
        <v>3</v>
      </c>
      <c r="AL4" s="38">
        <f t="shared" si="5"/>
        <v>1</v>
      </c>
      <c r="AM4" s="26">
        <f>SUM(IF(C4&lt;&gt;".",C4)+IF(K4&lt;&gt;".",K4)+IF(O4&lt;&gt;".",O4)+IF(S4&lt;&gt;".",S4)+IF(W4&lt;&gt;".",W4)+IF(AA4&lt;&gt;".",AA4)+IF(AE4&lt;&gt;".",AE4))</f>
        <v>13</v>
      </c>
      <c r="AN4" s="26">
        <f>SUM(IF(D4&lt;&gt;".",D4)+IF(L4&lt;&gt;".",L4)+IF(P4&lt;&gt;".",P4)+IF(T4&lt;&gt;".",T4)+IF(X4&lt;&gt;".",X4)+IF(AB4&lt;&gt;".",AB4)+IF(AF4&lt;&gt;".",AF4))</f>
        <v>10</v>
      </c>
      <c r="AO4" s="39">
        <f t="shared" si="6"/>
        <v>12</v>
      </c>
      <c r="AP4" s="28"/>
      <c r="AQ4" s="29">
        <f t="shared" si="7"/>
        <v>4</v>
      </c>
      <c r="AR4" s="30"/>
      <c r="AS4" s="31">
        <f t="shared" si="8"/>
        <v>3</v>
      </c>
    </row>
    <row r="5" spans="1:45" x14ac:dyDescent="0.3">
      <c r="A5" s="157" t="s">
        <v>105</v>
      </c>
      <c r="B5" s="32">
        <v>6</v>
      </c>
      <c r="C5" s="20">
        <f>(P37)</f>
        <v>0</v>
      </c>
      <c r="D5" s="20">
        <f>(N37)</f>
        <v>0</v>
      </c>
      <c r="E5" s="33" t="str">
        <f t="shared" si="9"/>
        <v>d</v>
      </c>
      <c r="F5" s="32">
        <v>5</v>
      </c>
      <c r="G5" s="20">
        <f>(P33)</f>
        <v>5</v>
      </c>
      <c r="H5" s="20">
        <f>(N33)</f>
        <v>1</v>
      </c>
      <c r="I5" s="33" t="str">
        <f t="shared" ref="I5:I10" si="10">IF(G5=".","-",IF(G5&gt;H5,"g",IF(G5=H5,"d","v")))</f>
        <v>g</v>
      </c>
      <c r="J5" s="34"/>
      <c r="K5" s="35"/>
      <c r="L5" s="35"/>
      <c r="M5" s="35"/>
      <c r="N5" s="32">
        <v>3</v>
      </c>
      <c r="O5" s="20">
        <f>(N24)</f>
        <v>0</v>
      </c>
      <c r="P5" s="20">
        <f>(P24)</f>
        <v>1</v>
      </c>
      <c r="Q5" s="33" t="str">
        <f>IF(O5=".","-",IF(O5&gt;P5,"g",IF(O5=P5,"d","v")))</f>
        <v>v</v>
      </c>
      <c r="R5" s="32">
        <v>2</v>
      </c>
      <c r="S5" s="20">
        <f>(N19)</f>
        <v>1</v>
      </c>
      <c r="T5" s="20">
        <f>(P19)</f>
        <v>2</v>
      </c>
      <c r="U5" s="33" t="str">
        <f>IF(S5=".","-",IF(S5&gt;T5,"g",IF(S5=T5,"d","v")))</f>
        <v>v</v>
      </c>
      <c r="V5" s="32">
        <v>1</v>
      </c>
      <c r="W5" s="20">
        <f>(N14)</f>
        <v>3</v>
      </c>
      <c r="X5" s="20">
        <f>(P14)</f>
        <v>0</v>
      </c>
      <c r="Y5" s="33" t="str">
        <f>IF(W5=".","-",IF(W5&gt;X5,"g",IF(W5=X5,"d","v")))</f>
        <v>g</v>
      </c>
      <c r="Z5" s="32">
        <v>7</v>
      </c>
      <c r="AA5" s="20">
        <f>(N43)</f>
        <v>1</v>
      </c>
      <c r="AB5" s="20">
        <f>(P43)</f>
        <v>0</v>
      </c>
      <c r="AC5" s="33" t="str">
        <f t="shared" si="0"/>
        <v>g</v>
      </c>
      <c r="AD5" s="32">
        <v>4</v>
      </c>
      <c r="AE5" s="20">
        <f>(N29)</f>
        <v>5</v>
      </c>
      <c r="AF5" s="20">
        <f>(P29)</f>
        <v>2</v>
      </c>
      <c r="AG5" s="33" t="str">
        <f t="shared" si="1"/>
        <v>g</v>
      </c>
      <c r="AH5" s="36"/>
      <c r="AI5" s="37">
        <f t="shared" si="2"/>
        <v>7</v>
      </c>
      <c r="AJ5" s="38">
        <f t="shared" si="3"/>
        <v>4</v>
      </c>
      <c r="AK5" s="38">
        <f t="shared" si="4"/>
        <v>1</v>
      </c>
      <c r="AL5" s="38">
        <f t="shared" si="5"/>
        <v>2</v>
      </c>
      <c r="AM5" s="26">
        <f>SUM(IF(C5&lt;&gt;".",C5)+IF(G5&lt;&gt;".",G5)+IF(O5&lt;&gt;".",O5)+IF(S5&lt;&gt;".",S5)+IF(W5&lt;&gt;".",W5)+IF(AA5&lt;&gt;".",AA5)+IF(AE5&lt;&gt;".",AE5))</f>
        <v>15</v>
      </c>
      <c r="AN5" s="26">
        <f>SUM(IF(D5&lt;&gt;".",D5)+IF(H5&lt;&gt;".",H5)+IF(P5&lt;&gt;".",P5)+IF(T5&lt;&gt;".",T5)+IF(X5&lt;&gt;".",X5)+IF(AB5&lt;&gt;".",AB5)+IF(AF5&lt;&gt;".",AF5))</f>
        <v>6</v>
      </c>
      <c r="AO5" s="39">
        <f t="shared" si="6"/>
        <v>13</v>
      </c>
      <c r="AP5" s="28"/>
      <c r="AQ5" s="29">
        <f t="shared" si="7"/>
        <v>3</v>
      </c>
      <c r="AR5" s="30"/>
      <c r="AS5" s="31">
        <f t="shared" si="8"/>
        <v>9</v>
      </c>
    </row>
    <row r="6" spans="1:45" x14ac:dyDescent="0.3">
      <c r="A6" s="157" t="s">
        <v>106</v>
      </c>
      <c r="B6" s="32">
        <v>5</v>
      </c>
      <c r="C6" s="20">
        <f>(P32)</f>
        <v>2</v>
      </c>
      <c r="D6" s="20">
        <f>(N32)</f>
        <v>2</v>
      </c>
      <c r="E6" s="33" t="str">
        <f t="shared" si="9"/>
        <v>d</v>
      </c>
      <c r="F6" s="32">
        <v>4</v>
      </c>
      <c r="G6" s="20">
        <f>(P28)</f>
        <v>1</v>
      </c>
      <c r="H6" s="20">
        <f>(N28)</f>
        <v>1</v>
      </c>
      <c r="I6" s="33" t="str">
        <f t="shared" si="10"/>
        <v>d</v>
      </c>
      <c r="J6" s="32">
        <v>3</v>
      </c>
      <c r="K6" s="20">
        <f>(P24)</f>
        <v>1</v>
      </c>
      <c r="L6" s="20">
        <f>(N24)</f>
        <v>0</v>
      </c>
      <c r="M6" s="33" t="str">
        <f>IF(K6=".","-",IF(K6&gt;L6,"g",IF(K6=L6,"d","v")))</f>
        <v>g</v>
      </c>
      <c r="N6" s="34"/>
      <c r="O6" s="35"/>
      <c r="P6" s="35"/>
      <c r="Q6" s="35"/>
      <c r="R6" s="32">
        <v>1</v>
      </c>
      <c r="S6" s="20">
        <f>(N15)</f>
        <v>1</v>
      </c>
      <c r="T6" s="20">
        <f>(P15)</f>
        <v>0</v>
      </c>
      <c r="U6" s="33" t="str">
        <f>IF(S6=".","-",IF(S6&gt;T6,"g",IF(S6=T6,"d","v")))</f>
        <v>g</v>
      </c>
      <c r="V6" s="32">
        <v>7</v>
      </c>
      <c r="W6" s="20">
        <f>(N44)</f>
        <v>2</v>
      </c>
      <c r="X6" s="20">
        <f>(P44)</f>
        <v>0</v>
      </c>
      <c r="Y6" s="33" t="str">
        <f>IF(W6=".","-",IF(W6&gt;X6,"g",IF(W6=X6,"d","v")))</f>
        <v>g</v>
      </c>
      <c r="Z6" s="32">
        <v>6</v>
      </c>
      <c r="AA6" s="20">
        <f>(N39)</f>
        <v>1</v>
      </c>
      <c r="AB6" s="20">
        <f>(P39)</f>
        <v>2</v>
      </c>
      <c r="AC6" s="33" t="str">
        <f t="shared" si="0"/>
        <v>v</v>
      </c>
      <c r="AD6" s="32">
        <v>2</v>
      </c>
      <c r="AE6" s="20">
        <f>(N20)</f>
        <v>1</v>
      </c>
      <c r="AF6" s="20">
        <f>(P20)</f>
        <v>0</v>
      </c>
      <c r="AG6" s="33" t="str">
        <f t="shared" si="1"/>
        <v>g</v>
      </c>
      <c r="AH6" s="36"/>
      <c r="AI6" s="37">
        <f t="shared" si="2"/>
        <v>7</v>
      </c>
      <c r="AJ6" s="38">
        <f t="shared" si="3"/>
        <v>4</v>
      </c>
      <c r="AK6" s="38">
        <f t="shared" si="4"/>
        <v>2</v>
      </c>
      <c r="AL6" s="38">
        <f t="shared" si="5"/>
        <v>1</v>
      </c>
      <c r="AM6" s="26">
        <f>SUM(IF(C6&lt;&gt;".",C6)+IF(G6&lt;&gt;".",G6)+IF(K6&lt;&gt;".",K6)+IF(S6&lt;&gt;".",S6)+IF(W6&lt;&gt;".",W6)+IF(AA6&lt;&gt;".",AA6)+IF(AE6&lt;&gt;".",AE6))</f>
        <v>9</v>
      </c>
      <c r="AN6" s="26">
        <f>SUM(IF(D6&lt;&gt;".",D6)+IF(H6&lt;&gt;".",H6)+IF(L6&lt;&gt;".",L6)+IF(T6&lt;&gt;".",T6)+IF(X6&lt;&gt;".",X6)+IF(AB6&lt;&gt;".",AB6)+IF(AF6&lt;&gt;".",AF6))</f>
        <v>5</v>
      </c>
      <c r="AO6" s="39">
        <f t="shared" si="6"/>
        <v>14</v>
      </c>
      <c r="AP6" s="28"/>
      <c r="AQ6" s="29">
        <f t="shared" si="7"/>
        <v>2</v>
      </c>
      <c r="AR6" s="30"/>
      <c r="AS6" s="31">
        <f t="shared" si="8"/>
        <v>4</v>
      </c>
    </row>
    <row r="7" spans="1:45" x14ac:dyDescent="0.3">
      <c r="A7" s="103" t="s">
        <v>115</v>
      </c>
      <c r="B7" s="32">
        <v>4</v>
      </c>
      <c r="C7" s="20">
        <f>(P27)</f>
        <v>2</v>
      </c>
      <c r="D7" s="20">
        <f>(N27)</f>
        <v>3</v>
      </c>
      <c r="E7" s="33" t="str">
        <f t="shared" si="9"/>
        <v>v</v>
      </c>
      <c r="F7" s="32">
        <v>3</v>
      </c>
      <c r="G7" s="20">
        <f>(P23)</f>
        <v>1</v>
      </c>
      <c r="H7" s="20">
        <f>(N23)</f>
        <v>2</v>
      </c>
      <c r="I7" s="33" t="str">
        <f t="shared" si="10"/>
        <v>v</v>
      </c>
      <c r="J7" s="32">
        <v>2</v>
      </c>
      <c r="K7" s="20">
        <f>(P19)</f>
        <v>2</v>
      </c>
      <c r="L7" s="20">
        <f>(N19)</f>
        <v>1</v>
      </c>
      <c r="M7" s="33" t="str">
        <f>IF(K7=".","-",IF(K7&gt;L7,"g",IF(K7=L7,"d","v")))</f>
        <v>g</v>
      </c>
      <c r="N7" s="32">
        <v>1</v>
      </c>
      <c r="O7" s="20">
        <f>(P15)</f>
        <v>0</v>
      </c>
      <c r="P7" s="20">
        <f>(N15)</f>
        <v>1</v>
      </c>
      <c r="Q7" s="33" t="str">
        <f>IF(O7=".","-",IF(O7&gt;P7,"g",IF(O7=P7,"d","v")))</f>
        <v>v</v>
      </c>
      <c r="R7" s="34"/>
      <c r="S7" s="35"/>
      <c r="T7" s="35"/>
      <c r="U7" s="35"/>
      <c r="V7" s="32">
        <v>6</v>
      </c>
      <c r="W7" s="20">
        <f>(N40)</f>
        <v>1</v>
      </c>
      <c r="X7" s="20">
        <f>(P40)</f>
        <v>0</v>
      </c>
      <c r="Y7" s="33" t="str">
        <f>IF(W7=".","-",IF(W7&gt;X7,"g",IF(W7=X7,"d","v")))</f>
        <v>g</v>
      </c>
      <c r="Z7" s="32">
        <v>5</v>
      </c>
      <c r="AA7" s="20">
        <f>(N34)</f>
        <v>0</v>
      </c>
      <c r="AB7" s="20">
        <f>(P34)</f>
        <v>1</v>
      </c>
      <c r="AC7" s="33" t="str">
        <f t="shared" si="0"/>
        <v>v</v>
      </c>
      <c r="AD7" s="32">
        <v>7</v>
      </c>
      <c r="AE7" s="20">
        <f>(N45)</f>
        <v>1</v>
      </c>
      <c r="AF7" s="20">
        <f>(P45)</f>
        <v>1</v>
      </c>
      <c r="AG7" s="33" t="str">
        <f t="shared" si="1"/>
        <v>d</v>
      </c>
      <c r="AH7" s="36"/>
      <c r="AI7" s="37">
        <f t="shared" si="2"/>
        <v>7</v>
      </c>
      <c r="AJ7" s="38">
        <f t="shared" si="3"/>
        <v>2</v>
      </c>
      <c r="AK7" s="38">
        <f t="shared" si="4"/>
        <v>1</v>
      </c>
      <c r="AL7" s="38">
        <f t="shared" si="5"/>
        <v>4</v>
      </c>
      <c r="AM7" s="26">
        <f>SUM(IF(C7&lt;&gt;".",C7)+IF(G7&lt;&gt;".",G7)+IF(K7&lt;&gt;".",K7)+IF(O7&lt;&gt;".",O7)+IF(W7&lt;&gt;".",W7)+IF(AA7&lt;&gt;".",AA7)+IF(AE7&lt;&gt;".",AE7))</f>
        <v>7</v>
      </c>
      <c r="AN7" s="26">
        <f>SUM(IF(D7&lt;&gt;".",D7)+IF(H7&lt;&gt;".",H7)+IF(L7&lt;&gt;".",L7)+IF(P7&lt;&gt;".",P7)+IF(X7&lt;&gt;".",X7)+IF(AB7&lt;&gt;".",AB7)+IF(AF7&lt;&gt;".",AF7))</f>
        <v>9</v>
      </c>
      <c r="AO7" s="39">
        <f t="shared" si="6"/>
        <v>7</v>
      </c>
      <c r="AP7" s="28"/>
      <c r="AQ7" s="29">
        <f t="shared" si="7"/>
        <v>6</v>
      </c>
      <c r="AR7" s="30"/>
      <c r="AS7" s="31">
        <f t="shared" si="8"/>
        <v>-2</v>
      </c>
    </row>
    <row r="8" spans="1:45" x14ac:dyDescent="0.3">
      <c r="A8" s="103" t="s">
        <v>124</v>
      </c>
      <c r="B8" s="32">
        <v>3</v>
      </c>
      <c r="C8" s="20">
        <f>(P22)</f>
        <v>0</v>
      </c>
      <c r="D8" s="20">
        <f>(N22)</f>
        <v>2</v>
      </c>
      <c r="E8" s="33" t="str">
        <f t="shared" si="9"/>
        <v>v</v>
      </c>
      <c r="F8" s="32">
        <v>2</v>
      </c>
      <c r="G8" s="20">
        <f>(P18)</f>
        <v>0</v>
      </c>
      <c r="H8" s="20">
        <f>(N18)</f>
        <v>4</v>
      </c>
      <c r="I8" s="33" t="str">
        <f t="shared" si="10"/>
        <v>v</v>
      </c>
      <c r="J8" s="32">
        <v>1</v>
      </c>
      <c r="K8" s="20">
        <f>(P14)</f>
        <v>0</v>
      </c>
      <c r="L8" s="20">
        <f>(N14)</f>
        <v>3</v>
      </c>
      <c r="M8" s="33" t="str">
        <f>IF(K8=".","-",IF(K8&gt;L8,"g",IF(K8=L8,"d","v")))</f>
        <v>v</v>
      </c>
      <c r="N8" s="32">
        <v>7</v>
      </c>
      <c r="O8" s="20">
        <f>(P44)</f>
        <v>0</v>
      </c>
      <c r="P8" s="20">
        <f>(N44)</f>
        <v>2</v>
      </c>
      <c r="Q8" s="33" t="str">
        <f>IF(O8=".","-",IF(O8&gt;P8,"g",IF(O8=P8,"d","v")))</f>
        <v>v</v>
      </c>
      <c r="R8" s="32">
        <v>6</v>
      </c>
      <c r="S8" s="20">
        <f>(P40)</f>
        <v>0</v>
      </c>
      <c r="T8" s="20">
        <f>(N40)</f>
        <v>1</v>
      </c>
      <c r="U8" s="33" t="str">
        <f>IF(S8=".","-",IF(S8&gt;T8,"g",IF(S8=T8,"d","v")))</f>
        <v>v</v>
      </c>
      <c r="V8" s="34"/>
      <c r="W8" s="35"/>
      <c r="X8" s="35"/>
      <c r="Y8" s="35"/>
      <c r="Z8" s="32">
        <v>4</v>
      </c>
      <c r="AA8" s="20">
        <f>(N30)</f>
        <v>0</v>
      </c>
      <c r="AB8" s="20">
        <f>(P30)</f>
        <v>1</v>
      </c>
      <c r="AC8" s="33" t="str">
        <f t="shared" si="0"/>
        <v>v</v>
      </c>
      <c r="AD8" s="32">
        <v>5</v>
      </c>
      <c r="AE8" s="20">
        <f>(N35)</f>
        <v>0</v>
      </c>
      <c r="AF8" s="20">
        <f>(P35)</f>
        <v>1</v>
      </c>
      <c r="AG8" s="33" t="str">
        <f t="shared" si="1"/>
        <v>v</v>
      </c>
      <c r="AH8" s="36"/>
      <c r="AI8" s="37">
        <f t="shared" si="2"/>
        <v>7</v>
      </c>
      <c r="AJ8" s="38">
        <f t="shared" si="3"/>
        <v>0</v>
      </c>
      <c r="AK8" s="38">
        <f t="shared" si="4"/>
        <v>0</v>
      </c>
      <c r="AL8" s="38">
        <f t="shared" si="5"/>
        <v>7</v>
      </c>
      <c r="AM8" s="26">
        <f>SUM(IF(C8&lt;&gt;".",C8)+IF(G8&lt;&gt;".",G8)+IF(K8&lt;&gt;".",K8)+IF(S8&lt;&gt;".",S8)+IF(O8&lt;&gt;".",O8)+IF(AA8&lt;&gt;".",AA8)+IF(AE8&lt;&gt;".",AE8))</f>
        <v>0</v>
      </c>
      <c r="AN8" s="26">
        <f>SUM(IF(D8&lt;&gt;".",D8)+IF(H8&lt;&gt;".",H8)+IF(L8&lt;&gt;".",L8)+IF(T8&lt;&gt;".",T8)+IF(P8&lt;&gt;".",P8)+IF(AB8&lt;&gt;".",AB8)+IF(AF8&lt;&gt;".",AF8))</f>
        <v>14</v>
      </c>
      <c r="AO8" s="39">
        <f t="shared" si="6"/>
        <v>0</v>
      </c>
      <c r="AP8" s="28"/>
      <c r="AQ8" s="29">
        <f t="shared" si="7"/>
        <v>8</v>
      </c>
      <c r="AR8" s="30"/>
      <c r="AS8" s="31">
        <f t="shared" si="8"/>
        <v>-14</v>
      </c>
    </row>
    <row r="9" spans="1:45" x14ac:dyDescent="0.3">
      <c r="A9" s="103" t="s">
        <v>158</v>
      </c>
      <c r="B9" s="32">
        <v>2</v>
      </c>
      <c r="C9" s="20">
        <f>(P17)</f>
        <v>0</v>
      </c>
      <c r="D9" s="20">
        <f>(N17)</f>
        <v>1</v>
      </c>
      <c r="E9" s="33" t="str">
        <f t="shared" si="9"/>
        <v>v</v>
      </c>
      <c r="F9" s="32">
        <v>1</v>
      </c>
      <c r="G9" s="20">
        <f>(P13)</f>
        <v>0</v>
      </c>
      <c r="H9" s="20">
        <f>(N13)</f>
        <v>0</v>
      </c>
      <c r="I9" s="33" t="str">
        <f t="shared" si="10"/>
        <v>d</v>
      </c>
      <c r="J9" s="32">
        <v>7</v>
      </c>
      <c r="K9" s="20">
        <f>(P43)</f>
        <v>0</v>
      </c>
      <c r="L9" s="20">
        <f>(N43)</f>
        <v>1</v>
      </c>
      <c r="M9" s="33" t="str">
        <f>IF(K9=".","-",IF(K9&gt;L9,"g",IF(K9=L9,"d","v")))</f>
        <v>v</v>
      </c>
      <c r="N9" s="32">
        <v>6</v>
      </c>
      <c r="O9" s="20">
        <f>(P39)</f>
        <v>2</v>
      </c>
      <c r="P9" s="20">
        <f>(N39)</f>
        <v>1</v>
      </c>
      <c r="Q9" s="33" t="str">
        <f>IF(O9=".","-",IF(O9&gt;P9,"g",IF(O9=P9,"d","v")))</f>
        <v>g</v>
      </c>
      <c r="R9" s="32">
        <v>5</v>
      </c>
      <c r="S9" s="20">
        <f>(P34)</f>
        <v>1</v>
      </c>
      <c r="T9" s="20">
        <f>(N34)</f>
        <v>0</v>
      </c>
      <c r="U9" s="33" t="str">
        <f>IF(S9=".","-",IF(S9&gt;T9,"g",IF(S9=T9,"d","v")))</f>
        <v>g</v>
      </c>
      <c r="V9" s="32">
        <v>4</v>
      </c>
      <c r="W9" s="20">
        <f>(P30)</f>
        <v>1</v>
      </c>
      <c r="X9" s="20">
        <f>(N30)</f>
        <v>0</v>
      </c>
      <c r="Y9" s="33" t="str">
        <f>IF(W9=".","-",IF(W9&gt;X9,"g",IF(W9=X9,"d","v")))</f>
        <v>g</v>
      </c>
      <c r="Z9" s="34"/>
      <c r="AA9" s="35"/>
      <c r="AB9" s="35"/>
      <c r="AC9" s="35"/>
      <c r="AD9" s="32">
        <v>3</v>
      </c>
      <c r="AE9" s="20">
        <f>(N25)</f>
        <v>0</v>
      </c>
      <c r="AF9" s="20">
        <f>(P25)</f>
        <v>0</v>
      </c>
      <c r="AG9" s="33" t="str">
        <f t="shared" si="1"/>
        <v>d</v>
      </c>
      <c r="AH9" s="36"/>
      <c r="AI9" s="37">
        <f t="shared" si="2"/>
        <v>7</v>
      </c>
      <c r="AJ9" s="38">
        <f t="shared" si="3"/>
        <v>3</v>
      </c>
      <c r="AK9" s="38">
        <f t="shared" si="4"/>
        <v>2</v>
      </c>
      <c r="AL9" s="38">
        <f t="shared" si="5"/>
        <v>2</v>
      </c>
      <c r="AM9" s="26">
        <f>SUM(IF(C9&lt;&gt;".",C9)+IF(G9&lt;&gt;".",G9)+IF(K9&lt;&gt;".",K9)+IF(S9&lt;&gt;".",S9)+IF(W9&lt;&gt;".",W9)+IF(O9&lt;&gt;".",O9)+IF(AE9&lt;&gt;".",AE9))</f>
        <v>4</v>
      </c>
      <c r="AN9" s="26">
        <f>SUM(IF(D9&lt;&gt;".",D9)+IF(H9&lt;&gt;".",H9)+IF(L9&lt;&gt;".",L9)+IF(T9&lt;&gt;".",T9)+IF(X9&lt;&gt;".",X9)+IF(P9&lt;&gt;".",P9)+IF(AF9&lt;&gt;".",AF9))</f>
        <v>3</v>
      </c>
      <c r="AO9" s="39">
        <f t="shared" si="6"/>
        <v>11</v>
      </c>
      <c r="AP9" s="40"/>
      <c r="AQ9" s="29">
        <f t="shared" si="7"/>
        <v>5</v>
      </c>
      <c r="AR9" s="30"/>
      <c r="AS9" s="31">
        <f t="shared" si="8"/>
        <v>1</v>
      </c>
    </row>
    <row r="10" spans="1:45" s="50" customFormat="1" ht="16.2" thickBot="1" x14ac:dyDescent="0.35">
      <c r="A10" s="109" t="s">
        <v>125</v>
      </c>
      <c r="B10" s="41">
        <v>1</v>
      </c>
      <c r="C10" s="99">
        <f>(P12)</f>
        <v>0</v>
      </c>
      <c r="D10" s="99">
        <f>(N12)</f>
        <v>3</v>
      </c>
      <c r="E10" s="42" t="str">
        <f t="shared" si="9"/>
        <v>v</v>
      </c>
      <c r="F10" s="41">
        <v>6</v>
      </c>
      <c r="G10" s="99">
        <f>(P38)</f>
        <v>2</v>
      </c>
      <c r="H10" s="99">
        <f>(N38)</f>
        <v>4</v>
      </c>
      <c r="I10" s="42" t="str">
        <f t="shared" si="10"/>
        <v>v</v>
      </c>
      <c r="J10" s="41">
        <v>4</v>
      </c>
      <c r="K10" s="99">
        <f>(P29)</f>
        <v>2</v>
      </c>
      <c r="L10" s="99">
        <f>(N29)</f>
        <v>5</v>
      </c>
      <c r="M10" s="42" t="str">
        <f>IF(K10=".","-",IF(K10&gt;L10,"g",IF(K10=L10,"d","v")))</f>
        <v>v</v>
      </c>
      <c r="N10" s="41">
        <v>2</v>
      </c>
      <c r="O10" s="99">
        <f>(P20)</f>
        <v>0</v>
      </c>
      <c r="P10" s="99">
        <f>(N20)</f>
        <v>1</v>
      </c>
      <c r="Q10" s="42" t="str">
        <f>IF(O10=".","-",IF(O10&gt;P10,"g",IF(O10=P10,"d","v")))</f>
        <v>v</v>
      </c>
      <c r="R10" s="41">
        <v>7</v>
      </c>
      <c r="S10" s="99">
        <f>(P45)</f>
        <v>1</v>
      </c>
      <c r="T10" s="99">
        <f>(N45)</f>
        <v>1</v>
      </c>
      <c r="U10" s="42" t="str">
        <f>IF(S10=".","-",IF(S10&gt;T10,"g",IF(S10=T10,"d","v")))</f>
        <v>d</v>
      </c>
      <c r="V10" s="41">
        <v>5</v>
      </c>
      <c r="W10" s="99">
        <f>(P35)</f>
        <v>1</v>
      </c>
      <c r="X10" s="99">
        <f>(N35)</f>
        <v>0</v>
      </c>
      <c r="Y10" s="42" t="str">
        <f>IF(W10=".","-",IF(W10&gt;X10,"g",IF(W10=X10,"d","v")))</f>
        <v>g</v>
      </c>
      <c r="Z10" s="41">
        <v>3</v>
      </c>
      <c r="AA10" s="99">
        <f>(P25)</f>
        <v>0</v>
      </c>
      <c r="AB10" s="99">
        <f>(N25)</f>
        <v>0</v>
      </c>
      <c r="AC10" s="42" t="str">
        <f>IF(AA10=".","-",IF(AA10&gt;AB10,"g",IF(AA10=AB10,"d","v")))</f>
        <v>d</v>
      </c>
      <c r="AD10" s="43"/>
      <c r="AE10" s="44"/>
      <c r="AF10" s="44"/>
      <c r="AG10" s="44"/>
      <c r="AH10" s="9"/>
      <c r="AI10" s="45">
        <f t="shared" si="2"/>
        <v>7</v>
      </c>
      <c r="AJ10" s="46">
        <f t="shared" si="3"/>
        <v>1</v>
      </c>
      <c r="AK10" s="46">
        <f t="shared" si="4"/>
        <v>2</v>
      </c>
      <c r="AL10" s="46">
        <f t="shared" si="5"/>
        <v>4</v>
      </c>
      <c r="AM10" s="47">
        <f>SUM(IF(C10&lt;&gt;".",C10)+IF(G10&lt;&gt;".",G10)+IF(K10&lt;&gt;".",K10)+IF(S10&lt;&gt;".",S10)+IF(W10&lt;&gt;".",W10)+IF(AA10&lt;&gt;".",AA10)+IF(O10&lt;&gt;".",O10))</f>
        <v>6</v>
      </c>
      <c r="AN10" s="47">
        <f>SUM(IF(D10&lt;&gt;".",D10)+IF(H10&lt;&gt;".",H10)+IF(L10&lt;&gt;".",L10)+IF(T10&lt;&gt;".",T10)+IF(X10&lt;&gt;".",X10)+IF(AB10&lt;&gt;".",AB10)+IF(P10&lt;&gt;".",P10))</f>
        <v>14</v>
      </c>
      <c r="AO10" s="48">
        <f t="shared" si="6"/>
        <v>5</v>
      </c>
      <c r="AP10" s="28"/>
      <c r="AQ10" s="49">
        <f t="shared" si="7"/>
        <v>7</v>
      </c>
      <c r="AR10" s="30"/>
      <c r="AS10" s="31">
        <f t="shared" si="8"/>
        <v>-8</v>
      </c>
    </row>
    <row r="11" spans="1:45" s="50" customFormat="1" ht="3.75" customHeight="1" thickTop="1" x14ac:dyDescent="0.3">
      <c r="B11" s="51"/>
      <c r="C11" s="52"/>
      <c r="D11" s="52"/>
      <c r="E11" s="53"/>
      <c r="F11" s="51"/>
      <c r="G11" s="52"/>
      <c r="H11" s="52"/>
      <c r="I11" s="53"/>
      <c r="J11" s="51"/>
      <c r="K11" s="52"/>
      <c r="L11" s="52"/>
      <c r="M11" s="53"/>
      <c r="N11" s="51"/>
      <c r="O11" s="52"/>
      <c r="P11" s="52"/>
      <c r="Q11" s="53"/>
      <c r="R11" s="51"/>
      <c r="S11" s="52"/>
      <c r="T11" s="52"/>
      <c r="U11" s="53"/>
      <c r="V11" s="51"/>
      <c r="W11" s="52"/>
      <c r="X11" s="52"/>
      <c r="Y11" s="53"/>
      <c r="Z11" s="51"/>
      <c r="AA11" s="52"/>
      <c r="AB11" s="52"/>
      <c r="AC11" s="53"/>
      <c r="AI11" s="54"/>
      <c r="AJ11" s="55"/>
      <c r="AK11" s="55"/>
      <c r="AL11" s="55"/>
      <c r="AM11" s="56"/>
      <c r="AN11" s="56"/>
      <c r="AO11" s="57"/>
    </row>
    <row r="12" spans="1:45" s="50" customFormat="1" ht="24.6" x14ac:dyDescent="0.4">
      <c r="A12" s="106">
        <v>1</v>
      </c>
      <c r="B12" s="58"/>
      <c r="D12" s="59"/>
      <c r="K12" s="60"/>
      <c r="L12" s="61" t="str">
        <f>($A$3)</f>
        <v>Bottyán</v>
      </c>
      <c r="M12" s="60"/>
      <c r="N12" s="62">
        <v>3</v>
      </c>
      <c r="O12" s="63" t="s">
        <v>85</v>
      </c>
      <c r="P12" s="62">
        <v>0</v>
      </c>
      <c r="R12" s="50" t="str">
        <f>($A$10)</f>
        <v>Garamvölgyi</v>
      </c>
      <c r="W12" s="60"/>
      <c r="AQ12" s="64"/>
    </row>
    <row r="13" spans="1:45" ht="20.399999999999999" x14ac:dyDescent="0.35">
      <c r="A13" s="107"/>
      <c r="B13" s="65"/>
      <c r="E13" s="50"/>
      <c r="F13" s="50"/>
      <c r="G13" s="50"/>
      <c r="H13" s="50"/>
      <c r="I13" s="50"/>
      <c r="J13" s="50"/>
      <c r="L13" s="61" t="str">
        <f>($A$4)</f>
        <v>Szatmári</v>
      </c>
      <c r="N13" s="62">
        <v>0</v>
      </c>
      <c r="O13" s="63" t="s">
        <v>85</v>
      </c>
      <c r="P13" s="62">
        <v>0</v>
      </c>
      <c r="R13" s="50" t="str">
        <f>($A$9)</f>
        <v>Kondor G.</v>
      </c>
      <c r="S13" s="50"/>
      <c r="V13" s="50"/>
      <c r="AE13" s="50"/>
      <c r="AF13" s="50"/>
      <c r="AG13" s="50"/>
      <c r="AH13" s="50"/>
      <c r="AI13" s="50"/>
      <c r="AJ13" s="50"/>
      <c r="AL13" s="50"/>
      <c r="AM13" s="50"/>
      <c r="AN13" s="50"/>
      <c r="AO13" s="50"/>
      <c r="AQ13" s="64"/>
    </row>
    <row r="14" spans="1:45" ht="20.399999999999999" x14ac:dyDescent="0.35">
      <c r="A14" s="107"/>
      <c r="B14" s="65"/>
      <c r="D14" s="59"/>
      <c r="E14" s="50"/>
      <c r="F14" s="50"/>
      <c r="G14" s="50"/>
      <c r="H14" s="50"/>
      <c r="I14" s="50"/>
      <c r="J14" s="50"/>
      <c r="L14" s="61" t="str">
        <f>($A$5)</f>
        <v>Trecskó</v>
      </c>
      <c r="N14" s="62">
        <v>3</v>
      </c>
      <c r="O14" s="63" t="s">
        <v>85</v>
      </c>
      <c r="P14" s="62">
        <v>0</v>
      </c>
      <c r="Q14" s="50"/>
      <c r="R14" s="50" t="str">
        <f>($A$8)</f>
        <v>Theodos</v>
      </c>
      <c r="S14" s="50"/>
      <c r="V14" s="50"/>
      <c r="AE14" s="50"/>
      <c r="AF14" s="50"/>
      <c r="AG14" s="50"/>
      <c r="AH14" s="50"/>
      <c r="AI14" s="50"/>
      <c r="AJ14" s="50"/>
      <c r="AL14" s="50"/>
      <c r="AM14" s="50"/>
      <c r="AN14" s="50"/>
      <c r="AO14" s="50"/>
      <c r="AQ14" s="64"/>
      <c r="AR14" s="50"/>
    </row>
    <row r="15" spans="1:45" ht="20.399999999999999" x14ac:dyDescent="0.35">
      <c r="A15" s="107"/>
      <c r="B15" s="65"/>
      <c r="E15" s="50"/>
      <c r="F15" s="50"/>
      <c r="G15" s="50"/>
      <c r="H15" s="50"/>
      <c r="I15" s="50"/>
      <c r="J15" s="50"/>
      <c r="L15" s="61" t="str">
        <f>($A$6)</f>
        <v>Komáromi Zs</v>
      </c>
      <c r="N15" s="62">
        <v>1</v>
      </c>
      <c r="O15" s="63" t="s">
        <v>85</v>
      </c>
      <c r="P15" s="62">
        <v>0</v>
      </c>
      <c r="R15" s="50" t="str">
        <f>($A$7)</f>
        <v>PTS</v>
      </c>
      <c r="S15" s="50"/>
      <c r="V15" s="50"/>
      <c r="AE15" s="50"/>
      <c r="AF15" s="50"/>
      <c r="AG15" s="50"/>
      <c r="AH15" s="50"/>
      <c r="AI15" s="50"/>
      <c r="AJ15" s="50"/>
      <c r="AL15" s="50"/>
      <c r="AM15" s="50"/>
      <c r="AN15" s="50"/>
      <c r="AO15" s="50"/>
      <c r="AQ15" s="64"/>
    </row>
    <row r="16" spans="1:45" ht="21" x14ac:dyDescent="0.4">
      <c r="A16" s="107"/>
      <c r="B16" s="65"/>
      <c r="C16" s="66"/>
      <c r="D16" s="67"/>
      <c r="E16" s="65"/>
      <c r="F16" s="65"/>
      <c r="G16" s="65"/>
      <c r="H16" s="65"/>
      <c r="I16" s="65"/>
      <c r="J16" s="65"/>
      <c r="K16" s="68"/>
      <c r="L16" s="68"/>
      <c r="M16" s="68"/>
      <c r="N16" s="65"/>
      <c r="O16" s="69"/>
      <c r="P16" s="70"/>
      <c r="Q16" s="69"/>
      <c r="R16" s="65"/>
      <c r="S16" s="65"/>
      <c r="T16" s="68"/>
      <c r="U16" s="68"/>
      <c r="V16" s="65"/>
      <c r="W16" s="68"/>
      <c r="X16" s="68"/>
      <c r="Y16" s="68"/>
      <c r="Z16" s="65"/>
      <c r="AA16" s="69"/>
      <c r="AB16" s="70"/>
      <c r="AC16" s="69"/>
      <c r="AD16" s="68"/>
      <c r="AE16" s="65"/>
      <c r="AF16" s="65"/>
      <c r="AG16" s="65"/>
    </row>
    <row r="17" spans="1:44" s="50" customFormat="1" ht="24.6" x14ac:dyDescent="0.4">
      <c r="A17" s="106">
        <v>2</v>
      </c>
      <c r="B17" s="71"/>
      <c r="D17" s="59"/>
      <c r="K17" s="60"/>
      <c r="L17" s="61" t="str">
        <f>($A$3)</f>
        <v>Bottyán</v>
      </c>
      <c r="M17" s="60"/>
      <c r="N17" s="62">
        <v>1</v>
      </c>
      <c r="O17" s="63" t="s">
        <v>85</v>
      </c>
      <c r="P17" s="62">
        <v>0</v>
      </c>
      <c r="R17" s="50" t="str">
        <f>($A$9)</f>
        <v>Kondor G.</v>
      </c>
      <c r="W17" s="60"/>
      <c r="AQ17" s="64"/>
    </row>
    <row r="18" spans="1:44" ht="20.399999999999999" x14ac:dyDescent="0.35">
      <c r="A18" s="107"/>
      <c r="B18" s="72"/>
      <c r="E18" s="50"/>
      <c r="F18" s="50"/>
      <c r="G18" s="50"/>
      <c r="H18" s="50"/>
      <c r="I18" s="50"/>
      <c r="J18" s="50"/>
      <c r="L18" s="61" t="str">
        <f>($A$4)</f>
        <v>Szatmári</v>
      </c>
      <c r="N18" s="62">
        <v>4</v>
      </c>
      <c r="O18" s="63" t="s">
        <v>85</v>
      </c>
      <c r="P18" s="62">
        <v>0</v>
      </c>
      <c r="R18" s="50" t="str">
        <f>($A$8)</f>
        <v>Theodos</v>
      </c>
      <c r="S18" s="50"/>
      <c r="V18" s="50"/>
      <c r="AE18" s="50"/>
      <c r="AF18" s="50"/>
      <c r="AG18" s="50"/>
      <c r="AH18" s="50"/>
      <c r="AI18" s="50"/>
      <c r="AJ18" s="50"/>
      <c r="AL18" s="50"/>
      <c r="AM18" s="50"/>
      <c r="AN18" s="50"/>
      <c r="AO18" s="50"/>
      <c r="AQ18" s="64"/>
    </row>
    <row r="19" spans="1:44" ht="20.399999999999999" x14ac:dyDescent="0.35">
      <c r="A19" s="107"/>
      <c r="B19" s="72"/>
      <c r="D19" s="59"/>
      <c r="E19" s="50"/>
      <c r="F19" s="50"/>
      <c r="G19" s="50"/>
      <c r="H19" s="50"/>
      <c r="I19" s="50"/>
      <c r="J19" s="50"/>
      <c r="L19" s="61" t="str">
        <f>($A$5)</f>
        <v>Trecskó</v>
      </c>
      <c r="N19" s="62">
        <v>1</v>
      </c>
      <c r="O19" s="63" t="s">
        <v>85</v>
      </c>
      <c r="P19" s="62">
        <v>2</v>
      </c>
      <c r="Q19" s="50"/>
      <c r="R19" s="50" t="str">
        <f>($A$7)</f>
        <v>PTS</v>
      </c>
      <c r="S19" s="50"/>
      <c r="V19" s="50"/>
      <c r="AE19" s="50"/>
      <c r="AF19" s="50"/>
      <c r="AG19" s="50"/>
      <c r="AH19" s="50"/>
      <c r="AI19" s="50"/>
      <c r="AJ19" s="50"/>
      <c r="AL19" s="50"/>
      <c r="AM19" s="50"/>
      <c r="AN19" s="50"/>
      <c r="AO19" s="50"/>
      <c r="AQ19" s="64"/>
      <c r="AR19" s="50"/>
    </row>
    <row r="20" spans="1:44" ht="20.399999999999999" x14ac:dyDescent="0.35">
      <c r="A20" s="107"/>
      <c r="B20" s="72"/>
      <c r="E20" s="50"/>
      <c r="F20" s="50"/>
      <c r="G20" s="50"/>
      <c r="H20" s="50"/>
      <c r="I20" s="50"/>
      <c r="J20" s="50"/>
      <c r="L20" s="61" t="str">
        <f>($A$6)</f>
        <v>Komáromi Zs</v>
      </c>
      <c r="N20" s="62">
        <v>1</v>
      </c>
      <c r="O20" s="63" t="s">
        <v>85</v>
      </c>
      <c r="P20" s="62">
        <v>0</v>
      </c>
      <c r="R20" s="50" t="str">
        <f>($A$10)</f>
        <v>Garamvölgyi</v>
      </c>
      <c r="S20" s="50"/>
      <c r="V20" s="50"/>
      <c r="AE20" s="50"/>
      <c r="AF20" s="50"/>
      <c r="AG20" s="50"/>
      <c r="AH20" s="50"/>
      <c r="AI20" s="50"/>
      <c r="AJ20" s="50"/>
      <c r="AL20" s="50"/>
      <c r="AM20" s="50"/>
      <c r="AN20" s="50"/>
      <c r="AO20" s="50"/>
      <c r="AQ20" s="64"/>
    </row>
    <row r="21" spans="1:44" ht="21" x14ac:dyDescent="0.4">
      <c r="A21" s="107"/>
      <c r="B21" s="72"/>
      <c r="C21" s="73"/>
      <c r="D21" s="74"/>
      <c r="E21" s="72"/>
      <c r="F21" s="72"/>
      <c r="G21" s="72"/>
      <c r="H21" s="72"/>
      <c r="I21" s="72"/>
      <c r="J21" s="72"/>
      <c r="K21" s="75"/>
      <c r="L21" s="75"/>
      <c r="M21" s="75"/>
      <c r="N21" s="72"/>
      <c r="O21" s="76"/>
      <c r="P21" s="77"/>
      <c r="Q21" s="76"/>
      <c r="R21" s="72"/>
      <c r="S21" s="72"/>
      <c r="T21" s="75"/>
      <c r="U21" s="75"/>
      <c r="V21" s="72"/>
      <c r="W21" s="75"/>
      <c r="X21" s="75"/>
      <c r="Y21" s="75"/>
      <c r="Z21" s="72"/>
      <c r="AA21" s="76"/>
      <c r="AB21" s="77"/>
      <c r="AC21" s="76"/>
      <c r="AD21" s="75"/>
      <c r="AE21" s="72"/>
      <c r="AF21" s="72"/>
      <c r="AG21" s="72"/>
    </row>
    <row r="22" spans="1:44" s="50" customFormat="1" ht="24.6" x14ac:dyDescent="0.4">
      <c r="A22" s="106">
        <v>3</v>
      </c>
      <c r="B22" s="58"/>
      <c r="D22" s="59"/>
      <c r="K22" s="60"/>
      <c r="L22" s="61" t="str">
        <f>($A$3)</f>
        <v>Bottyán</v>
      </c>
      <c r="M22" s="60"/>
      <c r="N22" s="62">
        <v>2</v>
      </c>
      <c r="O22" s="63" t="s">
        <v>85</v>
      </c>
      <c r="P22" s="62">
        <v>0</v>
      </c>
      <c r="R22" s="50" t="str">
        <f>($A$8)</f>
        <v>Theodos</v>
      </c>
      <c r="W22" s="60"/>
      <c r="AQ22" s="64"/>
    </row>
    <row r="23" spans="1:44" ht="20.399999999999999" x14ac:dyDescent="0.35">
      <c r="A23" s="107"/>
      <c r="B23" s="65"/>
      <c r="E23" s="50"/>
      <c r="F23" s="50"/>
      <c r="G23" s="50"/>
      <c r="H23" s="50"/>
      <c r="I23" s="50"/>
      <c r="J23" s="50"/>
      <c r="L23" s="61" t="str">
        <f>($A$4)</f>
        <v>Szatmári</v>
      </c>
      <c r="N23" s="62">
        <v>2</v>
      </c>
      <c r="O23" s="63" t="s">
        <v>85</v>
      </c>
      <c r="P23" s="62">
        <v>1</v>
      </c>
      <c r="R23" s="50" t="str">
        <f>($A$7)</f>
        <v>PTS</v>
      </c>
      <c r="S23" s="50"/>
      <c r="V23" s="50"/>
      <c r="AE23" s="50"/>
      <c r="AF23" s="50"/>
      <c r="AG23" s="50"/>
      <c r="AH23" s="50"/>
      <c r="AI23" s="50"/>
      <c r="AJ23" s="50"/>
      <c r="AL23" s="50"/>
      <c r="AM23" s="50"/>
      <c r="AN23" s="50"/>
      <c r="AO23" s="50"/>
      <c r="AQ23" s="64"/>
    </row>
    <row r="24" spans="1:44" ht="20.399999999999999" x14ac:dyDescent="0.35">
      <c r="A24" s="107"/>
      <c r="B24" s="65"/>
      <c r="D24" s="59"/>
      <c r="E24" s="50"/>
      <c r="F24" s="50"/>
      <c r="G24" s="50"/>
      <c r="H24" s="50"/>
      <c r="I24" s="50"/>
      <c r="J24" s="50"/>
      <c r="L24" s="61" t="str">
        <f>($A$5)</f>
        <v>Trecskó</v>
      </c>
      <c r="N24" s="62">
        <v>0</v>
      </c>
      <c r="O24" s="63" t="s">
        <v>85</v>
      </c>
      <c r="P24" s="62">
        <v>1</v>
      </c>
      <c r="Q24" s="50"/>
      <c r="R24" s="50" t="str">
        <f>($A$6)</f>
        <v>Komáromi Zs</v>
      </c>
      <c r="S24" s="50"/>
      <c r="V24" s="50"/>
      <c r="AE24" s="50"/>
      <c r="AF24" s="50"/>
      <c r="AG24" s="50"/>
      <c r="AH24" s="50"/>
      <c r="AI24" s="50"/>
      <c r="AJ24" s="50"/>
      <c r="AL24" s="50"/>
      <c r="AM24" s="50"/>
      <c r="AN24" s="50"/>
      <c r="AO24" s="50"/>
      <c r="AQ24" s="64"/>
      <c r="AR24" s="50"/>
    </row>
    <row r="25" spans="1:44" ht="20.399999999999999" x14ac:dyDescent="0.35">
      <c r="A25" s="107"/>
      <c r="B25" s="65"/>
      <c r="E25" s="50"/>
      <c r="F25" s="50"/>
      <c r="G25" s="50"/>
      <c r="H25" s="50"/>
      <c r="I25" s="50"/>
      <c r="J25" s="50"/>
      <c r="L25" s="61" t="str">
        <f>($A$9)</f>
        <v>Kondor G.</v>
      </c>
      <c r="N25" s="62">
        <v>0</v>
      </c>
      <c r="O25" s="63" t="s">
        <v>85</v>
      </c>
      <c r="P25" s="62">
        <v>0</v>
      </c>
      <c r="R25" s="50" t="str">
        <f>($A$10)</f>
        <v>Garamvölgyi</v>
      </c>
      <c r="S25" s="50"/>
      <c r="V25" s="50"/>
      <c r="AE25" s="50"/>
      <c r="AF25" s="50"/>
      <c r="AG25" s="50"/>
      <c r="AH25" s="50"/>
      <c r="AI25" s="50"/>
      <c r="AJ25" s="50"/>
      <c r="AL25" s="50"/>
      <c r="AM25" s="50"/>
      <c r="AN25" s="50"/>
      <c r="AO25" s="50"/>
      <c r="AQ25" s="64"/>
    </row>
    <row r="26" spans="1:44" ht="21" x14ac:dyDescent="0.4">
      <c r="A26" s="107"/>
      <c r="B26" s="65"/>
      <c r="C26" s="66"/>
      <c r="D26" s="67"/>
      <c r="E26" s="65"/>
      <c r="F26" s="65"/>
      <c r="G26" s="65"/>
      <c r="H26" s="65"/>
      <c r="I26" s="65"/>
      <c r="J26" s="65"/>
      <c r="K26" s="68"/>
      <c r="L26" s="68"/>
      <c r="M26" s="68"/>
      <c r="N26" s="65"/>
      <c r="O26" s="69"/>
      <c r="P26" s="70"/>
      <c r="Q26" s="69"/>
      <c r="R26" s="65"/>
      <c r="S26" s="65"/>
      <c r="T26" s="68"/>
      <c r="U26" s="68"/>
      <c r="V26" s="65"/>
      <c r="W26" s="68"/>
      <c r="X26" s="68"/>
      <c r="Y26" s="68"/>
      <c r="Z26" s="65"/>
      <c r="AA26" s="69"/>
      <c r="AB26" s="70"/>
      <c r="AC26" s="69"/>
      <c r="AD26" s="68"/>
      <c r="AE26" s="65"/>
      <c r="AF26" s="65"/>
      <c r="AG26" s="65"/>
    </row>
    <row r="27" spans="1:44" s="50" customFormat="1" ht="24.6" x14ac:dyDescent="0.4">
      <c r="A27" s="106">
        <v>4</v>
      </c>
      <c r="B27" s="71"/>
      <c r="D27" s="59"/>
      <c r="K27" s="60"/>
      <c r="L27" s="61" t="str">
        <f>($A$3)</f>
        <v>Bottyán</v>
      </c>
      <c r="M27" s="60"/>
      <c r="N27" s="62">
        <v>3</v>
      </c>
      <c r="O27" s="63" t="s">
        <v>85</v>
      </c>
      <c r="P27" s="62">
        <v>2</v>
      </c>
      <c r="R27" s="50" t="str">
        <f>($A$7)</f>
        <v>PTS</v>
      </c>
      <c r="W27" s="60"/>
      <c r="X27" s="60"/>
      <c r="Y27" s="60"/>
      <c r="AQ27" s="64"/>
    </row>
    <row r="28" spans="1:44" ht="21" x14ac:dyDescent="0.4">
      <c r="A28" s="107"/>
      <c r="B28" s="72"/>
      <c r="E28" s="50"/>
      <c r="F28" s="50"/>
      <c r="G28" s="50"/>
      <c r="H28" s="50"/>
      <c r="I28" s="50"/>
      <c r="J28" s="50"/>
      <c r="L28" s="61" t="str">
        <f>($A$4)</f>
        <v>Szatmári</v>
      </c>
      <c r="N28" s="62">
        <v>1</v>
      </c>
      <c r="O28" s="63" t="s">
        <v>85</v>
      </c>
      <c r="P28" s="62">
        <v>1</v>
      </c>
      <c r="R28" s="50" t="str">
        <f>($A$6)</f>
        <v>Komáromi Zs</v>
      </c>
      <c r="S28" s="50"/>
      <c r="V28" s="50"/>
      <c r="Z28" s="50"/>
      <c r="AA28" s="78"/>
      <c r="AB28" s="63"/>
      <c r="AC28" s="78"/>
      <c r="AE28" s="50"/>
      <c r="AF28" s="50"/>
      <c r="AG28" s="50"/>
      <c r="AH28" s="50"/>
      <c r="AI28" s="50"/>
      <c r="AJ28" s="50"/>
      <c r="AL28" s="50"/>
      <c r="AM28" s="50"/>
      <c r="AN28" s="50"/>
      <c r="AO28" s="50"/>
      <c r="AQ28" s="64"/>
    </row>
    <row r="29" spans="1:44" ht="21" x14ac:dyDescent="0.4">
      <c r="A29" s="107"/>
      <c r="B29" s="72"/>
      <c r="D29" s="59"/>
      <c r="E29" s="50"/>
      <c r="F29" s="50"/>
      <c r="G29" s="50"/>
      <c r="H29" s="50"/>
      <c r="I29" s="50"/>
      <c r="J29" s="50"/>
      <c r="L29" s="61" t="str">
        <f>($A$5)</f>
        <v>Trecskó</v>
      </c>
      <c r="N29" s="62">
        <v>5</v>
      </c>
      <c r="O29" s="63" t="s">
        <v>85</v>
      </c>
      <c r="P29" s="62">
        <v>2</v>
      </c>
      <c r="Q29" s="50"/>
      <c r="R29" s="50" t="str">
        <f>($A$10)</f>
        <v>Garamvölgyi</v>
      </c>
      <c r="S29" s="50"/>
      <c r="V29" s="50"/>
      <c r="Z29" s="50"/>
      <c r="AA29" s="60"/>
      <c r="AB29" s="60"/>
      <c r="AC29" s="60"/>
      <c r="AE29" s="50"/>
      <c r="AF29" s="50"/>
      <c r="AG29" s="50"/>
      <c r="AH29" s="50"/>
      <c r="AI29" s="50"/>
      <c r="AJ29" s="50"/>
      <c r="AL29" s="50"/>
      <c r="AM29" s="50"/>
      <c r="AN29" s="50"/>
      <c r="AO29" s="50"/>
      <c r="AQ29" s="64"/>
      <c r="AR29" s="50"/>
    </row>
    <row r="30" spans="1:44" ht="21" x14ac:dyDescent="0.4">
      <c r="A30" s="107"/>
      <c r="B30" s="72"/>
      <c r="E30" s="50"/>
      <c r="F30" s="50"/>
      <c r="G30" s="50"/>
      <c r="H30" s="50"/>
      <c r="I30" s="50"/>
      <c r="J30" s="50"/>
      <c r="L30" s="61" t="str">
        <f>($A$8)</f>
        <v>Theodos</v>
      </c>
      <c r="N30" s="62">
        <v>0</v>
      </c>
      <c r="O30" s="63" t="s">
        <v>85</v>
      </c>
      <c r="P30" s="62">
        <v>1</v>
      </c>
      <c r="R30" s="50" t="str">
        <f>($A$9)</f>
        <v>Kondor G.</v>
      </c>
      <c r="S30" s="50"/>
      <c r="V30" s="50"/>
      <c r="Z30" s="50"/>
      <c r="AA30" s="78"/>
      <c r="AB30" s="63"/>
      <c r="AC30" s="78"/>
      <c r="AE30" s="50"/>
      <c r="AF30" s="50"/>
      <c r="AG30" s="50"/>
      <c r="AH30" s="50"/>
      <c r="AI30" s="50"/>
      <c r="AJ30" s="50"/>
      <c r="AL30" s="50"/>
      <c r="AM30" s="50"/>
      <c r="AN30" s="50"/>
      <c r="AO30" s="50"/>
      <c r="AQ30" s="64"/>
    </row>
    <row r="31" spans="1:44" ht="21" x14ac:dyDescent="0.4">
      <c r="A31" s="107"/>
      <c r="B31" s="72"/>
      <c r="C31" s="73"/>
      <c r="D31" s="74"/>
      <c r="E31" s="72"/>
      <c r="F31" s="72"/>
      <c r="G31" s="72"/>
      <c r="H31" s="72"/>
      <c r="I31" s="72"/>
      <c r="J31" s="72"/>
      <c r="K31" s="75"/>
      <c r="L31" s="75"/>
      <c r="M31" s="75"/>
      <c r="N31" s="72"/>
      <c r="O31" s="76"/>
      <c r="P31" s="77"/>
      <c r="Q31" s="76"/>
      <c r="R31" s="72"/>
      <c r="S31" s="72"/>
      <c r="T31" s="75"/>
      <c r="U31" s="75"/>
      <c r="V31" s="72"/>
      <c r="W31" s="75"/>
      <c r="X31" s="75"/>
      <c r="Y31" s="75"/>
      <c r="Z31" s="72"/>
      <c r="AA31" s="76"/>
      <c r="AB31" s="77"/>
      <c r="AC31" s="76"/>
      <c r="AD31" s="75"/>
      <c r="AE31" s="72"/>
      <c r="AF31" s="72"/>
      <c r="AG31" s="72"/>
    </row>
    <row r="32" spans="1:44" s="50" customFormat="1" ht="24.6" x14ac:dyDescent="0.4">
      <c r="A32" s="106">
        <v>5</v>
      </c>
      <c r="B32" s="58"/>
      <c r="D32" s="59"/>
      <c r="K32" s="60"/>
      <c r="L32" s="61" t="str">
        <f>($A$3)</f>
        <v>Bottyán</v>
      </c>
      <c r="M32" s="60"/>
      <c r="N32" s="62">
        <v>2</v>
      </c>
      <c r="O32" s="63" t="s">
        <v>85</v>
      </c>
      <c r="P32" s="62">
        <v>2</v>
      </c>
      <c r="R32" s="50" t="str">
        <f>($A$6)</f>
        <v>Komáromi Zs</v>
      </c>
      <c r="W32" s="60"/>
      <c r="X32" s="60"/>
      <c r="Y32" s="60"/>
      <c r="AQ32" s="64"/>
    </row>
    <row r="33" spans="1:44" ht="21" x14ac:dyDescent="0.4">
      <c r="A33" s="107"/>
      <c r="B33" s="65"/>
      <c r="E33" s="50"/>
      <c r="F33" s="50"/>
      <c r="G33" s="50"/>
      <c r="H33" s="50"/>
      <c r="I33" s="50"/>
      <c r="J33" s="50"/>
      <c r="L33" s="61" t="str">
        <f>($A$4)</f>
        <v>Szatmári</v>
      </c>
      <c r="N33" s="62">
        <v>1</v>
      </c>
      <c r="O33" s="63" t="s">
        <v>85</v>
      </c>
      <c r="P33" s="62">
        <v>5</v>
      </c>
      <c r="R33" s="50" t="str">
        <f>($A$5)</f>
        <v>Trecskó</v>
      </c>
      <c r="S33" s="50"/>
      <c r="V33" s="50"/>
      <c r="Z33" s="50"/>
      <c r="AA33" s="78"/>
      <c r="AB33" s="63"/>
      <c r="AC33" s="78"/>
      <c r="AE33" s="50"/>
      <c r="AF33" s="50"/>
      <c r="AG33" s="50"/>
      <c r="AH33" s="50"/>
      <c r="AI33" s="50"/>
      <c r="AJ33" s="50"/>
      <c r="AL33" s="50"/>
      <c r="AM33" s="50"/>
      <c r="AN33" s="50"/>
      <c r="AO33" s="50"/>
      <c r="AQ33" s="64"/>
    </row>
    <row r="34" spans="1:44" ht="21" x14ac:dyDescent="0.4">
      <c r="A34" s="107"/>
      <c r="B34" s="65"/>
      <c r="D34" s="59"/>
      <c r="E34" s="50"/>
      <c r="F34" s="50"/>
      <c r="G34" s="50"/>
      <c r="H34" s="50"/>
      <c r="I34" s="50"/>
      <c r="J34" s="50"/>
      <c r="L34" s="61" t="str">
        <f>($A$7)</f>
        <v>PTS</v>
      </c>
      <c r="N34" s="62">
        <v>0</v>
      </c>
      <c r="O34" s="63" t="s">
        <v>85</v>
      </c>
      <c r="P34" s="62">
        <v>1</v>
      </c>
      <c r="Q34" s="50"/>
      <c r="R34" s="50" t="str">
        <f>($A$9)</f>
        <v>Kondor G.</v>
      </c>
      <c r="S34" s="50"/>
      <c r="V34" s="50"/>
      <c r="Z34" s="50"/>
      <c r="AA34" s="60"/>
      <c r="AB34" s="60"/>
      <c r="AC34" s="60"/>
      <c r="AE34" s="50"/>
      <c r="AF34" s="50"/>
      <c r="AG34" s="50"/>
      <c r="AH34" s="50"/>
      <c r="AI34" s="50"/>
      <c r="AJ34" s="50"/>
      <c r="AL34" s="50"/>
      <c r="AM34" s="50"/>
      <c r="AN34" s="50"/>
      <c r="AO34" s="50"/>
      <c r="AQ34" s="64"/>
      <c r="AR34" s="50"/>
    </row>
    <row r="35" spans="1:44" ht="21" x14ac:dyDescent="0.4">
      <c r="A35" s="107"/>
      <c r="B35" s="65"/>
      <c r="E35" s="50"/>
      <c r="F35" s="50"/>
      <c r="G35" s="50"/>
      <c r="H35" s="50"/>
      <c r="I35" s="50"/>
      <c r="J35" s="50"/>
      <c r="L35" s="61" t="str">
        <f>($A$8)</f>
        <v>Theodos</v>
      </c>
      <c r="N35" s="62">
        <v>0</v>
      </c>
      <c r="O35" s="63" t="s">
        <v>85</v>
      </c>
      <c r="P35" s="62">
        <v>1</v>
      </c>
      <c r="R35" s="50" t="str">
        <f>($A$10)</f>
        <v>Garamvölgyi</v>
      </c>
      <c r="S35" s="50"/>
      <c r="V35" s="50"/>
      <c r="Z35" s="50"/>
      <c r="AA35" s="78"/>
      <c r="AB35" s="63"/>
      <c r="AC35" s="78"/>
      <c r="AE35" s="50"/>
      <c r="AF35" s="50"/>
      <c r="AG35" s="50"/>
      <c r="AH35" s="50"/>
      <c r="AI35" s="50"/>
      <c r="AJ35" s="50"/>
      <c r="AL35" s="50"/>
      <c r="AM35" s="50"/>
      <c r="AN35" s="50"/>
      <c r="AO35" s="50"/>
      <c r="AQ35" s="64"/>
    </row>
    <row r="36" spans="1:44" ht="21" x14ac:dyDescent="0.4">
      <c r="A36" s="107"/>
      <c r="B36" s="65"/>
      <c r="C36" s="66"/>
      <c r="D36" s="67"/>
      <c r="E36" s="65"/>
      <c r="F36" s="65"/>
      <c r="G36" s="65"/>
      <c r="H36" s="65"/>
      <c r="I36" s="65"/>
      <c r="J36" s="65"/>
      <c r="K36" s="68"/>
      <c r="L36" s="68"/>
      <c r="M36" s="68"/>
      <c r="N36" s="65"/>
      <c r="O36" s="69"/>
      <c r="P36" s="70"/>
      <c r="Q36" s="69"/>
      <c r="R36" s="65"/>
      <c r="S36" s="65"/>
      <c r="T36" s="68"/>
      <c r="U36" s="68"/>
      <c r="V36" s="65"/>
      <c r="W36" s="68"/>
      <c r="X36" s="68"/>
      <c r="Y36" s="68"/>
      <c r="Z36" s="65"/>
      <c r="AA36" s="69"/>
      <c r="AB36" s="70"/>
      <c r="AC36" s="69"/>
      <c r="AD36" s="68"/>
      <c r="AE36" s="65"/>
      <c r="AF36" s="65"/>
      <c r="AG36" s="65"/>
    </row>
    <row r="37" spans="1:44" s="50" customFormat="1" ht="24.6" x14ac:dyDescent="0.4">
      <c r="A37" s="106">
        <v>6</v>
      </c>
      <c r="B37" s="71"/>
      <c r="D37" s="59"/>
      <c r="K37" s="60"/>
      <c r="L37" s="61" t="str">
        <f>($A$3)</f>
        <v>Bottyán</v>
      </c>
      <c r="M37" s="60"/>
      <c r="N37" s="62">
        <v>0</v>
      </c>
      <c r="O37" s="63" t="s">
        <v>85</v>
      </c>
      <c r="P37" s="62">
        <v>0</v>
      </c>
      <c r="R37" s="50" t="str">
        <f>($A$5)</f>
        <v>Trecskó</v>
      </c>
      <c r="W37" s="60"/>
      <c r="X37" s="60"/>
      <c r="Y37" s="60"/>
      <c r="AQ37" s="64"/>
    </row>
    <row r="38" spans="1:44" ht="21" x14ac:dyDescent="0.4">
      <c r="A38" s="107"/>
      <c r="B38" s="72"/>
      <c r="E38" s="50"/>
      <c r="F38" s="50"/>
      <c r="G38" s="50"/>
      <c r="H38" s="50"/>
      <c r="I38" s="50"/>
      <c r="J38" s="50"/>
      <c r="L38" s="61" t="str">
        <f>($A$4)</f>
        <v>Szatmári</v>
      </c>
      <c r="N38" s="62">
        <v>4</v>
      </c>
      <c r="O38" s="63" t="s">
        <v>85</v>
      </c>
      <c r="P38" s="62">
        <v>2</v>
      </c>
      <c r="R38" s="50" t="str">
        <f>($A$10)</f>
        <v>Garamvölgyi</v>
      </c>
      <c r="S38" s="50"/>
      <c r="V38" s="50"/>
      <c r="Z38" s="50"/>
      <c r="AA38" s="78"/>
      <c r="AB38" s="63"/>
      <c r="AC38" s="78"/>
      <c r="AE38" s="50"/>
      <c r="AF38" s="50"/>
      <c r="AG38" s="50"/>
      <c r="AH38" s="50"/>
      <c r="AI38" s="50"/>
      <c r="AJ38" s="50"/>
      <c r="AL38" s="50"/>
      <c r="AM38" s="50"/>
      <c r="AN38" s="50"/>
      <c r="AO38" s="50"/>
      <c r="AQ38" s="64"/>
    </row>
    <row r="39" spans="1:44" ht="21" x14ac:dyDescent="0.4">
      <c r="A39" s="107"/>
      <c r="B39" s="72"/>
      <c r="D39" s="59"/>
      <c r="E39" s="50"/>
      <c r="F39" s="50"/>
      <c r="G39" s="50"/>
      <c r="H39" s="50"/>
      <c r="I39" s="50"/>
      <c r="J39" s="50"/>
      <c r="L39" s="61" t="str">
        <f>($A$6)</f>
        <v>Komáromi Zs</v>
      </c>
      <c r="N39" s="62">
        <v>1</v>
      </c>
      <c r="O39" s="63" t="s">
        <v>85</v>
      </c>
      <c r="P39" s="62">
        <v>2</v>
      </c>
      <c r="Q39" s="50"/>
      <c r="R39" s="50" t="str">
        <f>($A$9)</f>
        <v>Kondor G.</v>
      </c>
      <c r="S39" s="50"/>
      <c r="V39" s="50"/>
      <c r="Z39" s="50"/>
      <c r="AA39" s="60"/>
      <c r="AB39" s="60"/>
      <c r="AC39" s="60"/>
      <c r="AE39" s="50"/>
      <c r="AF39" s="50"/>
      <c r="AG39" s="50"/>
      <c r="AH39" s="50"/>
      <c r="AI39" s="50"/>
      <c r="AJ39" s="50"/>
      <c r="AL39" s="50"/>
      <c r="AM39" s="50"/>
      <c r="AN39" s="50"/>
      <c r="AO39" s="50"/>
      <c r="AQ39" s="64"/>
      <c r="AR39" s="50"/>
    </row>
    <row r="40" spans="1:44" ht="21" x14ac:dyDescent="0.4">
      <c r="A40" s="107"/>
      <c r="B40" s="72"/>
      <c r="E40" s="50"/>
      <c r="F40" s="50"/>
      <c r="G40" s="50"/>
      <c r="H40" s="50"/>
      <c r="I40" s="50"/>
      <c r="J40" s="50"/>
      <c r="L40" s="61" t="str">
        <f>($A$7)</f>
        <v>PTS</v>
      </c>
      <c r="N40" s="62">
        <v>1</v>
      </c>
      <c r="O40" s="63" t="s">
        <v>85</v>
      </c>
      <c r="P40" s="62">
        <v>0</v>
      </c>
      <c r="R40" s="50" t="str">
        <f>($A$8)</f>
        <v>Theodos</v>
      </c>
      <c r="S40" s="50"/>
      <c r="V40" s="50"/>
      <c r="Z40" s="50"/>
      <c r="AA40" s="78"/>
      <c r="AB40" s="63"/>
      <c r="AC40" s="78"/>
      <c r="AE40" s="50"/>
      <c r="AF40" s="50"/>
      <c r="AG40" s="50"/>
      <c r="AH40" s="50"/>
      <c r="AI40" s="50"/>
      <c r="AJ40" s="50"/>
      <c r="AL40" s="50"/>
      <c r="AM40" s="50"/>
      <c r="AN40" s="50"/>
      <c r="AO40" s="50"/>
      <c r="AQ40" s="64"/>
    </row>
    <row r="41" spans="1:44" ht="21" x14ac:dyDescent="0.4">
      <c r="A41" s="107"/>
      <c r="B41" s="72"/>
      <c r="C41" s="73"/>
      <c r="D41" s="74"/>
      <c r="E41" s="72"/>
      <c r="F41" s="72"/>
      <c r="G41" s="72"/>
      <c r="H41" s="72"/>
      <c r="I41" s="72"/>
      <c r="J41" s="72"/>
      <c r="K41" s="75"/>
      <c r="L41" s="75"/>
      <c r="M41" s="75"/>
      <c r="N41" s="72"/>
      <c r="O41" s="76"/>
      <c r="P41" s="77"/>
      <c r="Q41" s="76"/>
      <c r="R41" s="72"/>
      <c r="S41" s="72"/>
      <c r="T41" s="75"/>
      <c r="U41" s="75"/>
      <c r="V41" s="72"/>
      <c r="W41" s="75"/>
      <c r="X41" s="75"/>
      <c r="Y41" s="75"/>
      <c r="Z41" s="72"/>
      <c r="AA41" s="76"/>
      <c r="AB41" s="77"/>
      <c r="AC41" s="76"/>
      <c r="AD41" s="75"/>
      <c r="AE41" s="72"/>
      <c r="AF41" s="72"/>
      <c r="AG41" s="72"/>
    </row>
    <row r="42" spans="1:44" s="50" customFormat="1" ht="24.6" x14ac:dyDescent="0.4">
      <c r="A42" s="106">
        <v>7</v>
      </c>
      <c r="B42" s="58"/>
      <c r="D42" s="59"/>
      <c r="K42" s="60"/>
      <c r="L42" s="61" t="str">
        <f>($A$3)</f>
        <v>Bottyán</v>
      </c>
      <c r="M42" s="60"/>
      <c r="N42" s="62">
        <v>1</v>
      </c>
      <c r="O42" s="63" t="s">
        <v>85</v>
      </c>
      <c r="P42" s="62">
        <v>1</v>
      </c>
      <c r="R42" s="50" t="str">
        <f>($A$4)</f>
        <v>Szatmári</v>
      </c>
      <c r="W42" s="60"/>
      <c r="X42" s="60"/>
      <c r="Y42" s="60"/>
      <c r="AQ42" s="64"/>
    </row>
    <row r="43" spans="1:44" ht="21" x14ac:dyDescent="0.4">
      <c r="A43" s="107"/>
      <c r="B43" s="65"/>
      <c r="E43" s="50"/>
      <c r="F43" s="50"/>
      <c r="G43" s="50"/>
      <c r="H43" s="50"/>
      <c r="I43" s="50"/>
      <c r="J43" s="50"/>
      <c r="L43" s="61" t="str">
        <f>($A$5)</f>
        <v>Trecskó</v>
      </c>
      <c r="N43" s="62">
        <v>1</v>
      </c>
      <c r="O43" s="63" t="s">
        <v>85</v>
      </c>
      <c r="P43" s="62">
        <v>0</v>
      </c>
      <c r="R43" s="50" t="str">
        <f>($A$9)</f>
        <v>Kondor G.</v>
      </c>
      <c r="S43" s="50"/>
      <c r="V43" s="50"/>
      <c r="Z43" s="50"/>
      <c r="AA43" s="78"/>
      <c r="AB43" s="63"/>
      <c r="AC43" s="78"/>
      <c r="AE43" s="50"/>
      <c r="AF43" s="50"/>
      <c r="AG43" s="50"/>
      <c r="AH43" s="50"/>
      <c r="AI43" s="50"/>
      <c r="AJ43" s="50"/>
      <c r="AL43" s="50"/>
      <c r="AM43" s="50"/>
      <c r="AN43" s="50"/>
      <c r="AO43" s="50"/>
      <c r="AQ43" s="64"/>
    </row>
    <row r="44" spans="1:44" ht="21" x14ac:dyDescent="0.4">
      <c r="A44" s="107"/>
      <c r="B44" s="65"/>
      <c r="D44" s="59"/>
      <c r="E44" s="50"/>
      <c r="F44" s="50"/>
      <c r="G44" s="50"/>
      <c r="H44" s="50"/>
      <c r="I44" s="50"/>
      <c r="J44" s="50"/>
      <c r="L44" s="61" t="str">
        <f>($A$6)</f>
        <v>Komáromi Zs</v>
      </c>
      <c r="N44" s="62">
        <v>2</v>
      </c>
      <c r="O44" s="63" t="s">
        <v>85</v>
      </c>
      <c r="P44" s="62">
        <v>0</v>
      </c>
      <c r="Q44" s="50"/>
      <c r="R44" s="50" t="str">
        <f>($A$8)</f>
        <v>Theodos</v>
      </c>
      <c r="S44" s="50"/>
      <c r="V44" s="50"/>
      <c r="Z44" s="50"/>
      <c r="AA44" s="60"/>
      <c r="AB44" s="60"/>
      <c r="AC44" s="60"/>
      <c r="AE44" s="50"/>
      <c r="AF44" s="50"/>
      <c r="AG44" s="50"/>
      <c r="AH44" s="50"/>
      <c r="AI44" s="50"/>
      <c r="AJ44" s="50"/>
      <c r="AL44" s="50"/>
      <c r="AM44" s="50"/>
      <c r="AN44" s="50"/>
      <c r="AO44" s="50"/>
      <c r="AQ44" s="64"/>
      <c r="AR44" s="50"/>
    </row>
    <row r="45" spans="1:44" ht="21" x14ac:dyDescent="0.4">
      <c r="A45" s="107"/>
      <c r="B45" s="65"/>
      <c r="E45" s="50"/>
      <c r="F45" s="50"/>
      <c r="G45" s="50"/>
      <c r="H45" s="50"/>
      <c r="I45" s="50"/>
      <c r="J45" s="50"/>
      <c r="L45" s="61" t="str">
        <f>($A$7)</f>
        <v>PTS</v>
      </c>
      <c r="N45" s="62">
        <v>1</v>
      </c>
      <c r="O45" s="63" t="s">
        <v>85</v>
      </c>
      <c r="P45" s="62">
        <v>1</v>
      </c>
      <c r="R45" s="50" t="str">
        <f>($A$10)</f>
        <v>Garamvölgyi</v>
      </c>
      <c r="S45" s="50"/>
      <c r="V45" s="50"/>
      <c r="Z45" s="50"/>
      <c r="AA45" s="78"/>
      <c r="AB45" s="63"/>
      <c r="AC45" s="78"/>
      <c r="AE45" s="50"/>
      <c r="AF45" s="50"/>
      <c r="AG45" s="50"/>
      <c r="AH45" s="50"/>
      <c r="AI45" s="50"/>
      <c r="AJ45" s="50"/>
      <c r="AL45" s="50"/>
      <c r="AM45" s="50"/>
      <c r="AN45" s="50"/>
      <c r="AO45" s="50"/>
      <c r="AQ45" s="64"/>
    </row>
    <row r="46" spans="1:44" ht="21" x14ac:dyDescent="0.4">
      <c r="A46" s="107"/>
      <c r="B46" s="65"/>
      <c r="C46" s="66"/>
      <c r="D46" s="67"/>
      <c r="E46" s="65"/>
      <c r="F46" s="65"/>
      <c r="G46" s="65"/>
      <c r="H46" s="65"/>
      <c r="I46" s="65"/>
      <c r="J46" s="65"/>
      <c r="K46" s="68"/>
      <c r="L46" s="68"/>
      <c r="M46" s="68"/>
      <c r="N46" s="65"/>
      <c r="O46" s="69"/>
      <c r="P46" s="70"/>
      <c r="Q46" s="69"/>
      <c r="R46" s="65"/>
      <c r="S46" s="65"/>
      <c r="T46" s="68"/>
      <c r="U46" s="68"/>
      <c r="V46" s="65"/>
      <c r="W46" s="68"/>
      <c r="X46" s="68"/>
      <c r="Y46" s="68"/>
      <c r="Z46" s="65"/>
      <c r="AA46" s="69"/>
      <c r="AB46" s="70"/>
      <c r="AC46" s="69"/>
      <c r="AD46" s="68"/>
      <c r="AE46" s="65"/>
      <c r="AF46" s="65"/>
      <c r="AG46" s="65"/>
    </row>
  </sheetData>
  <conditionalFormatting sqref="E4:E10 I3 I5:I10 M3:M4 M6:M10 Q3:Q5 Q7:Q10 U3:U6 U8:U10 Y3:Y7 Y9:Y10 AC3:AC8 AC10 AG3:AG9">
    <cfRule type="cellIs" dxfId="47" priority="1" stopIfTrue="1" operator="equal">
      <formula>"g"</formula>
    </cfRule>
    <cfRule type="cellIs" dxfId="46" priority="2" stopIfTrue="1" operator="equal">
      <formula>"d"</formula>
    </cfRule>
    <cfRule type="cellIs" dxfId="45" priority="3" stopIfTrue="1" operator="equal">
      <formula>"v"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16"/>
  <sheetViews>
    <sheetView workbookViewId="0">
      <selection activeCell="A10" sqref="A10"/>
    </sheetView>
  </sheetViews>
  <sheetFormatPr defaultColWidth="2.69921875" defaultRowHeight="15.6" x14ac:dyDescent="0.3"/>
  <cols>
    <col min="1" max="1" width="19.296875" bestFit="1" customWidth="1"/>
    <col min="18" max="18" width="1.296875" customWidth="1"/>
    <col min="25" max="25" width="3.5" bestFit="1" customWidth="1"/>
    <col min="26" max="26" width="0.796875" customWidth="1"/>
    <col min="28" max="28" width="0.796875" customWidth="1"/>
    <col min="257" max="257" width="19.296875" bestFit="1" customWidth="1"/>
    <col min="274" max="274" width="1.296875" customWidth="1"/>
    <col min="281" max="281" width="3.5" bestFit="1" customWidth="1"/>
    <col min="282" max="282" width="0.796875" customWidth="1"/>
    <col min="284" max="284" width="0.796875" customWidth="1"/>
    <col min="513" max="513" width="19.296875" bestFit="1" customWidth="1"/>
    <col min="530" max="530" width="1.296875" customWidth="1"/>
    <col min="537" max="537" width="3.5" bestFit="1" customWidth="1"/>
    <col min="538" max="538" width="0.796875" customWidth="1"/>
    <col min="540" max="540" width="0.796875" customWidth="1"/>
    <col min="769" max="769" width="19.296875" bestFit="1" customWidth="1"/>
    <col min="786" max="786" width="1.296875" customWidth="1"/>
    <col min="793" max="793" width="3.5" bestFit="1" customWidth="1"/>
    <col min="794" max="794" width="0.796875" customWidth="1"/>
    <col min="796" max="796" width="0.796875" customWidth="1"/>
    <col min="1025" max="1025" width="19.296875" bestFit="1" customWidth="1"/>
    <col min="1042" max="1042" width="1.296875" customWidth="1"/>
    <col min="1049" max="1049" width="3.5" bestFit="1" customWidth="1"/>
    <col min="1050" max="1050" width="0.796875" customWidth="1"/>
    <col min="1052" max="1052" width="0.796875" customWidth="1"/>
    <col min="1281" max="1281" width="19.296875" bestFit="1" customWidth="1"/>
    <col min="1298" max="1298" width="1.296875" customWidth="1"/>
    <col min="1305" max="1305" width="3.5" bestFit="1" customWidth="1"/>
    <col min="1306" max="1306" width="0.796875" customWidth="1"/>
    <col min="1308" max="1308" width="0.796875" customWidth="1"/>
    <col min="1537" max="1537" width="19.296875" bestFit="1" customWidth="1"/>
    <col min="1554" max="1554" width="1.296875" customWidth="1"/>
    <col min="1561" max="1561" width="3.5" bestFit="1" customWidth="1"/>
    <col min="1562" max="1562" width="0.796875" customWidth="1"/>
    <col min="1564" max="1564" width="0.796875" customWidth="1"/>
    <col min="1793" max="1793" width="19.296875" bestFit="1" customWidth="1"/>
    <col min="1810" max="1810" width="1.296875" customWidth="1"/>
    <col min="1817" max="1817" width="3.5" bestFit="1" customWidth="1"/>
    <col min="1818" max="1818" width="0.796875" customWidth="1"/>
    <col min="1820" max="1820" width="0.796875" customWidth="1"/>
    <col min="2049" max="2049" width="19.296875" bestFit="1" customWidth="1"/>
    <col min="2066" max="2066" width="1.296875" customWidth="1"/>
    <col min="2073" max="2073" width="3.5" bestFit="1" customWidth="1"/>
    <col min="2074" max="2074" width="0.796875" customWidth="1"/>
    <col min="2076" max="2076" width="0.796875" customWidth="1"/>
    <col min="2305" max="2305" width="19.296875" bestFit="1" customWidth="1"/>
    <col min="2322" max="2322" width="1.296875" customWidth="1"/>
    <col min="2329" max="2329" width="3.5" bestFit="1" customWidth="1"/>
    <col min="2330" max="2330" width="0.796875" customWidth="1"/>
    <col min="2332" max="2332" width="0.796875" customWidth="1"/>
    <col min="2561" max="2561" width="19.296875" bestFit="1" customWidth="1"/>
    <col min="2578" max="2578" width="1.296875" customWidth="1"/>
    <col min="2585" max="2585" width="3.5" bestFit="1" customWidth="1"/>
    <col min="2586" max="2586" width="0.796875" customWidth="1"/>
    <col min="2588" max="2588" width="0.796875" customWidth="1"/>
    <col min="2817" max="2817" width="19.296875" bestFit="1" customWidth="1"/>
    <col min="2834" max="2834" width="1.296875" customWidth="1"/>
    <col min="2841" max="2841" width="3.5" bestFit="1" customWidth="1"/>
    <col min="2842" max="2842" width="0.796875" customWidth="1"/>
    <col min="2844" max="2844" width="0.796875" customWidth="1"/>
    <col min="3073" max="3073" width="19.296875" bestFit="1" customWidth="1"/>
    <col min="3090" max="3090" width="1.296875" customWidth="1"/>
    <col min="3097" max="3097" width="3.5" bestFit="1" customWidth="1"/>
    <col min="3098" max="3098" width="0.796875" customWidth="1"/>
    <col min="3100" max="3100" width="0.796875" customWidth="1"/>
    <col min="3329" max="3329" width="19.296875" bestFit="1" customWidth="1"/>
    <col min="3346" max="3346" width="1.296875" customWidth="1"/>
    <col min="3353" max="3353" width="3.5" bestFit="1" customWidth="1"/>
    <col min="3354" max="3354" width="0.796875" customWidth="1"/>
    <col min="3356" max="3356" width="0.796875" customWidth="1"/>
    <col min="3585" max="3585" width="19.296875" bestFit="1" customWidth="1"/>
    <col min="3602" max="3602" width="1.296875" customWidth="1"/>
    <col min="3609" max="3609" width="3.5" bestFit="1" customWidth="1"/>
    <col min="3610" max="3610" width="0.796875" customWidth="1"/>
    <col min="3612" max="3612" width="0.796875" customWidth="1"/>
    <col min="3841" max="3841" width="19.296875" bestFit="1" customWidth="1"/>
    <col min="3858" max="3858" width="1.296875" customWidth="1"/>
    <col min="3865" max="3865" width="3.5" bestFit="1" customWidth="1"/>
    <col min="3866" max="3866" width="0.796875" customWidth="1"/>
    <col min="3868" max="3868" width="0.796875" customWidth="1"/>
    <col min="4097" max="4097" width="19.296875" bestFit="1" customWidth="1"/>
    <col min="4114" max="4114" width="1.296875" customWidth="1"/>
    <col min="4121" max="4121" width="3.5" bestFit="1" customWidth="1"/>
    <col min="4122" max="4122" width="0.796875" customWidth="1"/>
    <col min="4124" max="4124" width="0.796875" customWidth="1"/>
    <col min="4353" max="4353" width="19.296875" bestFit="1" customWidth="1"/>
    <col min="4370" max="4370" width="1.296875" customWidth="1"/>
    <col min="4377" max="4377" width="3.5" bestFit="1" customWidth="1"/>
    <col min="4378" max="4378" width="0.796875" customWidth="1"/>
    <col min="4380" max="4380" width="0.796875" customWidth="1"/>
    <col min="4609" max="4609" width="19.296875" bestFit="1" customWidth="1"/>
    <col min="4626" max="4626" width="1.296875" customWidth="1"/>
    <col min="4633" max="4633" width="3.5" bestFit="1" customWidth="1"/>
    <col min="4634" max="4634" width="0.796875" customWidth="1"/>
    <col min="4636" max="4636" width="0.796875" customWidth="1"/>
    <col min="4865" max="4865" width="19.296875" bestFit="1" customWidth="1"/>
    <col min="4882" max="4882" width="1.296875" customWidth="1"/>
    <col min="4889" max="4889" width="3.5" bestFit="1" customWidth="1"/>
    <col min="4890" max="4890" width="0.796875" customWidth="1"/>
    <col min="4892" max="4892" width="0.796875" customWidth="1"/>
    <col min="5121" max="5121" width="19.296875" bestFit="1" customWidth="1"/>
    <col min="5138" max="5138" width="1.296875" customWidth="1"/>
    <col min="5145" max="5145" width="3.5" bestFit="1" customWidth="1"/>
    <col min="5146" max="5146" width="0.796875" customWidth="1"/>
    <col min="5148" max="5148" width="0.796875" customWidth="1"/>
    <col min="5377" max="5377" width="19.296875" bestFit="1" customWidth="1"/>
    <col min="5394" max="5394" width="1.296875" customWidth="1"/>
    <col min="5401" max="5401" width="3.5" bestFit="1" customWidth="1"/>
    <col min="5402" max="5402" width="0.796875" customWidth="1"/>
    <col min="5404" max="5404" width="0.796875" customWidth="1"/>
    <col min="5633" max="5633" width="19.296875" bestFit="1" customWidth="1"/>
    <col min="5650" max="5650" width="1.296875" customWidth="1"/>
    <col min="5657" max="5657" width="3.5" bestFit="1" customWidth="1"/>
    <col min="5658" max="5658" width="0.796875" customWidth="1"/>
    <col min="5660" max="5660" width="0.796875" customWidth="1"/>
    <col min="5889" max="5889" width="19.296875" bestFit="1" customWidth="1"/>
    <col min="5906" max="5906" width="1.296875" customWidth="1"/>
    <col min="5913" max="5913" width="3.5" bestFit="1" customWidth="1"/>
    <col min="5914" max="5914" width="0.796875" customWidth="1"/>
    <col min="5916" max="5916" width="0.796875" customWidth="1"/>
    <col min="6145" max="6145" width="19.296875" bestFit="1" customWidth="1"/>
    <col min="6162" max="6162" width="1.296875" customWidth="1"/>
    <col min="6169" max="6169" width="3.5" bestFit="1" customWidth="1"/>
    <col min="6170" max="6170" width="0.796875" customWidth="1"/>
    <col min="6172" max="6172" width="0.796875" customWidth="1"/>
    <col min="6401" max="6401" width="19.296875" bestFit="1" customWidth="1"/>
    <col min="6418" max="6418" width="1.296875" customWidth="1"/>
    <col min="6425" max="6425" width="3.5" bestFit="1" customWidth="1"/>
    <col min="6426" max="6426" width="0.796875" customWidth="1"/>
    <col min="6428" max="6428" width="0.796875" customWidth="1"/>
    <col min="6657" max="6657" width="19.296875" bestFit="1" customWidth="1"/>
    <col min="6674" max="6674" width="1.296875" customWidth="1"/>
    <col min="6681" max="6681" width="3.5" bestFit="1" customWidth="1"/>
    <col min="6682" max="6682" width="0.796875" customWidth="1"/>
    <col min="6684" max="6684" width="0.796875" customWidth="1"/>
    <col min="6913" max="6913" width="19.296875" bestFit="1" customWidth="1"/>
    <col min="6930" max="6930" width="1.296875" customWidth="1"/>
    <col min="6937" max="6937" width="3.5" bestFit="1" customWidth="1"/>
    <col min="6938" max="6938" width="0.796875" customWidth="1"/>
    <col min="6940" max="6940" width="0.796875" customWidth="1"/>
    <col min="7169" max="7169" width="19.296875" bestFit="1" customWidth="1"/>
    <col min="7186" max="7186" width="1.296875" customWidth="1"/>
    <col min="7193" max="7193" width="3.5" bestFit="1" customWidth="1"/>
    <col min="7194" max="7194" width="0.796875" customWidth="1"/>
    <col min="7196" max="7196" width="0.796875" customWidth="1"/>
    <col min="7425" max="7425" width="19.296875" bestFit="1" customWidth="1"/>
    <col min="7442" max="7442" width="1.296875" customWidth="1"/>
    <col min="7449" max="7449" width="3.5" bestFit="1" customWidth="1"/>
    <col min="7450" max="7450" width="0.796875" customWidth="1"/>
    <col min="7452" max="7452" width="0.796875" customWidth="1"/>
    <col min="7681" max="7681" width="19.296875" bestFit="1" customWidth="1"/>
    <col min="7698" max="7698" width="1.296875" customWidth="1"/>
    <col min="7705" max="7705" width="3.5" bestFit="1" customWidth="1"/>
    <col min="7706" max="7706" width="0.796875" customWidth="1"/>
    <col min="7708" max="7708" width="0.796875" customWidth="1"/>
    <col min="7937" max="7937" width="19.296875" bestFit="1" customWidth="1"/>
    <col min="7954" max="7954" width="1.296875" customWidth="1"/>
    <col min="7961" max="7961" width="3.5" bestFit="1" customWidth="1"/>
    <col min="7962" max="7962" width="0.796875" customWidth="1"/>
    <col min="7964" max="7964" width="0.796875" customWidth="1"/>
    <col min="8193" max="8193" width="19.296875" bestFit="1" customWidth="1"/>
    <col min="8210" max="8210" width="1.296875" customWidth="1"/>
    <col min="8217" max="8217" width="3.5" bestFit="1" customWidth="1"/>
    <col min="8218" max="8218" width="0.796875" customWidth="1"/>
    <col min="8220" max="8220" width="0.796875" customWidth="1"/>
    <col min="8449" max="8449" width="19.296875" bestFit="1" customWidth="1"/>
    <col min="8466" max="8466" width="1.296875" customWidth="1"/>
    <col min="8473" max="8473" width="3.5" bestFit="1" customWidth="1"/>
    <col min="8474" max="8474" width="0.796875" customWidth="1"/>
    <col min="8476" max="8476" width="0.796875" customWidth="1"/>
    <col min="8705" max="8705" width="19.296875" bestFit="1" customWidth="1"/>
    <col min="8722" max="8722" width="1.296875" customWidth="1"/>
    <col min="8729" max="8729" width="3.5" bestFit="1" customWidth="1"/>
    <col min="8730" max="8730" width="0.796875" customWidth="1"/>
    <col min="8732" max="8732" width="0.796875" customWidth="1"/>
    <col min="8961" max="8961" width="19.296875" bestFit="1" customWidth="1"/>
    <col min="8978" max="8978" width="1.296875" customWidth="1"/>
    <col min="8985" max="8985" width="3.5" bestFit="1" customWidth="1"/>
    <col min="8986" max="8986" width="0.796875" customWidth="1"/>
    <col min="8988" max="8988" width="0.796875" customWidth="1"/>
    <col min="9217" max="9217" width="19.296875" bestFit="1" customWidth="1"/>
    <col min="9234" max="9234" width="1.296875" customWidth="1"/>
    <col min="9241" max="9241" width="3.5" bestFit="1" customWidth="1"/>
    <col min="9242" max="9242" width="0.796875" customWidth="1"/>
    <col min="9244" max="9244" width="0.796875" customWidth="1"/>
    <col min="9473" max="9473" width="19.296875" bestFit="1" customWidth="1"/>
    <col min="9490" max="9490" width="1.296875" customWidth="1"/>
    <col min="9497" max="9497" width="3.5" bestFit="1" customWidth="1"/>
    <col min="9498" max="9498" width="0.796875" customWidth="1"/>
    <col min="9500" max="9500" width="0.796875" customWidth="1"/>
    <col min="9729" max="9729" width="19.296875" bestFit="1" customWidth="1"/>
    <col min="9746" max="9746" width="1.296875" customWidth="1"/>
    <col min="9753" max="9753" width="3.5" bestFit="1" customWidth="1"/>
    <col min="9754" max="9754" width="0.796875" customWidth="1"/>
    <col min="9756" max="9756" width="0.796875" customWidth="1"/>
    <col min="9985" max="9985" width="19.296875" bestFit="1" customWidth="1"/>
    <col min="10002" max="10002" width="1.296875" customWidth="1"/>
    <col min="10009" max="10009" width="3.5" bestFit="1" customWidth="1"/>
    <col min="10010" max="10010" width="0.796875" customWidth="1"/>
    <col min="10012" max="10012" width="0.796875" customWidth="1"/>
    <col min="10241" max="10241" width="19.296875" bestFit="1" customWidth="1"/>
    <col min="10258" max="10258" width="1.296875" customWidth="1"/>
    <col min="10265" max="10265" width="3.5" bestFit="1" customWidth="1"/>
    <col min="10266" max="10266" width="0.796875" customWidth="1"/>
    <col min="10268" max="10268" width="0.796875" customWidth="1"/>
    <col min="10497" max="10497" width="19.296875" bestFit="1" customWidth="1"/>
    <col min="10514" max="10514" width="1.296875" customWidth="1"/>
    <col min="10521" max="10521" width="3.5" bestFit="1" customWidth="1"/>
    <col min="10522" max="10522" width="0.796875" customWidth="1"/>
    <col min="10524" max="10524" width="0.796875" customWidth="1"/>
    <col min="10753" max="10753" width="19.296875" bestFit="1" customWidth="1"/>
    <col min="10770" max="10770" width="1.296875" customWidth="1"/>
    <col min="10777" max="10777" width="3.5" bestFit="1" customWidth="1"/>
    <col min="10778" max="10778" width="0.796875" customWidth="1"/>
    <col min="10780" max="10780" width="0.796875" customWidth="1"/>
    <col min="11009" max="11009" width="19.296875" bestFit="1" customWidth="1"/>
    <col min="11026" max="11026" width="1.296875" customWidth="1"/>
    <col min="11033" max="11033" width="3.5" bestFit="1" customWidth="1"/>
    <col min="11034" max="11034" width="0.796875" customWidth="1"/>
    <col min="11036" max="11036" width="0.796875" customWidth="1"/>
    <col min="11265" max="11265" width="19.296875" bestFit="1" customWidth="1"/>
    <col min="11282" max="11282" width="1.296875" customWidth="1"/>
    <col min="11289" max="11289" width="3.5" bestFit="1" customWidth="1"/>
    <col min="11290" max="11290" width="0.796875" customWidth="1"/>
    <col min="11292" max="11292" width="0.796875" customWidth="1"/>
    <col min="11521" max="11521" width="19.296875" bestFit="1" customWidth="1"/>
    <col min="11538" max="11538" width="1.296875" customWidth="1"/>
    <col min="11545" max="11545" width="3.5" bestFit="1" customWidth="1"/>
    <col min="11546" max="11546" width="0.796875" customWidth="1"/>
    <col min="11548" max="11548" width="0.796875" customWidth="1"/>
    <col min="11777" max="11777" width="19.296875" bestFit="1" customWidth="1"/>
    <col min="11794" max="11794" width="1.296875" customWidth="1"/>
    <col min="11801" max="11801" width="3.5" bestFit="1" customWidth="1"/>
    <col min="11802" max="11802" width="0.796875" customWidth="1"/>
    <col min="11804" max="11804" width="0.796875" customWidth="1"/>
    <col min="12033" max="12033" width="19.296875" bestFit="1" customWidth="1"/>
    <col min="12050" max="12050" width="1.296875" customWidth="1"/>
    <col min="12057" max="12057" width="3.5" bestFit="1" customWidth="1"/>
    <col min="12058" max="12058" width="0.796875" customWidth="1"/>
    <col min="12060" max="12060" width="0.796875" customWidth="1"/>
    <col min="12289" max="12289" width="19.296875" bestFit="1" customWidth="1"/>
    <col min="12306" max="12306" width="1.296875" customWidth="1"/>
    <col min="12313" max="12313" width="3.5" bestFit="1" customWidth="1"/>
    <col min="12314" max="12314" width="0.796875" customWidth="1"/>
    <col min="12316" max="12316" width="0.796875" customWidth="1"/>
    <col min="12545" max="12545" width="19.296875" bestFit="1" customWidth="1"/>
    <col min="12562" max="12562" width="1.296875" customWidth="1"/>
    <col min="12569" max="12569" width="3.5" bestFit="1" customWidth="1"/>
    <col min="12570" max="12570" width="0.796875" customWidth="1"/>
    <col min="12572" max="12572" width="0.796875" customWidth="1"/>
    <col min="12801" max="12801" width="19.296875" bestFit="1" customWidth="1"/>
    <col min="12818" max="12818" width="1.296875" customWidth="1"/>
    <col min="12825" max="12825" width="3.5" bestFit="1" customWidth="1"/>
    <col min="12826" max="12826" width="0.796875" customWidth="1"/>
    <col min="12828" max="12828" width="0.796875" customWidth="1"/>
    <col min="13057" max="13057" width="19.296875" bestFit="1" customWidth="1"/>
    <col min="13074" max="13074" width="1.296875" customWidth="1"/>
    <col min="13081" max="13081" width="3.5" bestFit="1" customWidth="1"/>
    <col min="13082" max="13082" width="0.796875" customWidth="1"/>
    <col min="13084" max="13084" width="0.796875" customWidth="1"/>
    <col min="13313" max="13313" width="19.296875" bestFit="1" customWidth="1"/>
    <col min="13330" max="13330" width="1.296875" customWidth="1"/>
    <col min="13337" max="13337" width="3.5" bestFit="1" customWidth="1"/>
    <col min="13338" max="13338" width="0.796875" customWidth="1"/>
    <col min="13340" max="13340" width="0.796875" customWidth="1"/>
    <col min="13569" max="13569" width="19.296875" bestFit="1" customWidth="1"/>
    <col min="13586" max="13586" width="1.296875" customWidth="1"/>
    <col min="13593" max="13593" width="3.5" bestFit="1" customWidth="1"/>
    <col min="13594" max="13594" width="0.796875" customWidth="1"/>
    <col min="13596" max="13596" width="0.796875" customWidth="1"/>
    <col min="13825" max="13825" width="19.296875" bestFit="1" customWidth="1"/>
    <col min="13842" max="13842" width="1.296875" customWidth="1"/>
    <col min="13849" max="13849" width="3.5" bestFit="1" customWidth="1"/>
    <col min="13850" max="13850" width="0.796875" customWidth="1"/>
    <col min="13852" max="13852" width="0.796875" customWidth="1"/>
    <col min="14081" max="14081" width="19.296875" bestFit="1" customWidth="1"/>
    <col min="14098" max="14098" width="1.296875" customWidth="1"/>
    <col min="14105" max="14105" width="3.5" bestFit="1" customWidth="1"/>
    <col min="14106" max="14106" width="0.796875" customWidth="1"/>
    <col min="14108" max="14108" width="0.796875" customWidth="1"/>
    <col min="14337" max="14337" width="19.296875" bestFit="1" customWidth="1"/>
    <col min="14354" max="14354" width="1.296875" customWidth="1"/>
    <col min="14361" max="14361" width="3.5" bestFit="1" customWidth="1"/>
    <col min="14362" max="14362" width="0.796875" customWidth="1"/>
    <col min="14364" max="14364" width="0.796875" customWidth="1"/>
    <col min="14593" max="14593" width="19.296875" bestFit="1" customWidth="1"/>
    <col min="14610" max="14610" width="1.296875" customWidth="1"/>
    <col min="14617" max="14617" width="3.5" bestFit="1" customWidth="1"/>
    <col min="14618" max="14618" width="0.796875" customWidth="1"/>
    <col min="14620" max="14620" width="0.796875" customWidth="1"/>
    <col min="14849" max="14849" width="19.296875" bestFit="1" customWidth="1"/>
    <col min="14866" max="14866" width="1.296875" customWidth="1"/>
    <col min="14873" max="14873" width="3.5" bestFit="1" customWidth="1"/>
    <col min="14874" max="14874" width="0.796875" customWidth="1"/>
    <col min="14876" max="14876" width="0.796875" customWidth="1"/>
    <col min="15105" max="15105" width="19.296875" bestFit="1" customWidth="1"/>
    <col min="15122" max="15122" width="1.296875" customWidth="1"/>
    <col min="15129" max="15129" width="3.5" bestFit="1" customWidth="1"/>
    <col min="15130" max="15130" width="0.796875" customWidth="1"/>
    <col min="15132" max="15132" width="0.796875" customWidth="1"/>
    <col min="15361" max="15361" width="19.296875" bestFit="1" customWidth="1"/>
    <col min="15378" max="15378" width="1.296875" customWidth="1"/>
    <col min="15385" max="15385" width="3.5" bestFit="1" customWidth="1"/>
    <col min="15386" max="15386" width="0.796875" customWidth="1"/>
    <col min="15388" max="15388" width="0.796875" customWidth="1"/>
    <col min="15617" max="15617" width="19.296875" bestFit="1" customWidth="1"/>
    <col min="15634" max="15634" width="1.296875" customWidth="1"/>
    <col min="15641" max="15641" width="3.5" bestFit="1" customWidth="1"/>
    <col min="15642" max="15642" width="0.796875" customWidth="1"/>
    <col min="15644" max="15644" width="0.796875" customWidth="1"/>
    <col min="15873" max="15873" width="19.296875" bestFit="1" customWidth="1"/>
    <col min="15890" max="15890" width="1.296875" customWidth="1"/>
    <col min="15897" max="15897" width="3.5" bestFit="1" customWidth="1"/>
    <col min="15898" max="15898" width="0.796875" customWidth="1"/>
    <col min="15900" max="15900" width="0.796875" customWidth="1"/>
    <col min="16129" max="16129" width="19.296875" bestFit="1" customWidth="1"/>
    <col min="16146" max="16146" width="1.296875" customWidth="1"/>
    <col min="16153" max="16153" width="3.5" bestFit="1" customWidth="1"/>
    <col min="16154" max="16154" width="0.796875" customWidth="1"/>
    <col min="16156" max="16156" width="0.796875" customWidth="1"/>
  </cols>
  <sheetData>
    <row r="1" spans="1:29" ht="16.2" thickBot="1" x14ac:dyDescent="0.35">
      <c r="A1" s="100" t="s">
        <v>160</v>
      </c>
      <c r="S1" s="2">
        <v>43603</v>
      </c>
      <c r="T1" s="3"/>
      <c r="U1" s="3"/>
      <c r="V1" s="3"/>
      <c r="W1" s="3"/>
      <c r="X1" s="3"/>
      <c r="Y1" s="3"/>
      <c r="AA1" s="4"/>
      <c r="AB1" s="4"/>
      <c r="AC1" s="5"/>
    </row>
    <row r="2" spans="1:29" ht="16.8" thickTop="1" thickBot="1" x14ac:dyDescent="0.35">
      <c r="A2" s="108" t="s">
        <v>74</v>
      </c>
      <c r="B2" s="6" t="str">
        <f>(A3)</f>
        <v>Szendrey</v>
      </c>
      <c r="C2" s="7"/>
      <c r="D2" s="6"/>
      <c r="E2" s="6"/>
      <c r="F2" s="8" t="str">
        <f>(A4)</f>
        <v>Komáromi</v>
      </c>
      <c r="G2" s="6"/>
      <c r="H2" s="6"/>
      <c r="I2" s="6"/>
      <c r="J2" s="8" t="str">
        <f>(A5)</f>
        <v>Körmendi</v>
      </c>
      <c r="K2" s="6"/>
      <c r="L2" s="6"/>
      <c r="M2" s="6"/>
      <c r="N2" s="8" t="str">
        <f>(A6)</f>
        <v>Koczor</v>
      </c>
      <c r="O2" s="6"/>
      <c r="P2" s="6"/>
      <c r="Q2" s="6"/>
      <c r="R2" s="9"/>
      <c r="S2" s="126" t="s">
        <v>75</v>
      </c>
      <c r="T2" s="11" t="s">
        <v>76</v>
      </c>
      <c r="U2" s="11" t="s">
        <v>77</v>
      </c>
      <c r="V2" s="11" t="s">
        <v>78</v>
      </c>
      <c r="W2" s="12" t="s">
        <v>79</v>
      </c>
      <c r="X2" s="12" t="s">
        <v>80</v>
      </c>
      <c r="Y2" s="127" t="s">
        <v>81</v>
      </c>
      <c r="Z2" s="128"/>
      <c r="AA2" s="14" t="s">
        <v>82</v>
      </c>
      <c r="AB2" s="129"/>
      <c r="AC2" s="16" t="s">
        <v>83</v>
      </c>
    </row>
    <row r="3" spans="1:29" ht="16.2" thickTop="1" x14ac:dyDescent="0.3">
      <c r="A3" s="159" t="s">
        <v>91</v>
      </c>
      <c r="B3" s="17"/>
      <c r="C3" s="18"/>
      <c r="D3" s="18"/>
      <c r="E3" s="18"/>
      <c r="F3" s="19">
        <v>3</v>
      </c>
      <c r="G3" s="22">
        <f>(N14)</f>
        <v>2</v>
      </c>
      <c r="H3" s="22">
        <f>(P14)</f>
        <v>1</v>
      </c>
      <c r="I3" s="21" t="str">
        <f>IF(G3=".","-",IF(G3&gt;H3,"g",IF(G3=H3,"d","v")))</f>
        <v>g</v>
      </c>
      <c r="J3" s="19">
        <v>2</v>
      </c>
      <c r="K3" s="22">
        <f>(N11)</f>
        <v>5</v>
      </c>
      <c r="L3" s="22">
        <f>(P11)</f>
        <v>1</v>
      </c>
      <c r="M3" s="21" t="str">
        <f>IF(K3=".","-",IF(K3&gt;L3,"g",IF(K3=L3,"d","v")))</f>
        <v>g</v>
      </c>
      <c r="N3" s="19">
        <v>1</v>
      </c>
      <c r="O3" s="22">
        <f>(N8)</f>
        <v>0</v>
      </c>
      <c r="P3" s="22">
        <f>(P8)</f>
        <v>1</v>
      </c>
      <c r="Q3" s="21" t="str">
        <f>IF(O3=".","-",IF(O3&gt;P3,"g",IF(O3=P3,"d","v")))</f>
        <v>v</v>
      </c>
      <c r="R3" s="23"/>
      <c r="S3" s="24">
        <f>SUM(T3:V3)</f>
        <v>3</v>
      </c>
      <c r="T3" s="25">
        <f>COUNTIF(B3:Q3,"g")</f>
        <v>2</v>
      </c>
      <c r="U3" s="25">
        <f>COUNTIF(B3:Q3,"d")</f>
        <v>0</v>
      </c>
      <c r="V3" s="25">
        <f>COUNTIF(B3:Q3,"v")</f>
        <v>1</v>
      </c>
      <c r="W3" s="26">
        <f>SUM(IF(G3&lt;&gt;".",G3)+IF(K3&lt;&gt;".",K3)+IF(O3&lt;&gt;".",O3))</f>
        <v>7</v>
      </c>
      <c r="X3" s="26">
        <f>SUM(IF(H3&lt;&gt;".",H3)+IF(L3&lt;&gt;".",L3)+IF(P3&lt;&gt;".",P3))</f>
        <v>3</v>
      </c>
      <c r="Y3" s="27">
        <f>SUM(T3*3+U3*1)</f>
        <v>6</v>
      </c>
      <c r="Z3" s="130"/>
      <c r="AA3" s="29">
        <f>RANK(Y3,$Y$3:$Y$6,0)</f>
        <v>1</v>
      </c>
      <c r="AB3" s="131"/>
      <c r="AC3" s="31">
        <f>SUM(W3-X3)</f>
        <v>4</v>
      </c>
    </row>
    <row r="4" spans="1:29" x14ac:dyDescent="0.3">
      <c r="A4" s="103" t="s">
        <v>159</v>
      </c>
      <c r="B4" s="32">
        <v>3</v>
      </c>
      <c r="C4" s="20">
        <f>(P14)</f>
        <v>1</v>
      </c>
      <c r="D4" s="20">
        <f>(N14)</f>
        <v>2</v>
      </c>
      <c r="E4" s="33" t="str">
        <f>IF(C4=".","-",IF(C4&gt;D4,"g",IF(C4=D4,"d","v")))</f>
        <v>v</v>
      </c>
      <c r="F4" s="34"/>
      <c r="G4" s="35"/>
      <c r="H4" s="35"/>
      <c r="I4" s="35"/>
      <c r="J4" s="32">
        <v>1</v>
      </c>
      <c r="K4" s="20">
        <f>(N9)</f>
        <v>0</v>
      </c>
      <c r="L4" s="20">
        <f>(P9)</f>
        <v>2</v>
      </c>
      <c r="M4" s="33" t="str">
        <f>IF(K4=".","-",IF(K4&gt;L4,"g",IF(K4=L4,"d","v")))</f>
        <v>v</v>
      </c>
      <c r="N4" s="32">
        <v>2</v>
      </c>
      <c r="O4" s="20">
        <f>(N12)</f>
        <v>2</v>
      </c>
      <c r="P4" s="20">
        <f>(P12)</f>
        <v>1</v>
      </c>
      <c r="Q4" s="33" t="str">
        <f>IF(O4=".","-",IF(O4&gt;P4,"g",IF(O4=P4,"d","v")))</f>
        <v>g</v>
      </c>
      <c r="R4" s="36"/>
      <c r="S4" s="37">
        <f>SUM(T4:V4)</f>
        <v>3</v>
      </c>
      <c r="T4" s="38">
        <f>COUNTIF(B4:Q4,"g")</f>
        <v>1</v>
      </c>
      <c r="U4" s="38">
        <f>COUNTIF(B4:Q4,"d")</f>
        <v>0</v>
      </c>
      <c r="V4" s="38">
        <f>COUNTIF(B4:Q4,"v")</f>
        <v>2</v>
      </c>
      <c r="W4" s="26">
        <f>SUM(IF(C4&lt;&gt;".",C4)+IF(K4&lt;&gt;".",K4)+IF(O4&lt;&gt;".",O4))</f>
        <v>3</v>
      </c>
      <c r="X4" s="26">
        <f>SUM(IF(D4&lt;&gt;".",D4)+IF(L4&lt;&gt;".",L4)+IF(P4&lt;&gt;".",P4))</f>
        <v>5</v>
      </c>
      <c r="Y4" s="39">
        <f>SUM(T4*3+U4*1)</f>
        <v>3</v>
      </c>
      <c r="Z4" s="130"/>
      <c r="AA4" s="29">
        <f>RANK(Y4,$Y$3:$Y$6,0)</f>
        <v>3</v>
      </c>
      <c r="AB4" s="131"/>
      <c r="AC4" s="31">
        <f>SUM(W4-X4)</f>
        <v>-2</v>
      </c>
    </row>
    <row r="5" spans="1:29" x14ac:dyDescent="0.3">
      <c r="A5" s="103" t="s">
        <v>107</v>
      </c>
      <c r="B5" s="32">
        <v>2</v>
      </c>
      <c r="C5" s="20">
        <f>(P11)</f>
        <v>1</v>
      </c>
      <c r="D5" s="20">
        <f>(N11)</f>
        <v>5</v>
      </c>
      <c r="E5" s="33" t="str">
        <f>IF(C5=".","-",IF(C5&gt;D5,"g",IF(C5=D5,"d","v")))</f>
        <v>v</v>
      </c>
      <c r="F5" s="32">
        <v>1</v>
      </c>
      <c r="G5" s="20">
        <f>(P9)</f>
        <v>2</v>
      </c>
      <c r="H5" s="20">
        <f>(N9)</f>
        <v>0</v>
      </c>
      <c r="I5" s="33" t="str">
        <f>IF(G5=".","-",IF(G5&gt;H5,"g",IF(G5=H5,"d","v")))</f>
        <v>g</v>
      </c>
      <c r="J5" s="34"/>
      <c r="K5" s="35"/>
      <c r="L5" s="35"/>
      <c r="M5" s="35"/>
      <c r="N5" s="32">
        <v>3</v>
      </c>
      <c r="O5" s="20">
        <f>(N15)</f>
        <v>0</v>
      </c>
      <c r="P5" s="20">
        <f>(P15)</f>
        <v>3</v>
      </c>
      <c r="Q5" s="33" t="str">
        <f>IF(O5=".","-",IF(O5&gt;P5,"g",IF(O5=P5,"d","v")))</f>
        <v>v</v>
      </c>
      <c r="R5" s="36"/>
      <c r="S5" s="37">
        <f>SUM(T5:V5)</f>
        <v>3</v>
      </c>
      <c r="T5" s="38">
        <f>COUNTIF(B5:Q5,"g")</f>
        <v>1</v>
      </c>
      <c r="U5" s="38">
        <f>COUNTIF(B5:Q5,"d")</f>
        <v>0</v>
      </c>
      <c r="V5" s="38">
        <f>COUNTIF(B5:Q5,"v")</f>
        <v>2</v>
      </c>
      <c r="W5" s="26">
        <f>SUM(IF(G5&lt;&gt;".",G5)+IF(C5&lt;&gt;".",C5)+IF(O5&lt;&gt;".",O5))</f>
        <v>3</v>
      </c>
      <c r="X5" s="26">
        <f>SUM(IF(H5&lt;&gt;".",H5)+IF(D5&lt;&gt;".",D5)+IF(P5&lt;&gt;".",P5))</f>
        <v>8</v>
      </c>
      <c r="Y5" s="39">
        <f>SUM(T5*3+U5*1)</f>
        <v>3</v>
      </c>
      <c r="Z5" s="132"/>
      <c r="AA5" s="29">
        <f>RANK(Y5,$Y$3:$Y$6,0)</f>
        <v>3</v>
      </c>
      <c r="AB5" s="131"/>
      <c r="AC5" s="31">
        <f>SUM(W5-X5)</f>
        <v>-5</v>
      </c>
    </row>
    <row r="6" spans="1:29" s="50" customFormat="1" ht="16.2" thickBot="1" x14ac:dyDescent="0.35">
      <c r="A6" s="158" t="s">
        <v>108</v>
      </c>
      <c r="B6" s="41">
        <v>1</v>
      </c>
      <c r="C6" s="99">
        <f>(P8)</f>
        <v>1</v>
      </c>
      <c r="D6" s="99">
        <f>(N8)</f>
        <v>0</v>
      </c>
      <c r="E6" s="42" t="str">
        <f>IF(C6=".","-",IF(C6&gt;D6,"g",IF(C6=D6,"d","v")))</f>
        <v>g</v>
      </c>
      <c r="F6" s="41">
        <v>2</v>
      </c>
      <c r="G6" s="99">
        <f>(P12)</f>
        <v>1</v>
      </c>
      <c r="H6" s="99">
        <f>(N12)</f>
        <v>2</v>
      </c>
      <c r="I6" s="42" t="str">
        <f>IF(G6=".","-",IF(G6&gt;H6,"g",IF(G6=H6,"d","v")))</f>
        <v>v</v>
      </c>
      <c r="J6" s="41">
        <v>3</v>
      </c>
      <c r="K6" s="99">
        <f>(P15)</f>
        <v>3</v>
      </c>
      <c r="L6" s="99">
        <f>(N15)</f>
        <v>0</v>
      </c>
      <c r="M6" s="42" t="str">
        <f>IF(K6=".","-",IF(K6&gt;L6,"g",IF(K6=L6,"d","v")))</f>
        <v>g</v>
      </c>
      <c r="N6" s="43"/>
      <c r="O6" s="44"/>
      <c r="P6" s="44"/>
      <c r="Q6" s="44"/>
      <c r="R6" s="9"/>
      <c r="S6" s="45">
        <f>SUM(T6:V6)</f>
        <v>3</v>
      </c>
      <c r="T6" s="46">
        <f>COUNTIF(B6:Q6,"g")</f>
        <v>2</v>
      </c>
      <c r="U6" s="46">
        <f>COUNTIF(B6:Q6,"d")</f>
        <v>0</v>
      </c>
      <c r="V6" s="46">
        <f>COUNTIF(B6:Q6,"v")</f>
        <v>1</v>
      </c>
      <c r="W6" s="47">
        <f>SUM(IF(G6&lt;&gt;".",G6)+IF(K6&lt;&gt;".",K6)+IF(C6&lt;&gt;".",C6))</f>
        <v>5</v>
      </c>
      <c r="X6" s="47">
        <f>SUM(IF(H6&lt;&gt;".",H6)+IF(L6&lt;&gt;".",L6)+IF(D6&lt;&gt;".",D6))</f>
        <v>2</v>
      </c>
      <c r="Y6" s="48">
        <f>SUM(T6*3+U6*1)</f>
        <v>6</v>
      </c>
      <c r="Z6" s="130"/>
      <c r="AA6" s="49">
        <f>RANK(Y6,$Y$3:$Y$6,0)</f>
        <v>1</v>
      </c>
      <c r="AB6" s="131"/>
      <c r="AC6" s="31">
        <f>SUM(W6-X6)</f>
        <v>3</v>
      </c>
    </row>
    <row r="7" spans="1:29" s="50" customFormat="1" ht="3.75" customHeight="1" thickTop="1" x14ac:dyDescent="0.3">
      <c r="B7" s="51"/>
      <c r="C7" s="52"/>
      <c r="D7" s="52"/>
      <c r="E7" s="53"/>
      <c r="F7" s="51"/>
      <c r="G7" s="52"/>
      <c r="H7" s="52"/>
      <c r="I7" s="53"/>
      <c r="J7" s="51"/>
      <c r="K7" s="52"/>
      <c r="L7" s="52"/>
      <c r="M7" s="53"/>
      <c r="S7" s="54"/>
      <c r="T7" s="55"/>
      <c r="U7" s="55"/>
      <c r="V7" s="55"/>
      <c r="W7" s="56"/>
      <c r="X7" s="56"/>
      <c r="Y7" s="57"/>
    </row>
    <row r="8" spans="1:29" s="50" customFormat="1" ht="24.6" x14ac:dyDescent="0.4">
      <c r="A8" s="106">
        <v>1</v>
      </c>
      <c r="B8" s="58"/>
      <c r="D8" s="59"/>
      <c r="K8" s="60"/>
      <c r="L8" s="133" t="str">
        <f>($A$3)</f>
        <v>Szendrey</v>
      </c>
      <c r="M8" s="60"/>
      <c r="N8" s="62">
        <v>0</v>
      </c>
      <c r="O8" s="134" t="s">
        <v>85</v>
      </c>
      <c r="P8" s="62">
        <v>1</v>
      </c>
      <c r="S8" s="135" t="str">
        <f>($A$6)</f>
        <v>Koczor</v>
      </c>
      <c r="T8" s="59"/>
      <c r="AA8" s="64"/>
      <c r="AB8" s="64"/>
    </row>
    <row r="9" spans="1:29" ht="20.399999999999999" x14ac:dyDescent="0.35">
      <c r="A9" s="107"/>
      <c r="B9" s="65"/>
      <c r="E9" s="50"/>
      <c r="F9" s="50"/>
      <c r="G9" s="50"/>
      <c r="H9" s="50"/>
      <c r="I9" s="50"/>
      <c r="J9" s="50"/>
      <c r="L9" s="133" t="str">
        <f>($A$4)</f>
        <v>Komáromi</v>
      </c>
      <c r="N9" s="62">
        <v>0</v>
      </c>
      <c r="O9" s="134" t="s">
        <v>85</v>
      </c>
      <c r="P9" s="62">
        <v>2</v>
      </c>
      <c r="R9" s="50"/>
      <c r="S9" s="135" t="str">
        <f>($A$5)</f>
        <v>Körmendi</v>
      </c>
      <c r="U9" s="50"/>
      <c r="V9" s="50"/>
      <c r="W9" s="50"/>
      <c r="X9" s="50"/>
      <c r="Y9" s="50"/>
      <c r="AA9" s="64"/>
      <c r="AB9" s="64"/>
    </row>
    <row r="10" spans="1:29" ht="20.399999999999999" x14ac:dyDescent="0.3">
      <c r="A10" s="107"/>
      <c r="B10" s="65"/>
      <c r="C10" s="66"/>
      <c r="D10" s="67"/>
      <c r="E10" s="65"/>
      <c r="F10" s="65"/>
      <c r="G10" s="65"/>
      <c r="H10" s="65"/>
      <c r="I10" s="65"/>
      <c r="J10" s="65"/>
      <c r="K10" s="68"/>
      <c r="L10" s="68"/>
      <c r="M10" s="68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</row>
    <row r="11" spans="1:29" ht="24.6" x14ac:dyDescent="0.35">
      <c r="A11" s="106">
        <v>2</v>
      </c>
      <c r="B11" s="136"/>
      <c r="D11" s="59"/>
      <c r="E11" s="50"/>
      <c r="F11" s="50"/>
      <c r="G11" s="50"/>
      <c r="H11" s="50"/>
      <c r="I11" s="50"/>
      <c r="J11" s="50"/>
      <c r="L11" s="133" t="str">
        <f>($A$3)</f>
        <v>Szendrey</v>
      </c>
      <c r="N11" s="62">
        <v>5</v>
      </c>
      <c r="O11" s="134" t="s">
        <v>85</v>
      </c>
      <c r="P11" s="62">
        <v>1</v>
      </c>
      <c r="R11" s="50"/>
      <c r="S11" s="135" t="str">
        <f>($A$5)</f>
        <v>Körmendi</v>
      </c>
      <c r="T11" s="50"/>
      <c r="W11" s="50"/>
      <c r="X11" s="50"/>
      <c r="Y11" s="50"/>
      <c r="AA11" s="64"/>
      <c r="AB11" s="64"/>
    </row>
    <row r="12" spans="1:29" ht="20.399999999999999" x14ac:dyDescent="0.35">
      <c r="A12" s="107"/>
      <c r="B12" s="72"/>
      <c r="E12" s="50"/>
      <c r="F12" s="50"/>
      <c r="G12" s="50"/>
      <c r="H12" s="50"/>
      <c r="I12" s="50"/>
      <c r="L12" s="133" t="str">
        <f>($A$4)</f>
        <v>Komáromi</v>
      </c>
      <c r="N12" s="62">
        <v>2</v>
      </c>
      <c r="O12" s="134" t="s">
        <v>85</v>
      </c>
      <c r="P12" s="62">
        <v>1</v>
      </c>
      <c r="R12" s="50"/>
      <c r="S12" s="135" t="str">
        <f>($A$6)</f>
        <v>Koczor</v>
      </c>
      <c r="T12" s="50"/>
      <c r="W12" s="50"/>
      <c r="X12" s="50"/>
      <c r="Y12" s="50"/>
      <c r="AA12" s="64"/>
      <c r="AB12" s="64"/>
    </row>
    <row r="13" spans="1:29" ht="3.75" customHeight="1" x14ac:dyDescent="0.3">
      <c r="A13" s="107"/>
      <c r="B13" s="72"/>
      <c r="C13" s="137"/>
      <c r="D13" s="137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</row>
    <row r="14" spans="1:29" ht="24.6" x14ac:dyDescent="0.35">
      <c r="A14" s="106">
        <v>3</v>
      </c>
      <c r="B14" s="58"/>
      <c r="D14" s="59"/>
      <c r="E14" s="50"/>
      <c r="F14" s="50"/>
      <c r="G14" s="50"/>
      <c r="H14" s="50"/>
      <c r="I14" s="50"/>
      <c r="J14" s="50"/>
      <c r="L14" s="133" t="str">
        <f>($A$3)</f>
        <v>Szendrey</v>
      </c>
      <c r="N14" s="62">
        <v>2</v>
      </c>
      <c r="O14" s="134" t="s">
        <v>85</v>
      </c>
      <c r="P14" s="62">
        <v>1</v>
      </c>
      <c r="R14" s="50"/>
      <c r="S14" s="135" t="str">
        <f>($A$4)</f>
        <v>Komáromi</v>
      </c>
      <c r="T14" s="50"/>
      <c r="U14" s="50"/>
      <c r="V14" s="50"/>
      <c r="W14" s="50"/>
      <c r="X14" s="50"/>
      <c r="Y14" s="50"/>
    </row>
    <row r="15" spans="1:29" ht="20.399999999999999" x14ac:dyDescent="0.35">
      <c r="A15" s="107"/>
      <c r="B15" s="65"/>
      <c r="E15" s="50"/>
      <c r="F15" s="50"/>
      <c r="G15" s="50"/>
      <c r="H15" s="50"/>
      <c r="I15" s="50"/>
      <c r="J15" s="50"/>
      <c r="L15" s="133" t="str">
        <f>($A$5)</f>
        <v>Körmendi</v>
      </c>
      <c r="N15" s="62">
        <v>0</v>
      </c>
      <c r="O15" s="134" t="s">
        <v>85</v>
      </c>
      <c r="P15" s="62">
        <v>3</v>
      </c>
      <c r="R15" s="50"/>
      <c r="S15" s="135" t="str">
        <f>($A$6)</f>
        <v>Koczor</v>
      </c>
      <c r="T15" s="50"/>
      <c r="U15" s="50"/>
      <c r="V15" s="50"/>
      <c r="W15" s="50"/>
      <c r="X15" s="50"/>
      <c r="Y15" s="50"/>
    </row>
    <row r="16" spans="1:29" ht="20.399999999999999" x14ac:dyDescent="0.3">
      <c r="A16" s="107"/>
      <c r="B16" s="65"/>
      <c r="C16" s="66"/>
      <c r="D16" s="67"/>
      <c r="E16" s="65"/>
      <c r="F16" s="65"/>
      <c r="G16" s="65"/>
      <c r="H16" s="65"/>
      <c r="I16" s="65"/>
      <c r="J16" s="65"/>
      <c r="K16" s="68"/>
      <c r="L16" s="68"/>
      <c r="M16" s="68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</row>
  </sheetData>
  <conditionalFormatting sqref="E4:E6 I3 I5:I6 M3:M4 M6 Q3:Q5">
    <cfRule type="cellIs" dxfId="44" priority="1" stopIfTrue="1" operator="equal">
      <formula>"g"</formula>
    </cfRule>
    <cfRule type="cellIs" dxfId="43" priority="2" stopIfTrue="1" operator="equal">
      <formula>"d"</formula>
    </cfRule>
    <cfRule type="cellIs" dxfId="42" priority="3" stopIfTrue="1" operator="equal">
      <formula>"v"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16"/>
  <sheetViews>
    <sheetView workbookViewId="0">
      <selection activeCell="A6" sqref="A6"/>
    </sheetView>
  </sheetViews>
  <sheetFormatPr defaultColWidth="2.69921875" defaultRowHeight="15.6" x14ac:dyDescent="0.3"/>
  <cols>
    <col min="1" max="1" width="19.296875" bestFit="1" customWidth="1"/>
    <col min="18" max="18" width="1.296875" customWidth="1"/>
    <col min="25" max="25" width="3.5" bestFit="1" customWidth="1"/>
    <col min="26" max="26" width="0.796875" customWidth="1"/>
    <col min="28" max="28" width="0.796875" customWidth="1"/>
    <col min="257" max="257" width="19.296875" bestFit="1" customWidth="1"/>
    <col min="274" max="274" width="1.296875" customWidth="1"/>
    <col min="281" max="281" width="3.5" bestFit="1" customWidth="1"/>
    <col min="282" max="282" width="0.796875" customWidth="1"/>
    <col min="284" max="284" width="0.796875" customWidth="1"/>
    <col min="513" max="513" width="19.296875" bestFit="1" customWidth="1"/>
    <col min="530" max="530" width="1.296875" customWidth="1"/>
    <col min="537" max="537" width="3.5" bestFit="1" customWidth="1"/>
    <col min="538" max="538" width="0.796875" customWidth="1"/>
    <col min="540" max="540" width="0.796875" customWidth="1"/>
    <col min="769" max="769" width="19.296875" bestFit="1" customWidth="1"/>
    <col min="786" max="786" width="1.296875" customWidth="1"/>
    <col min="793" max="793" width="3.5" bestFit="1" customWidth="1"/>
    <col min="794" max="794" width="0.796875" customWidth="1"/>
    <col min="796" max="796" width="0.796875" customWidth="1"/>
    <col min="1025" max="1025" width="19.296875" bestFit="1" customWidth="1"/>
    <col min="1042" max="1042" width="1.296875" customWidth="1"/>
    <col min="1049" max="1049" width="3.5" bestFit="1" customWidth="1"/>
    <col min="1050" max="1050" width="0.796875" customWidth="1"/>
    <col min="1052" max="1052" width="0.796875" customWidth="1"/>
    <col min="1281" max="1281" width="19.296875" bestFit="1" customWidth="1"/>
    <col min="1298" max="1298" width="1.296875" customWidth="1"/>
    <col min="1305" max="1305" width="3.5" bestFit="1" customWidth="1"/>
    <col min="1306" max="1306" width="0.796875" customWidth="1"/>
    <col min="1308" max="1308" width="0.796875" customWidth="1"/>
    <col min="1537" max="1537" width="19.296875" bestFit="1" customWidth="1"/>
    <col min="1554" max="1554" width="1.296875" customWidth="1"/>
    <col min="1561" max="1561" width="3.5" bestFit="1" customWidth="1"/>
    <col min="1562" max="1562" width="0.796875" customWidth="1"/>
    <col min="1564" max="1564" width="0.796875" customWidth="1"/>
    <col min="1793" max="1793" width="19.296875" bestFit="1" customWidth="1"/>
    <col min="1810" max="1810" width="1.296875" customWidth="1"/>
    <col min="1817" max="1817" width="3.5" bestFit="1" customWidth="1"/>
    <col min="1818" max="1818" width="0.796875" customWidth="1"/>
    <col min="1820" max="1820" width="0.796875" customWidth="1"/>
    <col min="2049" max="2049" width="19.296875" bestFit="1" customWidth="1"/>
    <col min="2066" max="2066" width="1.296875" customWidth="1"/>
    <col min="2073" max="2073" width="3.5" bestFit="1" customWidth="1"/>
    <col min="2074" max="2074" width="0.796875" customWidth="1"/>
    <col min="2076" max="2076" width="0.796875" customWidth="1"/>
    <col min="2305" max="2305" width="19.296875" bestFit="1" customWidth="1"/>
    <col min="2322" max="2322" width="1.296875" customWidth="1"/>
    <col min="2329" max="2329" width="3.5" bestFit="1" customWidth="1"/>
    <col min="2330" max="2330" width="0.796875" customWidth="1"/>
    <col min="2332" max="2332" width="0.796875" customWidth="1"/>
    <col min="2561" max="2561" width="19.296875" bestFit="1" customWidth="1"/>
    <col min="2578" max="2578" width="1.296875" customWidth="1"/>
    <col min="2585" max="2585" width="3.5" bestFit="1" customWidth="1"/>
    <col min="2586" max="2586" width="0.796875" customWidth="1"/>
    <col min="2588" max="2588" width="0.796875" customWidth="1"/>
    <col min="2817" max="2817" width="19.296875" bestFit="1" customWidth="1"/>
    <col min="2834" max="2834" width="1.296875" customWidth="1"/>
    <col min="2841" max="2841" width="3.5" bestFit="1" customWidth="1"/>
    <col min="2842" max="2842" width="0.796875" customWidth="1"/>
    <col min="2844" max="2844" width="0.796875" customWidth="1"/>
    <col min="3073" max="3073" width="19.296875" bestFit="1" customWidth="1"/>
    <col min="3090" max="3090" width="1.296875" customWidth="1"/>
    <col min="3097" max="3097" width="3.5" bestFit="1" customWidth="1"/>
    <col min="3098" max="3098" width="0.796875" customWidth="1"/>
    <col min="3100" max="3100" width="0.796875" customWidth="1"/>
    <col min="3329" max="3329" width="19.296875" bestFit="1" customWidth="1"/>
    <col min="3346" max="3346" width="1.296875" customWidth="1"/>
    <col min="3353" max="3353" width="3.5" bestFit="1" customWidth="1"/>
    <col min="3354" max="3354" width="0.796875" customWidth="1"/>
    <col min="3356" max="3356" width="0.796875" customWidth="1"/>
    <col min="3585" max="3585" width="19.296875" bestFit="1" customWidth="1"/>
    <col min="3602" max="3602" width="1.296875" customWidth="1"/>
    <col min="3609" max="3609" width="3.5" bestFit="1" customWidth="1"/>
    <col min="3610" max="3610" width="0.796875" customWidth="1"/>
    <col min="3612" max="3612" width="0.796875" customWidth="1"/>
    <col min="3841" max="3841" width="19.296875" bestFit="1" customWidth="1"/>
    <col min="3858" max="3858" width="1.296875" customWidth="1"/>
    <col min="3865" max="3865" width="3.5" bestFit="1" customWidth="1"/>
    <col min="3866" max="3866" width="0.796875" customWidth="1"/>
    <col min="3868" max="3868" width="0.796875" customWidth="1"/>
    <col min="4097" max="4097" width="19.296875" bestFit="1" customWidth="1"/>
    <col min="4114" max="4114" width="1.296875" customWidth="1"/>
    <col min="4121" max="4121" width="3.5" bestFit="1" customWidth="1"/>
    <col min="4122" max="4122" width="0.796875" customWidth="1"/>
    <col min="4124" max="4124" width="0.796875" customWidth="1"/>
    <col min="4353" max="4353" width="19.296875" bestFit="1" customWidth="1"/>
    <col min="4370" max="4370" width="1.296875" customWidth="1"/>
    <col min="4377" max="4377" width="3.5" bestFit="1" customWidth="1"/>
    <col min="4378" max="4378" width="0.796875" customWidth="1"/>
    <col min="4380" max="4380" width="0.796875" customWidth="1"/>
    <col min="4609" max="4609" width="19.296875" bestFit="1" customWidth="1"/>
    <col min="4626" max="4626" width="1.296875" customWidth="1"/>
    <col min="4633" max="4633" width="3.5" bestFit="1" customWidth="1"/>
    <col min="4634" max="4634" width="0.796875" customWidth="1"/>
    <col min="4636" max="4636" width="0.796875" customWidth="1"/>
    <col min="4865" max="4865" width="19.296875" bestFit="1" customWidth="1"/>
    <col min="4882" max="4882" width="1.296875" customWidth="1"/>
    <col min="4889" max="4889" width="3.5" bestFit="1" customWidth="1"/>
    <col min="4890" max="4890" width="0.796875" customWidth="1"/>
    <col min="4892" max="4892" width="0.796875" customWidth="1"/>
    <col min="5121" max="5121" width="19.296875" bestFit="1" customWidth="1"/>
    <col min="5138" max="5138" width="1.296875" customWidth="1"/>
    <col min="5145" max="5145" width="3.5" bestFit="1" customWidth="1"/>
    <col min="5146" max="5146" width="0.796875" customWidth="1"/>
    <col min="5148" max="5148" width="0.796875" customWidth="1"/>
    <col min="5377" max="5377" width="19.296875" bestFit="1" customWidth="1"/>
    <col min="5394" max="5394" width="1.296875" customWidth="1"/>
    <col min="5401" max="5401" width="3.5" bestFit="1" customWidth="1"/>
    <col min="5402" max="5402" width="0.796875" customWidth="1"/>
    <col min="5404" max="5404" width="0.796875" customWidth="1"/>
    <col min="5633" max="5633" width="19.296875" bestFit="1" customWidth="1"/>
    <col min="5650" max="5650" width="1.296875" customWidth="1"/>
    <col min="5657" max="5657" width="3.5" bestFit="1" customWidth="1"/>
    <col min="5658" max="5658" width="0.796875" customWidth="1"/>
    <col min="5660" max="5660" width="0.796875" customWidth="1"/>
    <col min="5889" max="5889" width="19.296875" bestFit="1" customWidth="1"/>
    <col min="5906" max="5906" width="1.296875" customWidth="1"/>
    <col min="5913" max="5913" width="3.5" bestFit="1" customWidth="1"/>
    <col min="5914" max="5914" width="0.796875" customWidth="1"/>
    <col min="5916" max="5916" width="0.796875" customWidth="1"/>
    <col min="6145" max="6145" width="19.296875" bestFit="1" customWidth="1"/>
    <col min="6162" max="6162" width="1.296875" customWidth="1"/>
    <col min="6169" max="6169" width="3.5" bestFit="1" customWidth="1"/>
    <col min="6170" max="6170" width="0.796875" customWidth="1"/>
    <col min="6172" max="6172" width="0.796875" customWidth="1"/>
    <col min="6401" max="6401" width="19.296875" bestFit="1" customWidth="1"/>
    <col min="6418" max="6418" width="1.296875" customWidth="1"/>
    <col min="6425" max="6425" width="3.5" bestFit="1" customWidth="1"/>
    <col min="6426" max="6426" width="0.796875" customWidth="1"/>
    <col min="6428" max="6428" width="0.796875" customWidth="1"/>
    <col min="6657" max="6657" width="19.296875" bestFit="1" customWidth="1"/>
    <col min="6674" max="6674" width="1.296875" customWidth="1"/>
    <col min="6681" max="6681" width="3.5" bestFit="1" customWidth="1"/>
    <col min="6682" max="6682" width="0.796875" customWidth="1"/>
    <col min="6684" max="6684" width="0.796875" customWidth="1"/>
    <col min="6913" max="6913" width="19.296875" bestFit="1" customWidth="1"/>
    <col min="6930" max="6930" width="1.296875" customWidth="1"/>
    <col min="6937" max="6937" width="3.5" bestFit="1" customWidth="1"/>
    <col min="6938" max="6938" width="0.796875" customWidth="1"/>
    <col min="6940" max="6940" width="0.796875" customWidth="1"/>
    <col min="7169" max="7169" width="19.296875" bestFit="1" customWidth="1"/>
    <col min="7186" max="7186" width="1.296875" customWidth="1"/>
    <col min="7193" max="7193" width="3.5" bestFit="1" customWidth="1"/>
    <col min="7194" max="7194" width="0.796875" customWidth="1"/>
    <col min="7196" max="7196" width="0.796875" customWidth="1"/>
    <col min="7425" max="7425" width="19.296875" bestFit="1" customWidth="1"/>
    <col min="7442" max="7442" width="1.296875" customWidth="1"/>
    <col min="7449" max="7449" width="3.5" bestFit="1" customWidth="1"/>
    <col min="7450" max="7450" width="0.796875" customWidth="1"/>
    <col min="7452" max="7452" width="0.796875" customWidth="1"/>
    <col min="7681" max="7681" width="19.296875" bestFit="1" customWidth="1"/>
    <col min="7698" max="7698" width="1.296875" customWidth="1"/>
    <col min="7705" max="7705" width="3.5" bestFit="1" customWidth="1"/>
    <col min="7706" max="7706" width="0.796875" customWidth="1"/>
    <col min="7708" max="7708" width="0.796875" customWidth="1"/>
    <col min="7937" max="7937" width="19.296875" bestFit="1" customWidth="1"/>
    <col min="7954" max="7954" width="1.296875" customWidth="1"/>
    <col min="7961" max="7961" width="3.5" bestFit="1" customWidth="1"/>
    <col min="7962" max="7962" width="0.796875" customWidth="1"/>
    <col min="7964" max="7964" width="0.796875" customWidth="1"/>
    <col min="8193" max="8193" width="19.296875" bestFit="1" customWidth="1"/>
    <col min="8210" max="8210" width="1.296875" customWidth="1"/>
    <col min="8217" max="8217" width="3.5" bestFit="1" customWidth="1"/>
    <col min="8218" max="8218" width="0.796875" customWidth="1"/>
    <col min="8220" max="8220" width="0.796875" customWidth="1"/>
    <col min="8449" max="8449" width="19.296875" bestFit="1" customWidth="1"/>
    <col min="8466" max="8466" width="1.296875" customWidth="1"/>
    <col min="8473" max="8473" width="3.5" bestFit="1" customWidth="1"/>
    <col min="8474" max="8474" width="0.796875" customWidth="1"/>
    <col min="8476" max="8476" width="0.796875" customWidth="1"/>
    <col min="8705" max="8705" width="19.296875" bestFit="1" customWidth="1"/>
    <col min="8722" max="8722" width="1.296875" customWidth="1"/>
    <col min="8729" max="8729" width="3.5" bestFit="1" customWidth="1"/>
    <col min="8730" max="8730" width="0.796875" customWidth="1"/>
    <col min="8732" max="8732" width="0.796875" customWidth="1"/>
    <col min="8961" max="8961" width="19.296875" bestFit="1" customWidth="1"/>
    <col min="8978" max="8978" width="1.296875" customWidth="1"/>
    <col min="8985" max="8985" width="3.5" bestFit="1" customWidth="1"/>
    <col min="8986" max="8986" width="0.796875" customWidth="1"/>
    <col min="8988" max="8988" width="0.796875" customWidth="1"/>
    <col min="9217" max="9217" width="19.296875" bestFit="1" customWidth="1"/>
    <col min="9234" max="9234" width="1.296875" customWidth="1"/>
    <col min="9241" max="9241" width="3.5" bestFit="1" customWidth="1"/>
    <col min="9242" max="9242" width="0.796875" customWidth="1"/>
    <col min="9244" max="9244" width="0.796875" customWidth="1"/>
    <col min="9473" max="9473" width="19.296875" bestFit="1" customWidth="1"/>
    <col min="9490" max="9490" width="1.296875" customWidth="1"/>
    <col min="9497" max="9497" width="3.5" bestFit="1" customWidth="1"/>
    <col min="9498" max="9498" width="0.796875" customWidth="1"/>
    <col min="9500" max="9500" width="0.796875" customWidth="1"/>
    <col min="9729" max="9729" width="19.296875" bestFit="1" customWidth="1"/>
    <col min="9746" max="9746" width="1.296875" customWidth="1"/>
    <col min="9753" max="9753" width="3.5" bestFit="1" customWidth="1"/>
    <col min="9754" max="9754" width="0.796875" customWidth="1"/>
    <col min="9756" max="9756" width="0.796875" customWidth="1"/>
    <col min="9985" max="9985" width="19.296875" bestFit="1" customWidth="1"/>
    <col min="10002" max="10002" width="1.296875" customWidth="1"/>
    <col min="10009" max="10009" width="3.5" bestFit="1" customWidth="1"/>
    <col min="10010" max="10010" width="0.796875" customWidth="1"/>
    <col min="10012" max="10012" width="0.796875" customWidth="1"/>
    <col min="10241" max="10241" width="19.296875" bestFit="1" customWidth="1"/>
    <col min="10258" max="10258" width="1.296875" customWidth="1"/>
    <col min="10265" max="10265" width="3.5" bestFit="1" customWidth="1"/>
    <col min="10266" max="10266" width="0.796875" customWidth="1"/>
    <col min="10268" max="10268" width="0.796875" customWidth="1"/>
    <col min="10497" max="10497" width="19.296875" bestFit="1" customWidth="1"/>
    <col min="10514" max="10514" width="1.296875" customWidth="1"/>
    <col min="10521" max="10521" width="3.5" bestFit="1" customWidth="1"/>
    <col min="10522" max="10522" width="0.796875" customWidth="1"/>
    <col min="10524" max="10524" width="0.796875" customWidth="1"/>
    <col min="10753" max="10753" width="19.296875" bestFit="1" customWidth="1"/>
    <col min="10770" max="10770" width="1.296875" customWidth="1"/>
    <col min="10777" max="10777" width="3.5" bestFit="1" customWidth="1"/>
    <col min="10778" max="10778" width="0.796875" customWidth="1"/>
    <col min="10780" max="10780" width="0.796875" customWidth="1"/>
    <col min="11009" max="11009" width="19.296875" bestFit="1" customWidth="1"/>
    <col min="11026" max="11026" width="1.296875" customWidth="1"/>
    <col min="11033" max="11033" width="3.5" bestFit="1" customWidth="1"/>
    <col min="11034" max="11034" width="0.796875" customWidth="1"/>
    <col min="11036" max="11036" width="0.796875" customWidth="1"/>
    <col min="11265" max="11265" width="19.296875" bestFit="1" customWidth="1"/>
    <col min="11282" max="11282" width="1.296875" customWidth="1"/>
    <col min="11289" max="11289" width="3.5" bestFit="1" customWidth="1"/>
    <col min="11290" max="11290" width="0.796875" customWidth="1"/>
    <col min="11292" max="11292" width="0.796875" customWidth="1"/>
    <col min="11521" max="11521" width="19.296875" bestFit="1" customWidth="1"/>
    <col min="11538" max="11538" width="1.296875" customWidth="1"/>
    <col min="11545" max="11545" width="3.5" bestFit="1" customWidth="1"/>
    <col min="11546" max="11546" width="0.796875" customWidth="1"/>
    <col min="11548" max="11548" width="0.796875" customWidth="1"/>
    <col min="11777" max="11777" width="19.296875" bestFit="1" customWidth="1"/>
    <col min="11794" max="11794" width="1.296875" customWidth="1"/>
    <col min="11801" max="11801" width="3.5" bestFit="1" customWidth="1"/>
    <col min="11802" max="11802" width="0.796875" customWidth="1"/>
    <col min="11804" max="11804" width="0.796875" customWidth="1"/>
    <col min="12033" max="12033" width="19.296875" bestFit="1" customWidth="1"/>
    <col min="12050" max="12050" width="1.296875" customWidth="1"/>
    <col min="12057" max="12057" width="3.5" bestFit="1" customWidth="1"/>
    <col min="12058" max="12058" width="0.796875" customWidth="1"/>
    <col min="12060" max="12060" width="0.796875" customWidth="1"/>
    <col min="12289" max="12289" width="19.296875" bestFit="1" customWidth="1"/>
    <col min="12306" max="12306" width="1.296875" customWidth="1"/>
    <col min="12313" max="12313" width="3.5" bestFit="1" customWidth="1"/>
    <col min="12314" max="12314" width="0.796875" customWidth="1"/>
    <col min="12316" max="12316" width="0.796875" customWidth="1"/>
    <col min="12545" max="12545" width="19.296875" bestFit="1" customWidth="1"/>
    <col min="12562" max="12562" width="1.296875" customWidth="1"/>
    <col min="12569" max="12569" width="3.5" bestFit="1" customWidth="1"/>
    <col min="12570" max="12570" width="0.796875" customWidth="1"/>
    <col min="12572" max="12572" width="0.796875" customWidth="1"/>
    <col min="12801" max="12801" width="19.296875" bestFit="1" customWidth="1"/>
    <col min="12818" max="12818" width="1.296875" customWidth="1"/>
    <col min="12825" max="12825" width="3.5" bestFit="1" customWidth="1"/>
    <col min="12826" max="12826" width="0.796875" customWidth="1"/>
    <col min="12828" max="12828" width="0.796875" customWidth="1"/>
    <col min="13057" max="13057" width="19.296875" bestFit="1" customWidth="1"/>
    <col min="13074" max="13074" width="1.296875" customWidth="1"/>
    <col min="13081" max="13081" width="3.5" bestFit="1" customWidth="1"/>
    <col min="13082" max="13082" width="0.796875" customWidth="1"/>
    <col min="13084" max="13084" width="0.796875" customWidth="1"/>
    <col min="13313" max="13313" width="19.296875" bestFit="1" customWidth="1"/>
    <col min="13330" max="13330" width="1.296875" customWidth="1"/>
    <col min="13337" max="13337" width="3.5" bestFit="1" customWidth="1"/>
    <col min="13338" max="13338" width="0.796875" customWidth="1"/>
    <col min="13340" max="13340" width="0.796875" customWidth="1"/>
    <col min="13569" max="13569" width="19.296875" bestFit="1" customWidth="1"/>
    <col min="13586" max="13586" width="1.296875" customWidth="1"/>
    <col min="13593" max="13593" width="3.5" bestFit="1" customWidth="1"/>
    <col min="13594" max="13594" width="0.796875" customWidth="1"/>
    <col min="13596" max="13596" width="0.796875" customWidth="1"/>
    <col min="13825" max="13825" width="19.296875" bestFit="1" customWidth="1"/>
    <col min="13842" max="13842" width="1.296875" customWidth="1"/>
    <col min="13849" max="13849" width="3.5" bestFit="1" customWidth="1"/>
    <col min="13850" max="13850" width="0.796875" customWidth="1"/>
    <col min="13852" max="13852" width="0.796875" customWidth="1"/>
    <col min="14081" max="14081" width="19.296875" bestFit="1" customWidth="1"/>
    <col min="14098" max="14098" width="1.296875" customWidth="1"/>
    <col min="14105" max="14105" width="3.5" bestFit="1" customWidth="1"/>
    <col min="14106" max="14106" width="0.796875" customWidth="1"/>
    <col min="14108" max="14108" width="0.796875" customWidth="1"/>
    <col min="14337" max="14337" width="19.296875" bestFit="1" customWidth="1"/>
    <col min="14354" max="14354" width="1.296875" customWidth="1"/>
    <col min="14361" max="14361" width="3.5" bestFit="1" customWidth="1"/>
    <col min="14362" max="14362" width="0.796875" customWidth="1"/>
    <col min="14364" max="14364" width="0.796875" customWidth="1"/>
    <col min="14593" max="14593" width="19.296875" bestFit="1" customWidth="1"/>
    <col min="14610" max="14610" width="1.296875" customWidth="1"/>
    <col min="14617" max="14617" width="3.5" bestFit="1" customWidth="1"/>
    <col min="14618" max="14618" width="0.796875" customWidth="1"/>
    <col min="14620" max="14620" width="0.796875" customWidth="1"/>
    <col min="14849" max="14849" width="19.296875" bestFit="1" customWidth="1"/>
    <col min="14866" max="14866" width="1.296875" customWidth="1"/>
    <col min="14873" max="14873" width="3.5" bestFit="1" customWidth="1"/>
    <col min="14874" max="14874" width="0.796875" customWidth="1"/>
    <col min="14876" max="14876" width="0.796875" customWidth="1"/>
    <col min="15105" max="15105" width="19.296875" bestFit="1" customWidth="1"/>
    <col min="15122" max="15122" width="1.296875" customWidth="1"/>
    <col min="15129" max="15129" width="3.5" bestFit="1" customWidth="1"/>
    <col min="15130" max="15130" width="0.796875" customWidth="1"/>
    <col min="15132" max="15132" width="0.796875" customWidth="1"/>
    <col min="15361" max="15361" width="19.296875" bestFit="1" customWidth="1"/>
    <col min="15378" max="15378" width="1.296875" customWidth="1"/>
    <col min="15385" max="15385" width="3.5" bestFit="1" customWidth="1"/>
    <col min="15386" max="15386" width="0.796875" customWidth="1"/>
    <col min="15388" max="15388" width="0.796875" customWidth="1"/>
    <col min="15617" max="15617" width="19.296875" bestFit="1" customWidth="1"/>
    <col min="15634" max="15634" width="1.296875" customWidth="1"/>
    <col min="15641" max="15641" width="3.5" bestFit="1" customWidth="1"/>
    <col min="15642" max="15642" width="0.796875" customWidth="1"/>
    <col min="15644" max="15644" width="0.796875" customWidth="1"/>
    <col min="15873" max="15873" width="19.296875" bestFit="1" customWidth="1"/>
    <col min="15890" max="15890" width="1.296875" customWidth="1"/>
    <col min="15897" max="15897" width="3.5" bestFit="1" customWidth="1"/>
    <col min="15898" max="15898" width="0.796875" customWidth="1"/>
    <col min="15900" max="15900" width="0.796875" customWidth="1"/>
    <col min="16129" max="16129" width="19.296875" bestFit="1" customWidth="1"/>
    <col min="16146" max="16146" width="1.296875" customWidth="1"/>
    <col min="16153" max="16153" width="3.5" bestFit="1" customWidth="1"/>
    <col min="16154" max="16154" width="0.796875" customWidth="1"/>
    <col min="16156" max="16156" width="0.796875" customWidth="1"/>
  </cols>
  <sheetData>
    <row r="1" spans="1:29" ht="16.2" thickBot="1" x14ac:dyDescent="0.35">
      <c r="A1" s="100" t="s">
        <v>160</v>
      </c>
      <c r="S1" s="2">
        <v>43603</v>
      </c>
      <c r="T1" s="3"/>
      <c r="U1" s="3"/>
      <c r="V1" s="3"/>
      <c r="W1" s="3"/>
      <c r="X1" s="3"/>
      <c r="Y1" s="3"/>
      <c r="AA1" s="4"/>
      <c r="AB1" s="4"/>
      <c r="AC1" s="5"/>
    </row>
    <row r="2" spans="1:29" ht="16.8" thickTop="1" thickBot="1" x14ac:dyDescent="0.35">
      <c r="A2" s="108" t="s">
        <v>74</v>
      </c>
      <c r="B2" s="6" t="str">
        <f>(A3)</f>
        <v>Pákai</v>
      </c>
      <c r="C2" s="7"/>
      <c r="D2" s="6"/>
      <c r="E2" s="6"/>
      <c r="F2" s="8" t="str">
        <f>(A4)</f>
        <v>Lukács L</v>
      </c>
      <c r="G2" s="6"/>
      <c r="H2" s="6"/>
      <c r="I2" s="6"/>
      <c r="J2" s="8" t="str">
        <f>(A5)</f>
        <v>Trecskó</v>
      </c>
      <c r="K2" s="6"/>
      <c r="L2" s="6"/>
      <c r="M2" s="6"/>
      <c r="N2" s="8" t="str">
        <f>(A6)</f>
        <v>Lukács V</v>
      </c>
      <c r="O2" s="6"/>
      <c r="P2" s="6"/>
      <c r="Q2" s="6"/>
      <c r="R2" s="9"/>
      <c r="S2" s="126" t="s">
        <v>75</v>
      </c>
      <c r="T2" s="11" t="s">
        <v>76</v>
      </c>
      <c r="U2" s="11" t="s">
        <v>77</v>
      </c>
      <c r="V2" s="11" t="s">
        <v>78</v>
      </c>
      <c r="W2" s="12" t="s">
        <v>79</v>
      </c>
      <c r="X2" s="12" t="s">
        <v>80</v>
      </c>
      <c r="Y2" s="127" t="s">
        <v>81</v>
      </c>
      <c r="Z2" s="128"/>
      <c r="AA2" s="14" t="s">
        <v>82</v>
      </c>
      <c r="AB2" s="129"/>
      <c r="AC2" s="16" t="s">
        <v>83</v>
      </c>
    </row>
    <row r="3" spans="1:29" ht="16.2" thickTop="1" x14ac:dyDescent="0.3">
      <c r="A3" s="159" t="s">
        <v>92</v>
      </c>
      <c r="B3" s="17"/>
      <c r="C3" s="18"/>
      <c r="D3" s="18"/>
      <c r="E3" s="18"/>
      <c r="F3" s="19">
        <v>3</v>
      </c>
      <c r="G3" s="22">
        <f>(N14)</f>
        <v>1</v>
      </c>
      <c r="H3" s="22">
        <f>(P14)</f>
        <v>0</v>
      </c>
      <c r="I3" s="21" t="str">
        <f>IF(G3=".","-",IF(G3&gt;H3,"g",IF(G3=H3,"d","v")))</f>
        <v>g</v>
      </c>
      <c r="J3" s="19">
        <v>2</v>
      </c>
      <c r="K3" s="22">
        <f>(N11)</f>
        <v>0</v>
      </c>
      <c r="L3" s="22">
        <f>(P11)</f>
        <v>0</v>
      </c>
      <c r="M3" s="21" t="str">
        <f>IF(K3=".","-",IF(K3&gt;L3,"g",IF(K3=L3,"d","v")))</f>
        <v>d</v>
      </c>
      <c r="N3" s="19">
        <v>1</v>
      </c>
      <c r="O3" s="22">
        <f>(N8)</f>
        <v>0</v>
      </c>
      <c r="P3" s="22">
        <f>(P8)</f>
        <v>0</v>
      </c>
      <c r="Q3" s="21" t="str">
        <f>IF(O3=".","-",IF(O3&gt;P3,"g",IF(O3=P3,"d","v")))</f>
        <v>d</v>
      </c>
      <c r="R3" s="23"/>
      <c r="S3" s="24">
        <f>SUM(T3:V3)</f>
        <v>3</v>
      </c>
      <c r="T3" s="25">
        <f>COUNTIF(B3:Q3,"g")</f>
        <v>1</v>
      </c>
      <c r="U3" s="25">
        <f>COUNTIF(B3:Q3,"d")</f>
        <v>2</v>
      </c>
      <c r="V3" s="25">
        <f>COUNTIF(B3:Q3,"v")</f>
        <v>0</v>
      </c>
      <c r="W3" s="26">
        <f>SUM(IF(G3&lt;&gt;".",G3)+IF(K3&lt;&gt;".",K3)+IF(O3&lt;&gt;".",O3))</f>
        <v>1</v>
      </c>
      <c r="X3" s="26">
        <f>SUM(IF(H3&lt;&gt;".",H3)+IF(L3&lt;&gt;".",L3)+IF(P3&lt;&gt;".",P3))</f>
        <v>0</v>
      </c>
      <c r="Y3" s="27">
        <f>SUM(T3*3+U3*1)</f>
        <v>5</v>
      </c>
      <c r="Z3" s="130"/>
      <c r="AA3" s="29">
        <f>RANK(Y3,$Y$3:$Y$6,0)</f>
        <v>2</v>
      </c>
      <c r="AB3" s="131"/>
      <c r="AC3" s="31">
        <f>SUM(W3-X3)</f>
        <v>1</v>
      </c>
    </row>
    <row r="4" spans="1:29" x14ac:dyDescent="0.3">
      <c r="A4" s="103" t="s">
        <v>111</v>
      </c>
      <c r="B4" s="32">
        <v>3</v>
      </c>
      <c r="C4" s="20">
        <f>(P14)</f>
        <v>0</v>
      </c>
      <c r="D4" s="20">
        <f>(N14)</f>
        <v>1</v>
      </c>
      <c r="E4" s="33" t="str">
        <f>IF(C4=".","-",IF(C4&gt;D4,"g",IF(C4=D4,"d","v")))</f>
        <v>v</v>
      </c>
      <c r="F4" s="34"/>
      <c r="G4" s="35"/>
      <c r="H4" s="35"/>
      <c r="I4" s="35"/>
      <c r="J4" s="32">
        <v>1</v>
      </c>
      <c r="K4" s="20">
        <f>(N9)</f>
        <v>1</v>
      </c>
      <c r="L4" s="20">
        <f>(P9)</f>
        <v>1</v>
      </c>
      <c r="M4" s="33" t="str">
        <f>IF(K4=".","-",IF(K4&gt;L4,"g",IF(K4=L4,"d","v")))</f>
        <v>d</v>
      </c>
      <c r="N4" s="32">
        <v>2</v>
      </c>
      <c r="O4" s="20">
        <f>(N12)</f>
        <v>1</v>
      </c>
      <c r="P4" s="20">
        <f>(P12)</f>
        <v>2</v>
      </c>
      <c r="Q4" s="33" t="str">
        <f>IF(O4=".","-",IF(O4&gt;P4,"g",IF(O4=P4,"d","v")))</f>
        <v>v</v>
      </c>
      <c r="R4" s="36"/>
      <c r="S4" s="37">
        <f>SUM(T4:V4)</f>
        <v>3</v>
      </c>
      <c r="T4" s="38">
        <f>COUNTIF(B4:Q4,"g")</f>
        <v>0</v>
      </c>
      <c r="U4" s="38">
        <f>COUNTIF(B4:Q4,"d")</f>
        <v>1</v>
      </c>
      <c r="V4" s="38">
        <f>COUNTIF(B4:Q4,"v")</f>
        <v>2</v>
      </c>
      <c r="W4" s="26">
        <f>SUM(IF(C4&lt;&gt;".",C4)+IF(K4&lt;&gt;".",K4)+IF(O4&lt;&gt;".",O4))</f>
        <v>2</v>
      </c>
      <c r="X4" s="26">
        <f>SUM(IF(D4&lt;&gt;".",D4)+IF(L4&lt;&gt;".",L4)+IF(P4&lt;&gt;".",P4))</f>
        <v>4</v>
      </c>
      <c r="Y4" s="39">
        <f>SUM(T4*3+U4*1)</f>
        <v>1</v>
      </c>
      <c r="Z4" s="130"/>
      <c r="AA4" s="29">
        <f>RANK(Y4,$Y$3:$Y$6,0)</f>
        <v>4</v>
      </c>
      <c r="AB4" s="131"/>
      <c r="AC4" s="31">
        <f>SUM(W4-X4)</f>
        <v>-2</v>
      </c>
    </row>
    <row r="5" spans="1:29" x14ac:dyDescent="0.3">
      <c r="A5" s="103" t="s">
        <v>105</v>
      </c>
      <c r="B5" s="32">
        <v>2</v>
      </c>
      <c r="C5" s="20">
        <f>(P11)</f>
        <v>0</v>
      </c>
      <c r="D5" s="20">
        <f>(N11)</f>
        <v>0</v>
      </c>
      <c r="E5" s="33" t="str">
        <f>IF(C5=".","-",IF(C5&gt;D5,"g",IF(C5=D5,"d","v")))</f>
        <v>d</v>
      </c>
      <c r="F5" s="32">
        <v>1</v>
      </c>
      <c r="G5" s="20">
        <f>(P9)</f>
        <v>1</v>
      </c>
      <c r="H5" s="20">
        <f>(N9)</f>
        <v>1</v>
      </c>
      <c r="I5" s="33" t="str">
        <f>IF(G5=".","-",IF(G5&gt;H5,"g",IF(G5=H5,"d","v")))</f>
        <v>d</v>
      </c>
      <c r="J5" s="34"/>
      <c r="K5" s="35"/>
      <c r="L5" s="35"/>
      <c r="M5" s="35"/>
      <c r="N5" s="32">
        <v>3</v>
      </c>
      <c r="O5" s="20">
        <f>(N15)</f>
        <v>0</v>
      </c>
      <c r="P5" s="20">
        <f>(P15)</f>
        <v>3</v>
      </c>
      <c r="Q5" s="33" t="str">
        <f>IF(O5=".","-",IF(O5&gt;P5,"g",IF(O5=P5,"d","v")))</f>
        <v>v</v>
      </c>
      <c r="R5" s="36"/>
      <c r="S5" s="37">
        <f>SUM(T5:V5)</f>
        <v>3</v>
      </c>
      <c r="T5" s="38">
        <f>COUNTIF(B5:Q5,"g")</f>
        <v>0</v>
      </c>
      <c r="U5" s="38">
        <f>COUNTIF(B5:Q5,"d")</f>
        <v>2</v>
      </c>
      <c r="V5" s="38">
        <f>COUNTIF(B5:Q5,"v")</f>
        <v>1</v>
      </c>
      <c r="W5" s="26">
        <f>SUM(IF(G5&lt;&gt;".",G5)+IF(C5&lt;&gt;".",C5)+IF(O5&lt;&gt;".",O5))</f>
        <v>1</v>
      </c>
      <c r="X5" s="26">
        <f>SUM(IF(H5&lt;&gt;".",H5)+IF(D5&lt;&gt;".",D5)+IF(P5&lt;&gt;".",P5))</f>
        <v>4</v>
      </c>
      <c r="Y5" s="39">
        <f>SUM(T5*3+U5*1)</f>
        <v>2</v>
      </c>
      <c r="Z5" s="132"/>
      <c r="AA5" s="29">
        <f>RANK(Y5,$Y$3:$Y$6,0)</f>
        <v>3</v>
      </c>
      <c r="AB5" s="131"/>
      <c r="AC5" s="31">
        <f>SUM(W5-X5)</f>
        <v>-3</v>
      </c>
    </row>
    <row r="6" spans="1:29" s="50" customFormat="1" ht="16.2" thickBot="1" x14ac:dyDescent="0.35">
      <c r="A6" s="158" t="s">
        <v>97</v>
      </c>
      <c r="B6" s="41">
        <v>1</v>
      </c>
      <c r="C6" s="99">
        <f>(P8)</f>
        <v>0</v>
      </c>
      <c r="D6" s="99">
        <f>(N8)</f>
        <v>0</v>
      </c>
      <c r="E6" s="42" t="str">
        <f>IF(C6=".","-",IF(C6&gt;D6,"g",IF(C6=D6,"d","v")))</f>
        <v>d</v>
      </c>
      <c r="F6" s="41">
        <v>2</v>
      </c>
      <c r="G6" s="99">
        <f>(P12)</f>
        <v>2</v>
      </c>
      <c r="H6" s="99">
        <f>(N12)</f>
        <v>1</v>
      </c>
      <c r="I6" s="42" t="str">
        <f>IF(G6=".","-",IF(G6&gt;H6,"g",IF(G6=H6,"d","v")))</f>
        <v>g</v>
      </c>
      <c r="J6" s="41">
        <v>3</v>
      </c>
      <c r="K6" s="99">
        <f>(P15)</f>
        <v>3</v>
      </c>
      <c r="L6" s="99">
        <f>(N15)</f>
        <v>0</v>
      </c>
      <c r="M6" s="42" t="str">
        <f>IF(K6=".","-",IF(K6&gt;L6,"g",IF(K6=L6,"d","v")))</f>
        <v>g</v>
      </c>
      <c r="N6" s="43"/>
      <c r="O6" s="44"/>
      <c r="P6" s="44"/>
      <c r="Q6" s="44"/>
      <c r="R6" s="9"/>
      <c r="S6" s="45">
        <f>SUM(T6:V6)</f>
        <v>3</v>
      </c>
      <c r="T6" s="46">
        <f>COUNTIF(B6:Q6,"g")</f>
        <v>2</v>
      </c>
      <c r="U6" s="46">
        <f>COUNTIF(B6:Q6,"d")</f>
        <v>1</v>
      </c>
      <c r="V6" s="46">
        <f>COUNTIF(B6:Q6,"v")</f>
        <v>0</v>
      </c>
      <c r="W6" s="47">
        <f>SUM(IF(G6&lt;&gt;".",G6)+IF(K6&lt;&gt;".",K6)+IF(C6&lt;&gt;".",C6))</f>
        <v>5</v>
      </c>
      <c r="X6" s="47">
        <f>SUM(IF(H6&lt;&gt;".",H6)+IF(L6&lt;&gt;".",L6)+IF(D6&lt;&gt;".",D6))</f>
        <v>1</v>
      </c>
      <c r="Y6" s="48">
        <f>SUM(T6*3+U6*1)</f>
        <v>7</v>
      </c>
      <c r="Z6" s="130"/>
      <c r="AA6" s="49">
        <f>RANK(Y6,$Y$3:$Y$6,0)</f>
        <v>1</v>
      </c>
      <c r="AB6" s="131"/>
      <c r="AC6" s="31">
        <f>SUM(W6-X6)</f>
        <v>4</v>
      </c>
    </row>
    <row r="7" spans="1:29" s="50" customFormat="1" ht="3.75" customHeight="1" thickTop="1" x14ac:dyDescent="0.3">
      <c r="B7" s="51"/>
      <c r="C7" s="52"/>
      <c r="D7" s="52"/>
      <c r="E7" s="53"/>
      <c r="F7" s="51"/>
      <c r="G7" s="52"/>
      <c r="H7" s="52"/>
      <c r="I7" s="53"/>
      <c r="J7" s="51"/>
      <c r="K7" s="52"/>
      <c r="L7" s="52"/>
      <c r="M7" s="53"/>
      <c r="S7" s="54"/>
      <c r="T7" s="55"/>
      <c r="U7" s="55"/>
      <c r="V7" s="55"/>
      <c r="W7" s="56"/>
      <c r="X7" s="56"/>
      <c r="Y7" s="57"/>
    </row>
    <row r="8" spans="1:29" s="50" customFormat="1" ht="24.6" x14ac:dyDescent="0.4">
      <c r="A8" s="106">
        <v>1</v>
      </c>
      <c r="B8" s="58"/>
      <c r="D8" s="59"/>
      <c r="K8" s="60"/>
      <c r="L8" s="133" t="str">
        <f>($A$3)</f>
        <v>Pákai</v>
      </c>
      <c r="M8" s="60"/>
      <c r="N8" s="62">
        <v>0</v>
      </c>
      <c r="O8" s="134" t="s">
        <v>85</v>
      </c>
      <c r="P8" s="62">
        <v>0</v>
      </c>
      <c r="S8" s="135" t="str">
        <f>($A$6)</f>
        <v>Lukács V</v>
      </c>
      <c r="T8" s="59"/>
      <c r="AA8" s="64"/>
      <c r="AB8" s="64"/>
    </row>
    <row r="9" spans="1:29" ht="20.399999999999999" x14ac:dyDescent="0.35">
      <c r="A9" s="107"/>
      <c r="B9" s="65"/>
      <c r="E9" s="50"/>
      <c r="F9" s="50"/>
      <c r="G9" s="50"/>
      <c r="H9" s="50"/>
      <c r="I9" s="50"/>
      <c r="J9" s="50"/>
      <c r="L9" s="133" t="str">
        <f>($A$4)</f>
        <v>Lukács L</v>
      </c>
      <c r="N9" s="62">
        <v>1</v>
      </c>
      <c r="O9" s="134" t="s">
        <v>85</v>
      </c>
      <c r="P9" s="62">
        <v>1</v>
      </c>
      <c r="R9" s="50"/>
      <c r="S9" s="135" t="str">
        <f>($A$5)</f>
        <v>Trecskó</v>
      </c>
      <c r="U9" s="50"/>
      <c r="V9" s="50"/>
      <c r="W9" s="50"/>
      <c r="X9" s="50"/>
      <c r="Y9" s="50"/>
      <c r="AA9" s="64"/>
      <c r="AB9" s="64"/>
    </row>
    <row r="10" spans="1:29" ht="20.399999999999999" x14ac:dyDescent="0.3">
      <c r="A10" s="107"/>
      <c r="B10" s="65"/>
      <c r="C10" s="66"/>
      <c r="D10" s="67"/>
      <c r="E10" s="65"/>
      <c r="F10" s="65"/>
      <c r="G10" s="65"/>
      <c r="H10" s="65"/>
      <c r="I10" s="65"/>
      <c r="J10" s="65"/>
      <c r="K10" s="68"/>
      <c r="L10" s="68"/>
      <c r="M10" s="68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</row>
    <row r="11" spans="1:29" ht="24.6" x14ac:dyDescent="0.35">
      <c r="A11" s="106">
        <v>2</v>
      </c>
      <c r="B11" s="136"/>
      <c r="D11" s="59"/>
      <c r="E11" s="50"/>
      <c r="F11" s="50"/>
      <c r="G11" s="50"/>
      <c r="H11" s="50"/>
      <c r="I11" s="50"/>
      <c r="J11" s="50"/>
      <c r="L11" s="133" t="str">
        <f>($A$3)</f>
        <v>Pákai</v>
      </c>
      <c r="N11" s="62">
        <v>0</v>
      </c>
      <c r="O11" s="134" t="s">
        <v>85</v>
      </c>
      <c r="P11" s="62">
        <v>0</v>
      </c>
      <c r="R11" s="50"/>
      <c r="S11" s="135" t="str">
        <f>($A$5)</f>
        <v>Trecskó</v>
      </c>
      <c r="T11" s="50"/>
      <c r="W11" s="50"/>
      <c r="X11" s="50"/>
      <c r="Y11" s="50"/>
      <c r="AA11" s="64"/>
      <c r="AB11" s="64"/>
    </row>
    <row r="12" spans="1:29" ht="20.399999999999999" x14ac:dyDescent="0.35">
      <c r="A12" s="107"/>
      <c r="B12" s="72"/>
      <c r="E12" s="50"/>
      <c r="F12" s="50"/>
      <c r="G12" s="50"/>
      <c r="H12" s="50"/>
      <c r="I12" s="50"/>
      <c r="L12" s="133" t="str">
        <f>($A$4)</f>
        <v>Lukács L</v>
      </c>
      <c r="N12" s="62">
        <v>1</v>
      </c>
      <c r="O12" s="134" t="s">
        <v>85</v>
      </c>
      <c r="P12" s="62">
        <v>2</v>
      </c>
      <c r="R12" s="50"/>
      <c r="S12" s="135" t="str">
        <f>($A$6)</f>
        <v>Lukács V</v>
      </c>
      <c r="T12" s="50"/>
      <c r="W12" s="50"/>
      <c r="X12" s="50"/>
      <c r="Y12" s="50"/>
      <c r="AA12" s="64"/>
      <c r="AB12" s="64"/>
    </row>
    <row r="13" spans="1:29" ht="3.75" customHeight="1" x14ac:dyDescent="0.3">
      <c r="A13" s="107"/>
      <c r="B13" s="72"/>
      <c r="C13" s="137"/>
      <c r="D13" s="137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</row>
    <row r="14" spans="1:29" ht="24.6" x14ac:dyDescent="0.35">
      <c r="A14" s="106">
        <v>3</v>
      </c>
      <c r="B14" s="58"/>
      <c r="D14" s="59"/>
      <c r="E14" s="50"/>
      <c r="F14" s="50"/>
      <c r="G14" s="50"/>
      <c r="H14" s="50"/>
      <c r="I14" s="50"/>
      <c r="J14" s="50"/>
      <c r="L14" s="133" t="str">
        <f>($A$3)</f>
        <v>Pákai</v>
      </c>
      <c r="N14" s="62">
        <v>1</v>
      </c>
      <c r="O14" s="134" t="s">
        <v>85</v>
      </c>
      <c r="P14" s="62">
        <v>0</v>
      </c>
      <c r="R14" s="50"/>
      <c r="S14" s="135" t="str">
        <f>($A$4)</f>
        <v>Lukács L</v>
      </c>
      <c r="T14" s="50"/>
      <c r="U14" s="50"/>
      <c r="V14" s="50"/>
      <c r="W14" s="50"/>
      <c r="X14" s="50"/>
      <c r="Y14" s="50"/>
    </row>
    <row r="15" spans="1:29" ht="20.399999999999999" x14ac:dyDescent="0.35">
      <c r="A15" s="107"/>
      <c r="B15" s="65"/>
      <c r="E15" s="50"/>
      <c r="F15" s="50"/>
      <c r="G15" s="50"/>
      <c r="H15" s="50"/>
      <c r="I15" s="50"/>
      <c r="J15" s="50"/>
      <c r="L15" s="133" t="str">
        <f>($A$5)</f>
        <v>Trecskó</v>
      </c>
      <c r="N15" s="62">
        <v>0</v>
      </c>
      <c r="O15" s="134" t="s">
        <v>85</v>
      </c>
      <c r="P15" s="62">
        <v>3</v>
      </c>
      <c r="R15" s="50"/>
      <c r="S15" s="135" t="str">
        <f>($A$6)</f>
        <v>Lukács V</v>
      </c>
      <c r="T15" s="50"/>
      <c r="U15" s="50"/>
      <c r="V15" s="50"/>
      <c r="W15" s="50"/>
      <c r="X15" s="50"/>
      <c r="Y15" s="50"/>
    </row>
    <row r="16" spans="1:29" ht="20.399999999999999" x14ac:dyDescent="0.3">
      <c r="A16" s="107"/>
      <c r="B16" s="65"/>
      <c r="C16" s="66"/>
      <c r="D16" s="67"/>
      <c r="E16" s="65"/>
      <c r="F16" s="65"/>
      <c r="G16" s="65"/>
      <c r="H16" s="65"/>
      <c r="I16" s="65"/>
      <c r="J16" s="65"/>
      <c r="K16" s="68"/>
      <c r="L16" s="68"/>
      <c r="M16" s="68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</row>
  </sheetData>
  <conditionalFormatting sqref="E4:E6 I3 I5:I6 M3:M4 M6 Q3:Q5">
    <cfRule type="cellIs" dxfId="41" priority="1" stopIfTrue="1" operator="equal">
      <formula>"g"</formula>
    </cfRule>
    <cfRule type="cellIs" dxfId="40" priority="2" stopIfTrue="1" operator="equal">
      <formula>"d"</formula>
    </cfRule>
    <cfRule type="cellIs" dxfId="39" priority="3" stopIfTrue="1" operator="equal">
      <formula>"v"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26</vt:i4>
      </vt:variant>
    </vt:vector>
  </HeadingPairs>
  <TitlesOfParts>
    <vt:vector size="26" baseType="lpstr">
      <vt:lpstr>Nevezők</vt:lpstr>
      <vt:lpstr>Ki-Kivel-Hol</vt:lpstr>
      <vt:lpstr>Szendrey</vt:lpstr>
      <vt:lpstr>Pákai</vt:lpstr>
      <vt:lpstr>Fülöp</vt:lpstr>
      <vt:lpstr>ifj. Farkas</vt:lpstr>
      <vt:lpstr>Bottyán</vt:lpstr>
      <vt:lpstr>20-D A</vt:lpstr>
      <vt:lpstr>20-D B</vt:lpstr>
      <vt:lpstr>20-D C</vt:lpstr>
      <vt:lpstr>20-D D</vt:lpstr>
      <vt:lpstr>20-D E</vt:lpstr>
      <vt:lpstr>Vasárnapi Ki-kivel</vt:lpstr>
      <vt:lpstr>Főverseny</vt:lpstr>
      <vt:lpstr>II. osztály A</vt:lpstr>
      <vt:lpstr>II. osztály B</vt:lpstr>
      <vt:lpstr>II. oszt. Rájátszás</vt:lpstr>
      <vt:lpstr>III. Osztály A</vt:lpstr>
      <vt:lpstr>III. Oszt. B</vt:lpstr>
      <vt:lpstr>III. Oszt. C</vt:lpstr>
      <vt:lpstr>III. Oszt. Rájátszás</vt:lpstr>
      <vt:lpstr>MN A</vt:lpstr>
      <vt:lpstr>MN B</vt:lpstr>
      <vt:lpstr>MN Rájátszás</vt:lpstr>
      <vt:lpstr>Utánpótlás</vt:lpstr>
      <vt:lpstr>Végeredmény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László</dc:creator>
  <cp:lastModifiedBy>Gyozsán, Zoltán</cp:lastModifiedBy>
  <cp:lastPrinted>2019-05-17T12:23:07Z</cp:lastPrinted>
  <dcterms:created xsi:type="dcterms:W3CDTF">2019-05-16T12:06:49Z</dcterms:created>
  <dcterms:modified xsi:type="dcterms:W3CDTF">2019-05-20T18:35:07Z</dcterms:modified>
</cp:coreProperties>
</file>