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NB II\"/>
    </mc:Choice>
  </mc:AlternateContent>
  <bookViews>
    <workbookView xWindow="0" yWindow="0" windowWidth="20496" windowHeight="8136" firstSheet="17" activeTab="26"/>
  </bookViews>
  <sheets>
    <sheet name="táblázat" sheetId="11" r:id="rId1"/>
    <sheet name="Munka1" sheetId="19" r:id="rId2"/>
    <sheet name="Munka2" sheetId="20" r:id="rId3"/>
    <sheet name="Munka3" sheetId="21" r:id="rId4"/>
    <sheet name="Munka4" sheetId="22" r:id="rId5"/>
    <sheet name="Munka5" sheetId="23" r:id="rId6"/>
    <sheet name="Munka6" sheetId="24" r:id="rId7"/>
    <sheet name="Munka7" sheetId="25" r:id="rId8"/>
    <sheet name="Munka8" sheetId="26" r:id="rId9"/>
    <sheet name="Munka9" sheetId="27" r:id="rId10"/>
    <sheet name="Munka10" sheetId="28" r:id="rId11"/>
    <sheet name="Lebonyolítás" sheetId="1" r:id="rId12"/>
    <sheet name="10.00" sheetId="4" r:id="rId13"/>
    <sheet name="11.10" sheetId="5" r:id="rId14"/>
    <sheet name="12.20" sheetId="6" r:id="rId15"/>
    <sheet name="13.30" sheetId="7" r:id="rId16"/>
    <sheet name="14.40" sheetId="8" r:id="rId17"/>
    <sheet name="16.00" sheetId="9" r:id="rId18"/>
    <sheet name="17.10" sheetId="10" r:id="rId19"/>
    <sheet name="9.30" sheetId="12" r:id="rId20"/>
    <sheet name="10.40" sheetId="13" r:id="rId21"/>
    <sheet name="11.50" sheetId="14" r:id="rId22"/>
    <sheet name="13.00" sheetId="15" r:id="rId23"/>
    <sheet name="14.10" sheetId="16" r:id="rId24"/>
    <sheet name="Egyéni" sheetId="17" r:id="rId25"/>
    <sheet name="Rangsorok" sheetId="18" r:id="rId26"/>
    <sheet name="Végeredmény" sheetId="3" r:id="rId27"/>
  </sheets>
  <calcPr calcId="171027"/>
</workbook>
</file>

<file path=xl/calcChain.xml><?xml version="1.0" encoding="utf-8"?>
<calcChain xmlns="http://schemas.openxmlformats.org/spreadsheetml/2006/main">
  <c r="T29" i="17" l="1"/>
  <c r="U29" i="17"/>
  <c r="V29" i="17"/>
  <c r="T64" i="17"/>
  <c r="V64" i="17" s="1"/>
  <c r="U64" i="17"/>
  <c r="T65" i="17"/>
  <c r="V65" i="17" s="1"/>
  <c r="U65" i="17"/>
  <c r="R22" i="17"/>
  <c r="S22" i="17"/>
  <c r="T31" i="17"/>
  <c r="V31" i="17" s="1"/>
  <c r="U31" i="17"/>
  <c r="L63" i="17"/>
  <c r="M63" i="17"/>
  <c r="I42" i="17"/>
  <c r="J42" i="17"/>
  <c r="K42" i="17"/>
  <c r="H42" i="17"/>
  <c r="J37" i="17"/>
  <c r="K37" i="17"/>
  <c r="I37" i="17"/>
  <c r="H37" i="17"/>
  <c r="I15" i="17"/>
  <c r="K15" i="17"/>
  <c r="J15" i="17"/>
  <c r="T13" i="17" l="1"/>
  <c r="U13" i="17"/>
  <c r="V13" i="17"/>
  <c r="T55" i="17"/>
  <c r="V55" i="17" s="1"/>
  <c r="U55" i="17"/>
  <c r="T53" i="17"/>
  <c r="V53" i="17" s="1"/>
  <c r="U53" i="17"/>
  <c r="T45" i="17"/>
  <c r="U45" i="17"/>
  <c r="V45" i="17"/>
  <c r="T32" i="17"/>
  <c r="U32" i="17"/>
  <c r="V32" i="17"/>
  <c r="T33" i="17"/>
  <c r="V33" i="17" s="1"/>
  <c r="U33" i="17"/>
  <c r="T19" i="17"/>
  <c r="V19" i="17" s="1"/>
  <c r="U19" i="17"/>
  <c r="T8" i="17"/>
  <c r="U8" i="17"/>
  <c r="V8" i="17"/>
  <c r="J56" i="17"/>
  <c r="K56" i="17"/>
  <c r="U68" i="17"/>
  <c r="T68" i="17"/>
  <c r="V68" i="17" s="1"/>
  <c r="U67" i="17"/>
  <c r="T67" i="17"/>
  <c r="V67" i="17" s="1"/>
  <c r="U66" i="17"/>
  <c r="T66" i="17"/>
  <c r="V66" i="17" s="1"/>
  <c r="S63" i="17"/>
  <c r="R63" i="17"/>
  <c r="Q63" i="17"/>
  <c r="P63" i="17"/>
  <c r="O63" i="17"/>
  <c r="N63" i="17"/>
  <c r="K63" i="17"/>
  <c r="J63" i="17"/>
  <c r="I63" i="17"/>
  <c r="H63" i="17"/>
  <c r="G63" i="17"/>
  <c r="F63" i="17"/>
  <c r="E63" i="17"/>
  <c r="D63" i="17"/>
  <c r="C63" i="17"/>
  <c r="B63" i="17"/>
  <c r="U62" i="17"/>
  <c r="T62" i="17"/>
  <c r="V62" i="17" s="1"/>
  <c r="U61" i="17"/>
  <c r="T61" i="17"/>
  <c r="V61" i="17" s="1"/>
  <c r="U60" i="17"/>
  <c r="T60" i="17"/>
  <c r="V60" i="17" s="1"/>
  <c r="U59" i="17"/>
  <c r="T59" i="17"/>
  <c r="V59" i="17" s="1"/>
  <c r="U58" i="17"/>
  <c r="T58" i="17"/>
  <c r="V58" i="17" s="1"/>
  <c r="U57" i="17"/>
  <c r="T57" i="17"/>
  <c r="V57" i="17" s="1"/>
  <c r="S56" i="17"/>
  <c r="R56" i="17"/>
  <c r="Q56" i="17"/>
  <c r="P56" i="17"/>
  <c r="O56" i="17"/>
  <c r="N56" i="17"/>
  <c r="M56" i="17"/>
  <c r="L56" i="17"/>
  <c r="I56" i="17"/>
  <c r="H56" i="17"/>
  <c r="G56" i="17"/>
  <c r="F56" i="17"/>
  <c r="E56" i="17"/>
  <c r="D56" i="17"/>
  <c r="C56" i="17"/>
  <c r="B56" i="17"/>
  <c r="U54" i="17"/>
  <c r="T54" i="17"/>
  <c r="V54" i="17" s="1"/>
  <c r="U52" i="17"/>
  <c r="T52" i="17"/>
  <c r="V52" i="17" s="1"/>
  <c r="U51" i="17"/>
  <c r="T51" i="17"/>
  <c r="V51" i="17" s="1"/>
  <c r="U50" i="17"/>
  <c r="T50" i="17"/>
  <c r="V50" i="17" s="1"/>
  <c r="U49" i="17"/>
  <c r="T49" i="17"/>
  <c r="V49" i="17" s="1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U47" i="17"/>
  <c r="T47" i="17"/>
  <c r="V47" i="17" s="1"/>
  <c r="U46" i="17"/>
  <c r="T46" i="17"/>
  <c r="V46" i="17" s="1"/>
  <c r="U44" i="17"/>
  <c r="T44" i="17"/>
  <c r="V44" i="17" s="1"/>
  <c r="U43" i="17"/>
  <c r="T43" i="17"/>
  <c r="V43" i="17" s="1"/>
  <c r="S42" i="17"/>
  <c r="R42" i="17"/>
  <c r="Q42" i="17"/>
  <c r="P42" i="17"/>
  <c r="O42" i="17"/>
  <c r="N42" i="17"/>
  <c r="M42" i="17"/>
  <c r="L42" i="17"/>
  <c r="G42" i="17"/>
  <c r="F42" i="17"/>
  <c r="E42" i="17"/>
  <c r="D42" i="17"/>
  <c r="C42" i="17"/>
  <c r="B42" i="17"/>
  <c r="U41" i="17"/>
  <c r="T41" i="17"/>
  <c r="V41" i="17" s="1"/>
  <c r="U40" i="17"/>
  <c r="T40" i="17"/>
  <c r="V40" i="17" s="1"/>
  <c r="U39" i="17"/>
  <c r="T39" i="17"/>
  <c r="V39" i="17" s="1"/>
  <c r="U38" i="17"/>
  <c r="U37" i="17" s="1"/>
  <c r="T38" i="17"/>
  <c r="V38" i="17" s="1"/>
  <c r="S37" i="17"/>
  <c r="R37" i="17"/>
  <c r="Q37" i="17"/>
  <c r="P37" i="17"/>
  <c r="O37" i="17"/>
  <c r="N37" i="17"/>
  <c r="M37" i="17"/>
  <c r="L37" i="17"/>
  <c r="G37" i="17"/>
  <c r="F37" i="17"/>
  <c r="E37" i="17"/>
  <c r="D37" i="17"/>
  <c r="C37" i="17"/>
  <c r="B37" i="17"/>
  <c r="U36" i="17"/>
  <c r="T36" i="17"/>
  <c r="V36" i="17" s="1"/>
  <c r="U35" i="17"/>
  <c r="T35" i="17"/>
  <c r="V35" i="17" s="1"/>
  <c r="U34" i="17"/>
  <c r="T34" i="17"/>
  <c r="V34" i="17" s="1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U28" i="17"/>
  <c r="T28" i="17"/>
  <c r="V28" i="17" s="1"/>
  <c r="U27" i="17"/>
  <c r="T27" i="17"/>
  <c r="V27" i="17" s="1"/>
  <c r="U26" i="17"/>
  <c r="T26" i="17"/>
  <c r="V26" i="17" s="1"/>
  <c r="U25" i="17"/>
  <c r="T25" i="17"/>
  <c r="V25" i="17" s="1"/>
  <c r="U24" i="17"/>
  <c r="T24" i="17"/>
  <c r="V24" i="17" s="1"/>
  <c r="U23" i="17"/>
  <c r="T23" i="17"/>
  <c r="V23" i="17" s="1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U21" i="17"/>
  <c r="T21" i="17"/>
  <c r="V21" i="17" s="1"/>
  <c r="U20" i="17"/>
  <c r="T20" i="17"/>
  <c r="V20" i="17" s="1"/>
  <c r="U18" i="17"/>
  <c r="T18" i="17"/>
  <c r="V18" i="17" s="1"/>
  <c r="U17" i="17"/>
  <c r="T17" i="17"/>
  <c r="V17" i="17" s="1"/>
  <c r="S15" i="17"/>
  <c r="R15" i="17"/>
  <c r="Q15" i="17"/>
  <c r="P15" i="17"/>
  <c r="O15" i="17"/>
  <c r="N15" i="17"/>
  <c r="M15" i="17"/>
  <c r="L15" i="17"/>
  <c r="G15" i="17"/>
  <c r="F15" i="17"/>
  <c r="E15" i="17"/>
  <c r="D15" i="17"/>
  <c r="C15" i="17"/>
  <c r="B15" i="17"/>
  <c r="U14" i="17"/>
  <c r="T14" i="17"/>
  <c r="V14" i="17" s="1"/>
  <c r="U12" i="17"/>
  <c r="T12" i="17"/>
  <c r="V12" i="17" s="1"/>
  <c r="U11" i="17"/>
  <c r="T11" i="17"/>
  <c r="V11" i="17" s="1"/>
  <c r="U10" i="17"/>
  <c r="U9" i="17" s="1"/>
  <c r="T10" i="17"/>
  <c r="V10" i="17" s="1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U7" i="17"/>
  <c r="T7" i="17"/>
  <c r="V7" i="17" s="1"/>
  <c r="U6" i="17"/>
  <c r="T6" i="17"/>
  <c r="V6" i="17" s="1"/>
  <c r="U5" i="17"/>
  <c r="T5" i="17"/>
  <c r="V5" i="17" s="1"/>
  <c r="U4" i="17"/>
  <c r="T4" i="17"/>
  <c r="V4" i="17" s="1"/>
  <c r="U3" i="17"/>
  <c r="T3" i="17"/>
  <c r="V3" i="17" s="1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U22" i="17" l="1"/>
  <c r="U56" i="17"/>
  <c r="T22" i="17"/>
  <c r="U2" i="17"/>
  <c r="U63" i="17"/>
  <c r="U42" i="17"/>
  <c r="U48" i="17"/>
  <c r="T37" i="17"/>
  <c r="T42" i="17"/>
  <c r="T48" i="17"/>
  <c r="T56" i="17"/>
  <c r="T63" i="17"/>
  <c r="U30" i="17"/>
  <c r="T30" i="17"/>
  <c r="T9" i="17"/>
  <c r="T2" i="17"/>
  <c r="R68" i="11" l="1"/>
  <c r="L68" i="11"/>
  <c r="R67" i="11"/>
  <c r="L67" i="11"/>
  <c r="R66" i="11"/>
  <c r="L66" i="11"/>
  <c r="R65" i="11"/>
  <c r="L65" i="11"/>
  <c r="R63" i="11"/>
  <c r="L63" i="11"/>
  <c r="R62" i="11"/>
  <c r="L62" i="11"/>
  <c r="R61" i="11"/>
  <c r="L61" i="11"/>
  <c r="R60" i="11"/>
  <c r="L60" i="11"/>
  <c r="R58" i="11"/>
  <c r="L58" i="11"/>
  <c r="R57" i="11"/>
  <c r="L57" i="11"/>
  <c r="R56" i="11"/>
  <c r="L56" i="11"/>
  <c r="R55" i="11"/>
  <c r="L55" i="11"/>
  <c r="R53" i="11"/>
  <c r="L53" i="11"/>
  <c r="R52" i="11"/>
  <c r="L52" i="11"/>
  <c r="R51" i="11"/>
  <c r="L51" i="11"/>
  <c r="R50" i="11"/>
  <c r="L50" i="11"/>
  <c r="R48" i="11"/>
  <c r="L48" i="11"/>
  <c r="R47" i="11"/>
  <c r="L47" i="11"/>
  <c r="R46" i="11"/>
  <c r="L46" i="11"/>
  <c r="R45" i="11"/>
  <c r="L45" i="11"/>
  <c r="R43" i="11"/>
  <c r="L43" i="11"/>
  <c r="R42" i="11"/>
  <c r="L42" i="11"/>
  <c r="R41" i="11"/>
  <c r="L41" i="11"/>
  <c r="R40" i="11"/>
  <c r="L40" i="11"/>
  <c r="R38" i="11"/>
  <c r="L38" i="11"/>
  <c r="R37" i="11"/>
  <c r="L37" i="11"/>
  <c r="R36" i="11"/>
  <c r="L36" i="11"/>
  <c r="R35" i="11"/>
  <c r="L35" i="11"/>
  <c r="R33" i="11"/>
  <c r="L33" i="11"/>
  <c r="R32" i="11"/>
  <c r="L32" i="11"/>
  <c r="R31" i="11"/>
  <c r="L31" i="11"/>
  <c r="R30" i="11"/>
  <c r="L30" i="11"/>
  <c r="R28" i="11"/>
  <c r="L28" i="11"/>
  <c r="R27" i="11"/>
  <c r="L27" i="11"/>
  <c r="R26" i="11"/>
  <c r="L26" i="11"/>
  <c r="R25" i="11"/>
  <c r="L25" i="11"/>
  <c r="R23" i="11"/>
  <c r="L23" i="11"/>
  <c r="R22" i="11"/>
  <c r="L22" i="11"/>
  <c r="R21" i="11"/>
  <c r="L21" i="11"/>
  <c r="R20" i="11"/>
  <c r="L20" i="11"/>
  <c r="R18" i="11"/>
  <c r="L18" i="11"/>
  <c r="R17" i="11"/>
  <c r="L17" i="11"/>
  <c r="R16" i="11"/>
  <c r="L16" i="11"/>
  <c r="R15" i="11"/>
  <c r="L15" i="11"/>
  <c r="R14" i="11"/>
  <c r="L14" i="11"/>
  <c r="AJ12" i="11"/>
  <c r="AI12" i="11"/>
  <c r="AK12" i="11" s="1"/>
  <c r="AF12" i="11"/>
  <c r="AE12" i="11"/>
  <c r="AB12" i="11"/>
  <c r="AA12" i="11"/>
  <c r="AC12" i="11" s="1"/>
  <c r="X12" i="11"/>
  <c r="W12" i="11"/>
  <c r="Y12" i="11" s="1"/>
  <c r="T12" i="11"/>
  <c r="S12" i="11"/>
  <c r="P12" i="11"/>
  <c r="O12" i="11"/>
  <c r="L12" i="11"/>
  <c r="K12" i="11"/>
  <c r="M12" i="11" s="1"/>
  <c r="H12" i="11"/>
  <c r="G12" i="11"/>
  <c r="I12" i="11" s="1"/>
  <c r="D12" i="11"/>
  <c r="C12" i="11"/>
  <c r="AN11" i="11"/>
  <c r="AM11" i="11"/>
  <c r="AF11" i="11"/>
  <c r="AE11" i="11"/>
  <c r="AG11" i="11" s="1"/>
  <c r="AB11" i="11"/>
  <c r="AA11" i="11"/>
  <c r="AC11" i="11" s="1"/>
  <c r="X11" i="11"/>
  <c r="W11" i="11"/>
  <c r="T11" i="11"/>
  <c r="S11" i="11"/>
  <c r="U11" i="11" s="1"/>
  <c r="P11" i="11"/>
  <c r="O11" i="11"/>
  <c r="L11" i="11"/>
  <c r="K11" i="11"/>
  <c r="M11" i="11" s="1"/>
  <c r="H11" i="11"/>
  <c r="G11" i="11"/>
  <c r="D11" i="11"/>
  <c r="C11" i="11"/>
  <c r="AN10" i="11"/>
  <c r="AM10" i="11"/>
  <c r="AO10" i="11" s="1"/>
  <c r="AJ10" i="11"/>
  <c r="AI10" i="11"/>
  <c r="AB10" i="11"/>
  <c r="AA10" i="11"/>
  <c r="AC10" i="11" s="1"/>
  <c r="X10" i="11"/>
  <c r="W10" i="11"/>
  <c r="Y10" i="11" s="1"/>
  <c r="T10" i="11"/>
  <c r="S10" i="11"/>
  <c r="U10" i="11" s="1"/>
  <c r="P10" i="11"/>
  <c r="O10" i="11"/>
  <c r="L10" i="11"/>
  <c r="K10" i="11"/>
  <c r="H10" i="11"/>
  <c r="G10" i="11"/>
  <c r="I10" i="11" s="1"/>
  <c r="D10" i="11"/>
  <c r="C10" i="11"/>
  <c r="AN9" i="11"/>
  <c r="AM9" i="11"/>
  <c r="AJ9" i="11"/>
  <c r="AI9" i="11"/>
  <c r="AK9" i="11" s="1"/>
  <c r="AF9" i="11"/>
  <c r="AE9" i="11"/>
  <c r="AG9" i="11" s="1"/>
  <c r="X9" i="11"/>
  <c r="W9" i="11"/>
  <c r="T9" i="11"/>
  <c r="S9" i="11"/>
  <c r="U9" i="11" s="1"/>
  <c r="P9" i="11"/>
  <c r="O9" i="11"/>
  <c r="L9" i="11"/>
  <c r="K9" i="11"/>
  <c r="M9" i="11" s="1"/>
  <c r="H9" i="11"/>
  <c r="G9" i="11"/>
  <c r="D9" i="11"/>
  <c r="C9" i="11"/>
  <c r="AN8" i="11"/>
  <c r="AM8" i="11"/>
  <c r="AO8" i="11" s="1"/>
  <c r="AJ8" i="11"/>
  <c r="AI8" i="11"/>
  <c r="AF8" i="11"/>
  <c r="AE8" i="11"/>
  <c r="AB8" i="11"/>
  <c r="AA8" i="11"/>
  <c r="T8" i="11"/>
  <c r="S8" i="11"/>
  <c r="P8" i="11"/>
  <c r="O8" i="11"/>
  <c r="L8" i="11"/>
  <c r="K8" i="11"/>
  <c r="H8" i="11"/>
  <c r="G8" i="11"/>
  <c r="D8" i="11"/>
  <c r="C8" i="11"/>
  <c r="AN7" i="11"/>
  <c r="AM7" i="11"/>
  <c r="AJ7" i="11"/>
  <c r="AI7" i="11"/>
  <c r="AK7" i="11" s="1"/>
  <c r="AF7" i="11"/>
  <c r="AE7" i="11"/>
  <c r="AG7" i="11" s="1"/>
  <c r="AB7" i="11"/>
  <c r="AA7" i="11"/>
  <c r="X7" i="11"/>
  <c r="W7" i="11"/>
  <c r="Y7" i="11" s="1"/>
  <c r="P7" i="11"/>
  <c r="O7" i="11"/>
  <c r="L7" i="11"/>
  <c r="K7" i="11"/>
  <c r="M7" i="11" s="1"/>
  <c r="H7" i="11"/>
  <c r="G7" i="11"/>
  <c r="D7" i="11"/>
  <c r="C7" i="11"/>
  <c r="AN6" i="11"/>
  <c r="AM6" i="11"/>
  <c r="AJ6" i="11"/>
  <c r="AI6" i="11"/>
  <c r="AF6" i="11"/>
  <c r="AE6" i="11"/>
  <c r="AG6" i="11" s="1"/>
  <c r="AB6" i="11"/>
  <c r="AA6" i="11"/>
  <c r="X6" i="11"/>
  <c r="W6" i="11"/>
  <c r="T6" i="11"/>
  <c r="S6" i="11"/>
  <c r="L6" i="11"/>
  <c r="K6" i="11"/>
  <c r="H6" i="11"/>
  <c r="G6" i="11"/>
  <c r="I6" i="11" s="1"/>
  <c r="D6" i="11"/>
  <c r="C6" i="11"/>
  <c r="AN5" i="11"/>
  <c r="AM5" i="11"/>
  <c r="AO5" i="11" s="1"/>
  <c r="AJ5" i="11"/>
  <c r="AI5" i="11"/>
  <c r="AF5" i="11"/>
  <c r="AE5" i="11"/>
  <c r="AB5" i="11"/>
  <c r="AA5" i="11"/>
  <c r="X5" i="11"/>
  <c r="W5" i="11"/>
  <c r="Y5" i="11" s="1"/>
  <c r="T5" i="11"/>
  <c r="S5" i="11"/>
  <c r="P5" i="11"/>
  <c r="O5" i="11"/>
  <c r="H5" i="11"/>
  <c r="G5" i="11"/>
  <c r="D5" i="11"/>
  <c r="C5" i="11"/>
  <c r="AN4" i="11"/>
  <c r="AM4" i="11"/>
  <c r="AJ4" i="11"/>
  <c r="AI4" i="11"/>
  <c r="AF4" i="11"/>
  <c r="AE4" i="11"/>
  <c r="AG4" i="11" s="1"/>
  <c r="AB4" i="11"/>
  <c r="AA4" i="11"/>
  <c r="X4" i="11"/>
  <c r="W4" i="11"/>
  <c r="Y4" i="11" s="1"/>
  <c r="T4" i="11"/>
  <c r="S4" i="11"/>
  <c r="P4" i="11"/>
  <c r="O4" i="11"/>
  <c r="L4" i="11"/>
  <c r="K4" i="11"/>
  <c r="D4" i="11"/>
  <c r="C4" i="11"/>
  <c r="AN3" i="11"/>
  <c r="AM3" i="11"/>
  <c r="AJ3" i="11"/>
  <c r="AI3" i="11"/>
  <c r="AK3" i="11" s="1"/>
  <c r="AF3" i="11"/>
  <c r="AE3" i="11"/>
  <c r="AG3" i="11" s="1"/>
  <c r="AB3" i="11"/>
  <c r="AA3" i="11"/>
  <c r="AC3" i="11" s="1"/>
  <c r="X3" i="11"/>
  <c r="W3" i="11"/>
  <c r="Y3" i="11" s="1"/>
  <c r="T3" i="11"/>
  <c r="S3" i="11"/>
  <c r="U3" i="11" s="1"/>
  <c r="P3" i="11"/>
  <c r="O3" i="11"/>
  <c r="L3" i="11"/>
  <c r="K3" i="11"/>
  <c r="M3" i="11" s="1"/>
  <c r="H3" i="11"/>
  <c r="G3" i="11"/>
  <c r="AL2" i="11"/>
  <c r="AH2" i="11"/>
  <c r="AD2" i="11"/>
  <c r="Z2" i="11"/>
  <c r="V2" i="11"/>
  <c r="R2" i="11"/>
  <c r="N2" i="11"/>
  <c r="J2" i="11"/>
  <c r="F2" i="11"/>
  <c r="B2" i="11"/>
  <c r="AG8" i="11" l="1"/>
  <c r="AO3" i="11"/>
  <c r="Y6" i="11"/>
  <c r="AC4" i="11"/>
  <c r="AO7" i="11"/>
  <c r="AC6" i="11"/>
  <c r="AO11" i="11"/>
  <c r="AC8" i="11"/>
  <c r="M4" i="11"/>
  <c r="U5" i="11"/>
  <c r="AG5" i="11"/>
  <c r="AO6" i="11"/>
  <c r="AO9" i="11"/>
  <c r="AK5" i="11"/>
  <c r="AO4" i="11"/>
  <c r="M6" i="11"/>
  <c r="I8" i="11"/>
  <c r="M8" i="11"/>
  <c r="U12" i="11"/>
  <c r="U8" i="11"/>
  <c r="M10" i="11"/>
  <c r="AV3" i="11"/>
  <c r="AU4" i="11"/>
  <c r="AV4" i="11"/>
  <c r="AV5" i="11"/>
  <c r="AV6" i="11"/>
  <c r="AV7" i="11"/>
  <c r="AV8" i="11"/>
  <c r="AV9" i="11"/>
  <c r="AV10" i="11"/>
  <c r="AV11" i="11"/>
  <c r="AV12" i="11"/>
  <c r="Q4" i="11"/>
  <c r="E5" i="11"/>
  <c r="E7" i="11"/>
  <c r="AU7" i="11"/>
  <c r="E9" i="11"/>
  <c r="AU9" i="11"/>
  <c r="E11" i="11"/>
  <c r="AU11" i="11"/>
  <c r="I3" i="11"/>
  <c r="AU3" i="11"/>
  <c r="Q3" i="11"/>
  <c r="E4" i="11"/>
  <c r="U4" i="11"/>
  <c r="AK4" i="11"/>
  <c r="I5" i="11"/>
  <c r="AU5" i="11"/>
  <c r="Q5" i="11"/>
  <c r="AC5" i="11"/>
  <c r="AU6" i="11"/>
  <c r="E6" i="11"/>
  <c r="U6" i="11"/>
  <c r="AK6" i="11"/>
  <c r="I7" i="11"/>
  <c r="AC7" i="11"/>
  <c r="E8" i="11"/>
  <c r="AU8" i="11"/>
  <c r="AK8" i="11"/>
  <c r="I9" i="11"/>
  <c r="Y9" i="11"/>
  <c r="E10" i="11"/>
  <c r="AU10" i="11"/>
  <c r="AK10" i="11"/>
  <c r="I11" i="11"/>
  <c r="Y11" i="11"/>
  <c r="E12" i="11"/>
  <c r="AU12" i="11"/>
  <c r="AG12" i="11"/>
  <c r="Q7" i="11"/>
  <c r="Q8" i="11"/>
  <c r="Q9" i="11"/>
  <c r="Q10" i="11"/>
  <c r="Q11" i="11"/>
  <c r="Q12" i="11"/>
  <c r="AZ8" i="11" l="1"/>
  <c r="AZ3" i="11"/>
  <c r="AZ6" i="11"/>
  <c r="AR9" i="11"/>
  <c r="AR7" i="11"/>
  <c r="AZ5" i="11"/>
  <c r="AZ11" i="11"/>
  <c r="AZ9" i="11"/>
  <c r="AZ7" i="11"/>
  <c r="AZ4" i="11"/>
  <c r="AT7" i="11"/>
  <c r="AQ7" i="11" s="1"/>
  <c r="AT3" i="11"/>
  <c r="AS7" i="11"/>
  <c r="AT11" i="11"/>
  <c r="AZ10" i="11"/>
  <c r="AR6" i="11"/>
  <c r="AR5" i="11"/>
  <c r="AT4" i="11"/>
  <c r="AS4" i="11"/>
  <c r="AS9" i="11"/>
  <c r="AS11" i="11"/>
  <c r="AR11" i="11"/>
  <c r="AZ12" i="11"/>
  <c r="AT9" i="11"/>
  <c r="AR12" i="11"/>
  <c r="AR10" i="11"/>
  <c r="AR8" i="11"/>
  <c r="AT5" i="11"/>
  <c r="AS5" i="11"/>
  <c r="AT12" i="11"/>
  <c r="AS12" i="11"/>
  <c r="AT10" i="11"/>
  <c r="AS10" i="11"/>
  <c r="AT8" i="11"/>
  <c r="AS8" i="11"/>
  <c r="AT6" i="11"/>
  <c r="AS6" i="11"/>
  <c r="AR4" i="11"/>
  <c r="AR3" i="11"/>
  <c r="AS3" i="11"/>
  <c r="AW9" i="11" l="1"/>
  <c r="AW6" i="11"/>
  <c r="AW7" i="11"/>
  <c r="AW5" i="11"/>
  <c r="AQ11" i="11"/>
  <c r="AQ9" i="11"/>
  <c r="AW11" i="11"/>
  <c r="AW3" i="11"/>
  <c r="AQ3" i="11"/>
  <c r="AQ6" i="11"/>
  <c r="AW8" i="11"/>
  <c r="AQ8" i="11"/>
  <c r="AW4" i="11"/>
  <c r="AQ4" i="11"/>
  <c r="AW10" i="11"/>
  <c r="AQ10" i="11"/>
  <c r="AQ5" i="11"/>
  <c r="AW12" i="11"/>
  <c r="AQ12" i="11"/>
  <c r="AX10" i="11" l="1"/>
  <c r="AX11" i="11"/>
  <c r="AX12" i="11"/>
  <c r="AX5" i="11"/>
  <c r="AX4" i="11"/>
  <c r="AX7" i="11"/>
  <c r="AX8" i="11"/>
  <c r="AX9" i="11"/>
  <c r="AX3" i="11"/>
  <c r="AX6" i="11"/>
  <c r="U16" i="17"/>
  <c r="U15" i="17" s="1"/>
  <c r="T16" i="17"/>
  <c r="V16" i="17" s="1"/>
  <c r="H15" i="17"/>
  <c r="T15" i="17" s="1"/>
</calcChain>
</file>

<file path=xl/sharedStrings.xml><?xml version="1.0" encoding="utf-8"?>
<sst xmlns="http://schemas.openxmlformats.org/spreadsheetml/2006/main" count="1759" uniqueCount="304">
  <si>
    <t>Pálya</t>
  </si>
  <si>
    <t>Játékvezető</t>
  </si>
  <si>
    <t>Pihenő</t>
  </si>
  <si>
    <t>10. 00</t>
  </si>
  <si>
    <t>1 - 4</t>
  </si>
  <si>
    <t>Mundiál'93 FCSE II</t>
  </si>
  <si>
    <t>:</t>
  </si>
  <si>
    <t>Testvériség II</t>
  </si>
  <si>
    <t>-</t>
  </si>
  <si>
    <t>11.10</t>
  </si>
  <si>
    <t>SMAFC</t>
  </si>
  <si>
    <t>5 - 8</t>
  </si>
  <si>
    <t>9 - 12</t>
  </si>
  <si>
    <t>DÖKE Komló II</t>
  </si>
  <si>
    <t>13 - 16</t>
  </si>
  <si>
    <t>Modern SE</t>
  </si>
  <si>
    <t>12.20</t>
  </si>
  <si>
    <t>13.30</t>
  </si>
  <si>
    <t>14.40</t>
  </si>
  <si>
    <t>16.00</t>
  </si>
  <si>
    <t>17.10</t>
  </si>
  <si>
    <t>jv</t>
  </si>
  <si>
    <t>9.30</t>
  </si>
  <si>
    <t>10.40</t>
  </si>
  <si>
    <t>11.50</t>
  </si>
  <si>
    <t>13.00</t>
  </si>
  <si>
    <t>14.10</t>
  </si>
  <si>
    <t>Csokonyavisonta</t>
  </si>
  <si>
    <t>Vác I</t>
  </si>
  <si>
    <t>Erzsébetvárosi SE</t>
  </si>
  <si>
    <t>Hírös II</t>
  </si>
  <si>
    <t>Vác II</t>
  </si>
  <si>
    <t>pihen</t>
  </si>
  <si>
    <t>Mundial '93 FC SE II - Testvériség SE II</t>
  </si>
  <si>
    <t>Kondor Gábor</t>
  </si>
  <si>
    <t>Szappanos György</t>
  </si>
  <si>
    <t>Telek Zsolt</t>
  </si>
  <si>
    <t>Csekei Zoltán</t>
  </si>
  <si>
    <t>0-1</t>
  </si>
  <si>
    <t>Szegedi András</t>
  </si>
  <si>
    <t>Váradi László</t>
  </si>
  <si>
    <t>Becz András</t>
  </si>
  <si>
    <t>1-1</t>
  </si>
  <si>
    <t>0-0</t>
  </si>
  <si>
    <t>Komáromi Zsolt</t>
  </si>
  <si>
    <t>Vágó László</t>
  </si>
  <si>
    <t>Berend Csaba</t>
  </si>
  <si>
    <t>Terjék Zsolt</t>
  </si>
  <si>
    <t>Kondor Balázs</t>
  </si>
  <si>
    <t>Böcskei Imre</t>
  </si>
  <si>
    <t>Inczédi Gergő</t>
  </si>
  <si>
    <t>5-3</t>
  </si>
  <si>
    <t>2-0</t>
  </si>
  <si>
    <t>4-4</t>
  </si>
  <si>
    <t>3-3</t>
  </si>
  <si>
    <t>1-0</t>
  </si>
  <si>
    <t>Máté Bálint</t>
  </si>
  <si>
    <t>Tóth László</t>
  </si>
  <si>
    <t>Debreczenyi Zoltán</t>
  </si>
  <si>
    <t>Mecsér Béla</t>
  </si>
  <si>
    <t>Rollinger Károly</t>
  </si>
  <si>
    <t>Tóth Béla</t>
  </si>
  <si>
    <t>Gazsi Máté</t>
  </si>
  <si>
    <t>Tóth Imre</t>
  </si>
  <si>
    <t>Erdőteleki Miklós</t>
  </si>
  <si>
    <t>Kolos</t>
  </si>
  <si>
    <t>Hargitai</t>
  </si>
  <si>
    <t>Debreczenyi Attila</t>
  </si>
  <si>
    <t xml:space="preserve">Mundial '93 FC SE II -
Erzsébetvárosi SE </t>
  </si>
  <si>
    <t>Vác II - 
Vác I</t>
  </si>
  <si>
    <t>Laczkó Balázs</t>
  </si>
  <si>
    <t>Szathmáry Károly</t>
  </si>
  <si>
    <t>Kollár Tibor</t>
  </si>
  <si>
    <t>Demény Zoltán</t>
  </si>
  <si>
    <t>Baross Gábor</t>
  </si>
  <si>
    <t>Balizs Benedek</t>
  </si>
  <si>
    <t>Roller Dániel</t>
  </si>
  <si>
    <t>László Márk</t>
  </si>
  <si>
    <t>Pozsonyi József</t>
  </si>
  <si>
    <t>Dobos Attila</t>
  </si>
  <si>
    <t>Oláh Tamás</t>
  </si>
  <si>
    <t>Cserey László</t>
  </si>
  <si>
    <t>Simó Gergő</t>
  </si>
  <si>
    <t>Hartmann László</t>
  </si>
  <si>
    <t>Kővágó Tibor</t>
  </si>
  <si>
    <t>Debreczenyi Attila ifj.</t>
  </si>
  <si>
    <t>Nagy Dániel</t>
  </si>
  <si>
    <t>Nagy Lajos</t>
  </si>
  <si>
    <t>Nagy Attila</t>
  </si>
  <si>
    <t>Radnóti Péter</t>
  </si>
  <si>
    <t>Füzi Csaba</t>
  </si>
  <si>
    <t>Böcskei Barna</t>
  </si>
  <si>
    <t>Horváth Botond</t>
  </si>
  <si>
    <t>Horváth Tamás</t>
  </si>
  <si>
    <t>Testvériség II - SMAFC</t>
  </si>
  <si>
    <t>Hírös II - 
Modern SE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</si>
  <si>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</si>
  <si>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</si>
  <si>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</si>
  <si>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</si>
  <si>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</si>
  <si>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</si>
  <si>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</si>
  <si>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</si>
  <si>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</si>
  <si>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</si>
  <si>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</si>
  <si>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Benfica-Mundial II</t>
  </si>
  <si>
    <t>Testvériség SE II</t>
  </si>
  <si>
    <t>Soproni MAFC</t>
  </si>
  <si>
    <t xml:space="preserve"> </t>
  </si>
  <si>
    <t>Vác I -
SMAFC</t>
  </si>
  <si>
    <t>Vác II - Csokonyavisonta</t>
  </si>
  <si>
    <t>Hírös II - Komló II</t>
  </si>
  <si>
    <t>Modern SE - Erzsébetvárosi SE</t>
  </si>
  <si>
    <t>9-7</t>
  </si>
  <si>
    <t>Nagy Péter</t>
  </si>
  <si>
    <t>Takács Zoltán</t>
  </si>
  <si>
    <t>Balla Antal</t>
  </si>
  <si>
    <t>Trischler Róbert</t>
  </si>
  <si>
    <t>Kelemen Zoltán</t>
  </si>
  <si>
    <t>Steller József</t>
  </si>
  <si>
    <t>Erzsébetvárosi SE - SMAFC</t>
  </si>
  <si>
    <t>Vác I - 
Testvériség II</t>
  </si>
  <si>
    <t>Hírös II -
Vác II</t>
  </si>
  <si>
    <t>Mundial II - 
Modern SE</t>
  </si>
  <si>
    <t>Komló II - 
SMAFC</t>
  </si>
  <si>
    <t>Csokonyavisonta - Erzsébetvárosi SE</t>
  </si>
  <si>
    <t>Hírös II - 
Vác I</t>
  </si>
  <si>
    <t>Modern SE - 
Vác II</t>
  </si>
  <si>
    <t>3-2</t>
  </si>
  <si>
    <t>1-5</t>
  </si>
  <si>
    <t>2-5</t>
  </si>
  <si>
    <t>2-1</t>
  </si>
  <si>
    <t>Csorba Gábor</t>
  </si>
  <si>
    <t>4-1</t>
  </si>
  <si>
    <t>3-1</t>
  </si>
  <si>
    <t>5-1</t>
  </si>
  <si>
    <t>8-0</t>
  </si>
  <si>
    <t>6-2</t>
  </si>
  <si>
    <t>3-5</t>
  </si>
  <si>
    <t>Primon Csaba</t>
  </si>
  <si>
    <t>Balla József</t>
  </si>
  <si>
    <t>Bedecs Attila</t>
  </si>
  <si>
    <t>Primon László</t>
  </si>
  <si>
    <t>Primon Csaba ifj.</t>
  </si>
  <si>
    <t>Éder Csaba</t>
  </si>
  <si>
    <t>Németh László</t>
  </si>
  <si>
    <t>Jónás István</t>
  </si>
  <si>
    <t>4-0</t>
  </si>
  <si>
    <t>4-2</t>
  </si>
  <si>
    <t>0-2</t>
  </si>
  <si>
    <t>3-0</t>
  </si>
  <si>
    <t>1-3</t>
  </si>
  <si>
    <t>2-3</t>
  </si>
  <si>
    <t>5-0</t>
  </si>
  <si>
    <t>13-3</t>
  </si>
  <si>
    <t>Komló II</t>
  </si>
  <si>
    <t>Erzsébetváros SE</t>
  </si>
  <si>
    <t>9:7</t>
  </si>
  <si>
    <t>13:3</t>
  </si>
  <si>
    <t>12-4</t>
  </si>
  <si>
    <t>12:4</t>
  </si>
  <si>
    <t>1-2</t>
  </si>
  <si>
    <t>2-2</t>
  </si>
  <si>
    <t>7-1</t>
  </si>
  <si>
    <t>2-6</t>
  </si>
  <si>
    <t>0-5</t>
  </si>
  <si>
    <t>10-6</t>
  </si>
  <si>
    <t>8-8</t>
  </si>
  <si>
    <t>6-10</t>
  </si>
  <si>
    <t>6:10</t>
  </si>
  <si>
    <t>10:6</t>
  </si>
  <si>
    <t>8:8</t>
  </si>
  <si>
    <t>Mundial II - 
SMAFC</t>
  </si>
  <si>
    <t>Komló II - Csokonyavisonta</t>
  </si>
  <si>
    <t>Erzsébetváros - Testvérsiség II</t>
  </si>
  <si>
    <t>Vác I - 
Modern SE</t>
  </si>
  <si>
    <t>Vác II -
SMAFC</t>
  </si>
  <si>
    <t>Mundial II - Csokonyavisonta</t>
  </si>
  <si>
    <t>Komló II - 
Testvériség II</t>
  </si>
  <si>
    <t>Erzsébetvárosi SE - Hírös II</t>
  </si>
  <si>
    <t>2-4</t>
  </si>
  <si>
    <t>7-9</t>
  </si>
  <si>
    <t>16-0</t>
  </si>
  <si>
    <t>16:0</t>
  </si>
  <si>
    <t>7:9</t>
  </si>
  <si>
    <t>4-5</t>
  </si>
  <si>
    <t>0-8</t>
  </si>
  <si>
    <t>3-4</t>
  </si>
  <si>
    <t>5-11</t>
  </si>
  <si>
    <t>Kolos István</t>
  </si>
  <si>
    <t>5:11</t>
  </si>
  <si>
    <t>5-2</t>
  </si>
  <si>
    <t>11-5</t>
  </si>
  <si>
    <t>1-4</t>
  </si>
  <si>
    <t>11:5</t>
  </si>
  <si>
    <t>Mérk.</t>
  </si>
  <si>
    <t>Győz.</t>
  </si>
  <si>
    <t>Dönt.</t>
  </si>
  <si>
    <t>Ver.</t>
  </si>
  <si>
    <t>Lőtt</t>
  </si>
  <si>
    <t>Kapott</t>
  </si>
  <si>
    <t>Pont</t>
  </si>
  <si>
    <t>Vác II -
 Komló II</t>
  </si>
  <si>
    <t>Modern SE -
SMAFC</t>
  </si>
  <si>
    <t>Hírös II - Csokonyavisonta</t>
  </si>
  <si>
    <t>Vác I -
Erzsébetvárosi SE</t>
  </si>
  <si>
    <t>Vác II - 
Erzsébetvárosi SE</t>
  </si>
  <si>
    <t>Mundial II - 
Komló II</t>
  </si>
  <si>
    <t>Hírös II -
SMAFC</t>
  </si>
  <si>
    <t>Csokonyavisonta -
Testvériség II</t>
  </si>
  <si>
    <t>Vác I -
Komló II</t>
  </si>
  <si>
    <t>Vác II -
Mundial II</t>
  </si>
  <si>
    <t>Csokonyavisonta -
Modern SE</t>
  </si>
  <si>
    <t>Hírös II -
Testvériség II</t>
  </si>
  <si>
    <t>Vác I -
Mundial II</t>
  </si>
  <si>
    <t>Komló II -
Erzsébetvárosi SE</t>
  </si>
  <si>
    <t>Modern SE -
Testvériség II</t>
  </si>
  <si>
    <t>Csokonyavisonta -
SMAFC</t>
  </si>
  <si>
    <t>Vác I -
Csokonyavisonta</t>
  </si>
  <si>
    <t>Vác II -
Testvériség II</t>
  </si>
  <si>
    <t>Hírös II -
Mundial II</t>
  </si>
  <si>
    <t>Komló II -
Modern SE</t>
  </si>
  <si>
    <t>0-4</t>
  </si>
  <si>
    <t>2018.04.28-29.</t>
  </si>
  <si>
    <t>0-3</t>
  </si>
  <si>
    <t>1-7</t>
  </si>
  <si>
    <t>Hargitai Péter</t>
  </si>
  <si>
    <t>14-2</t>
  </si>
  <si>
    <t>14:2</t>
  </si>
  <si>
    <t>9-1</t>
  </si>
  <si>
    <t>2-14</t>
  </si>
  <si>
    <t>2:14</t>
  </si>
  <si>
    <t>8-2</t>
  </si>
  <si>
    <t>4-3</t>
  </si>
  <si>
    <t>6-0</t>
  </si>
  <si>
    <t>6-1</t>
  </si>
  <si>
    <t>0-6</t>
  </si>
  <si>
    <t>%</t>
  </si>
  <si>
    <t>Benfica-Mundial '92 FC SE</t>
  </si>
  <si>
    <t>Dunakanyar Forte ALC II</t>
  </si>
  <si>
    <t>Dunakanyar Forte ALC I</t>
  </si>
  <si>
    <t>Hírös ALSE Kecskemét II</t>
  </si>
  <si>
    <t>DÖKE-Komló II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</si>
  <si>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</si>
  <si>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</si>
  <si>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</si>
  <si>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</si>
  <si>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</si>
  <si>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</si>
  <si>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</si>
  <si>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</si>
  <si>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</si>
  <si>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</si>
  <si>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</si>
  <si>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</si>
  <si>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</si>
  <si>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</si>
  <si>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</si>
  <si>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</si>
  <si>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</si>
  <si>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</si>
  <si>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</si>
  <si>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</si>
  <si>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</si>
  <si>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</si>
  <si>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</si>
  <si>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</si>
  <si>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</si>
  <si>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</si>
  <si>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</si>
  <si>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</si>
  <si>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</si>
  <si>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</si>
  <si>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</si>
  <si>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</si>
  <si>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</si>
  <si>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</si>
  <si>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</si>
  <si>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</si>
  <si>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</si>
  <si>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</si>
  <si>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</si>
  <si>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</si>
  <si>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</si>
  <si>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</si>
  <si>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</si>
  <si>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</si>
  <si>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</si>
  <si>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</si>
  <si>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</si>
  <si>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</si>
  <si>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</si>
  <si>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</si>
  <si>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</si>
  <si>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</si>
  <si>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</si>
  <si>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</si>
  <si>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</si>
  <si>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</si>
  <si>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</si>
  <si>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EGYÉNI RANGSOR - SZÁZALÉK</t>
  </si>
  <si>
    <t>EGYÉNI RANGSOR - 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</si>
</sst>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sz val="8"/>
      <color rgb="FFFF0000"/>
      <name val="Arial CE"/>
      <charset val="238"/>
    </font>
    <font>
      <sz val="8"/>
      <color indexed="21"/>
      <name val="Arial CE"/>
      <charset val="238"/>
    </font>
    <font>
      <b/>
      <i/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i/>
      <sz val="12"/>
      <color rgb="FF7030A0"/>
      <name val="Arial CE"/>
      <charset val="238"/>
    </font>
    <font>
      <b/>
      <sz val="16"/>
      <color rgb="FF7030A0"/>
      <name val="Times New Roman"/>
      <family val="1"/>
      <charset val="238"/>
    </font>
    <font>
      <sz val="16"/>
      <color rgb="FF7030A0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55555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15">
    <xf numFmtId="0" fontId="0" fillId="0" borderId="0" xfId="0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49" fontId="0" fillId="2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4" fillId="0" borderId="0" xfId="0" applyFont="1" applyFill="1" applyBorder="1"/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49" fontId="10" fillId="8" borderId="4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0" fillId="0" borderId="0" xfId="0" applyNumberFormat="1" applyBorder="1"/>
    <xf numFmtId="49" fontId="9" fillId="0" borderId="0" xfId="0" applyNumberFormat="1" applyFont="1" applyBorder="1"/>
    <xf numFmtId="49" fontId="9" fillId="0" borderId="1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1" fontId="9" fillId="8" borderId="9" xfId="0" applyNumberFormat="1" applyFont="1" applyFill="1" applyBorder="1" applyAlignment="1">
      <alignment horizontal="center" vertical="center"/>
    </xf>
    <xf numFmtId="1" fontId="9" fillId="5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5" borderId="5" xfId="0" applyNumberFormat="1" applyFont="1" applyFill="1" applyBorder="1" applyAlignment="1">
      <alignment horizontal="center" vertical="center"/>
    </xf>
    <xf numFmtId="49" fontId="9" fillId="8" borderId="5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1" fontId="9" fillId="8" borderId="12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" fontId="9" fillId="8" borderId="19" xfId="0" applyNumberFormat="1" applyFont="1" applyFill="1" applyBorder="1" applyAlignment="1">
      <alignment horizontal="center" vertical="center"/>
    </xf>
    <xf numFmtId="1" fontId="9" fillId="8" borderId="20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1" fontId="9" fillId="5" borderId="0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wrapText="1"/>
    </xf>
    <xf numFmtId="49" fontId="12" fillId="0" borderId="6" xfId="0" applyNumberFormat="1" applyFont="1" applyFill="1" applyBorder="1" applyAlignment="1">
      <alignment vertical="center"/>
    </xf>
    <xf numFmtId="49" fontId="12" fillId="0" borderId="1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wrapText="1"/>
    </xf>
    <xf numFmtId="49" fontId="14" fillId="8" borderId="4" xfId="0" applyNumberFormat="1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6" fillId="0" borderId="0" xfId="0" applyNumberFormat="1" applyFont="1" applyBorder="1"/>
    <xf numFmtId="49" fontId="12" fillId="0" borderId="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1" fontId="12" fillId="8" borderId="9" xfId="0" applyNumberFormat="1" applyFont="1" applyFill="1" applyBorder="1" applyAlignment="1">
      <alignment horizontal="center" vertical="center"/>
    </xf>
    <xf numFmtId="1" fontId="12" fillId="5" borderId="7" xfId="0" applyNumberFormat="1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1" fontId="12" fillId="8" borderId="12" xfId="0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/>
    <xf numFmtId="49" fontId="12" fillId="0" borderId="2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1" fontId="12" fillId="8" borderId="19" xfId="0" applyNumberFormat="1" applyFont="1" applyFill="1" applyBorder="1" applyAlignment="1">
      <alignment horizontal="center" vertical="center"/>
    </xf>
    <xf numFmtId="1" fontId="12" fillId="8" borderId="20" xfId="0" applyNumberFormat="1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49" fontId="14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vertical="center"/>
    </xf>
    <xf numFmtId="0" fontId="17" fillId="10" borderId="0" xfId="0" applyFont="1" applyFill="1"/>
    <xf numFmtId="14" fontId="17" fillId="10" borderId="0" xfId="0" applyNumberFormat="1" applyFont="1" applyFill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Continuous" vertical="center" wrapText="1"/>
    </xf>
    <xf numFmtId="0" fontId="19" fillId="0" borderId="25" xfId="0" applyFont="1" applyBorder="1" applyAlignment="1">
      <alignment horizontal="centerContinuous" wrapText="1"/>
    </xf>
    <xf numFmtId="0" fontId="19" fillId="0" borderId="25" xfId="0" applyFont="1" applyBorder="1" applyAlignment="1">
      <alignment horizontal="centerContinuous" vertical="center" wrapText="1"/>
    </xf>
    <xf numFmtId="0" fontId="19" fillId="0" borderId="26" xfId="0" applyFont="1" applyBorder="1" applyAlignment="1">
      <alignment horizontal="centerContinuous" vertical="center" wrapText="1"/>
    </xf>
    <xf numFmtId="0" fontId="19" fillId="0" borderId="27" xfId="0" applyFont="1" applyBorder="1" applyAlignment="1">
      <alignment horizontal="centerContinuous" vertical="center" wrapText="1"/>
    </xf>
    <xf numFmtId="0" fontId="19" fillId="0" borderId="28" xfId="0" applyFont="1" applyBorder="1" applyAlignment="1">
      <alignment horizontal="centerContinuous" vertical="center" wrapText="1"/>
    </xf>
    <xf numFmtId="0" fontId="19" fillId="0" borderId="29" xfId="0" applyFont="1" applyBorder="1" applyAlignment="1">
      <alignment horizontal="centerContinuous" vertical="center" wrapText="1"/>
    </xf>
    <xf numFmtId="0" fontId="19" fillId="0" borderId="30" xfId="0" applyFont="1" applyBorder="1" applyAlignment="1">
      <alignment horizontal="centerContinuous" vertical="center" wrapText="1"/>
    </xf>
    <xf numFmtId="0" fontId="0" fillId="0" borderId="31" xfId="0" applyBorder="1"/>
    <xf numFmtId="0" fontId="5" fillId="0" borderId="24" xfId="0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11" borderId="23" xfId="0" applyFill="1" applyBorder="1"/>
    <xf numFmtId="0" fontId="0" fillId="11" borderId="35" xfId="0" applyFill="1" applyBorder="1"/>
    <xf numFmtId="0" fontId="26" fillId="0" borderId="23" xfId="0" applyFont="1" applyBorder="1" applyAlignment="1">
      <alignment horizontal="right" vertical="top"/>
    </xf>
    <xf numFmtId="0" fontId="0" fillId="0" borderId="22" xfId="0" applyBorder="1" applyAlignment="1">
      <alignment horizontal="center" vertical="center"/>
    </xf>
    <xf numFmtId="0" fontId="27" fillId="0" borderId="35" xfId="0" applyFont="1" applyBorder="1" applyAlignment="1">
      <alignment horizontal="left" vertical="top"/>
    </xf>
    <xf numFmtId="0" fontId="0" fillId="0" borderId="35" xfId="0" applyBorder="1" applyAlignment="1">
      <alignment horizontal="center" vertical="center"/>
    </xf>
    <xf numFmtId="0" fontId="26" fillId="0" borderId="36" xfId="0" applyFont="1" applyBorder="1" applyAlignment="1">
      <alignment horizontal="right" vertical="top"/>
    </xf>
    <xf numFmtId="0" fontId="27" fillId="0" borderId="37" xfId="0" applyFont="1" applyBorder="1" applyAlignment="1">
      <alignment horizontal="left" vertical="top"/>
    </xf>
    <xf numFmtId="0" fontId="0" fillId="0" borderId="38" xfId="0" applyBorder="1"/>
    <xf numFmtId="0" fontId="28" fillId="0" borderId="34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top"/>
    </xf>
    <xf numFmtId="0" fontId="6" fillId="0" borderId="5" xfId="0" applyFont="1" applyFill="1" applyBorder="1" applyAlignment="1">
      <alignment horizontal="center"/>
    </xf>
    <xf numFmtId="0" fontId="26" fillId="0" borderId="40" xfId="0" applyFont="1" applyBorder="1" applyAlignment="1">
      <alignment horizontal="right" vertical="top"/>
    </xf>
    <xf numFmtId="0" fontId="27" fillId="0" borderId="39" xfId="0" applyFont="1" applyBorder="1" applyAlignment="1">
      <alignment horizontal="left" vertical="top"/>
    </xf>
    <xf numFmtId="0" fontId="1" fillId="11" borderId="40" xfId="0" applyFont="1" applyFill="1" applyBorder="1"/>
    <xf numFmtId="0" fontId="0" fillId="11" borderId="22" xfId="0" applyFill="1" applyBorder="1"/>
    <xf numFmtId="0" fontId="27" fillId="0" borderId="22" xfId="0" applyFont="1" applyBorder="1" applyAlignment="1">
      <alignment horizontal="left" vertical="top"/>
    </xf>
    <xf numFmtId="0" fontId="26" fillId="0" borderId="41" xfId="0" applyFont="1" applyBorder="1" applyAlignment="1">
      <alignment horizontal="right" vertical="top"/>
    </xf>
    <xf numFmtId="0" fontId="27" fillId="0" borderId="42" xfId="0" applyFont="1" applyBorder="1" applyAlignment="1">
      <alignment horizontal="left" vertical="top"/>
    </xf>
    <xf numFmtId="0" fontId="0" fillId="0" borderId="43" xfId="0" applyBorder="1"/>
    <xf numFmtId="0" fontId="5" fillId="0" borderId="4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26" fillId="0" borderId="44" xfId="0" applyFont="1" applyBorder="1" applyAlignment="1">
      <alignment horizontal="right" vertical="top"/>
    </xf>
    <xf numFmtId="0" fontId="0" fillId="0" borderId="45" xfId="0" applyBorder="1" applyAlignment="1">
      <alignment horizontal="center" vertical="center"/>
    </xf>
    <xf numFmtId="0" fontId="27" fillId="0" borderId="45" xfId="0" applyFont="1" applyBorder="1" applyAlignment="1">
      <alignment horizontal="left" vertical="top"/>
    </xf>
    <xf numFmtId="0" fontId="26" fillId="0" borderId="46" xfId="0" applyFont="1" applyBorder="1" applyAlignment="1">
      <alignment horizontal="right" vertical="top"/>
    </xf>
    <xf numFmtId="0" fontId="27" fillId="0" borderId="47" xfId="0" applyFont="1" applyBorder="1" applyAlignment="1">
      <alignment horizontal="left" vertical="top"/>
    </xf>
    <xf numFmtId="0" fontId="1" fillId="11" borderId="34" xfId="0" applyFont="1" applyFill="1" applyBorder="1"/>
    <xf numFmtId="0" fontId="0" fillId="11" borderId="39" xfId="0" applyFill="1" applyBorder="1"/>
    <xf numFmtId="0" fontId="26" fillId="0" borderId="34" xfId="0" applyFont="1" applyBorder="1" applyAlignment="1">
      <alignment horizontal="right" vertical="top"/>
    </xf>
    <xf numFmtId="0" fontId="0" fillId="0" borderId="39" xfId="0" applyBorder="1" applyAlignment="1">
      <alignment horizontal="center" vertical="center"/>
    </xf>
    <xf numFmtId="0" fontId="0" fillId="0" borderId="48" xfId="0" applyBorder="1"/>
    <xf numFmtId="0" fontId="27" fillId="0" borderId="43" xfId="0" applyFont="1" applyBorder="1" applyAlignment="1">
      <alignment horizontal="left" vertical="top"/>
    </xf>
    <xf numFmtId="0" fontId="0" fillId="0" borderId="49" xfId="0" applyBorder="1"/>
    <xf numFmtId="0" fontId="5" fillId="0" borderId="50" xfId="0" applyFont="1" applyFill="1" applyBorder="1" applyAlignment="1">
      <alignment horizontal="center" vertical="center"/>
    </xf>
    <xf numFmtId="0" fontId="0" fillId="0" borderId="51" xfId="0" applyBorder="1"/>
    <xf numFmtId="0" fontId="26" fillId="0" borderId="52" xfId="0" applyFont="1" applyBorder="1" applyAlignment="1">
      <alignment horizontal="right" vertical="top"/>
    </xf>
    <xf numFmtId="0" fontId="0" fillId="0" borderId="53" xfId="0" applyBorder="1" applyAlignment="1">
      <alignment horizontal="center" vertical="center"/>
    </xf>
    <xf numFmtId="0" fontId="27" fillId="0" borderId="53" xfId="0" applyFont="1" applyBorder="1" applyAlignment="1">
      <alignment horizontal="left" vertical="top"/>
    </xf>
    <xf numFmtId="0" fontId="0" fillId="11" borderId="52" xfId="0" applyFill="1" applyBorder="1"/>
    <xf numFmtId="0" fontId="0" fillId="11" borderId="53" xfId="0" applyFill="1" applyBorder="1"/>
    <xf numFmtId="0" fontId="0" fillId="11" borderId="54" xfId="0" applyFill="1" applyBorder="1"/>
    <xf numFmtId="0" fontId="28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34" fillId="12" borderId="0" xfId="0" applyFont="1" applyFill="1" applyBorder="1" applyAlignment="1">
      <alignment horizontal="center" vertical="top"/>
    </xf>
    <xf numFmtId="0" fontId="19" fillId="0" borderId="0" xfId="0" applyFont="1" applyBorder="1"/>
    <xf numFmtId="0" fontId="35" fillId="0" borderId="0" xfId="0" applyFont="1" applyBorder="1"/>
    <xf numFmtId="0" fontId="0" fillId="0" borderId="0" xfId="0" applyBorder="1" applyAlignment="1">
      <alignment horizontal="right"/>
    </xf>
    <xf numFmtId="0" fontId="36" fillId="10" borderId="0" xfId="0" applyFont="1" applyFill="1" applyBorder="1" applyAlignment="1">
      <alignment horizontal="center"/>
    </xf>
    <xf numFmtId="0" fontId="36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2" fillId="0" borderId="0" xfId="0" applyFont="1" applyFill="1" applyBorder="1" applyAlignment="1">
      <alignment horizontal="right" vertical="top"/>
    </xf>
    <xf numFmtId="0" fontId="0" fillId="12" borderId="0" xfId="0" applyFill="1" applyBorder="1"/>
    <xf numFmtId="0" fontId="35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0" fillId="0" borderId="39" xfId="0" applyBorder="1" applyAlignment="1">
      <alignment horizontal="right"/>
    </xf>
    <xf numFmtId="0" fontId="37" fillId="9" borderId="0" xfId="0" applyFont="1" applyFill="1"/>
    <xf numFmtId="0" fontId="38" fillId="9" borderId="0" xfId="0" applyFont="1" applyFill="1" applyBorder="1"/>
    <xf numFmtId="0" fontId="37" fillId="9" borderId="0" xfId="0" applyFont="1" applyFill="1" applyBorder="1"/>
    <xf numFmtId="0" fontId="37" fillId="9" borderId="0" xfId="0" applyFont="1" applyFill="1" applyBorder="1" applyAlignment="1">
      <alignment horizontal="right"/>
    </xf>
    <xf numFmtId="0" fontId="39" fillId="9" borderId="0" xfId="0" applyFont="1" applyFill="1" applyBorder="1" applyAlignment="1">
      <alignment horizontal="center"/>
    </xf>
    <xf numFmtId="0" fontId="39" fillId="9" borderId="0" xfId="0" applyFont="1" applyFill="1" applyBorder="1" applyAlignment="1">
      <alignment horizontal="center" vertical="center"/>
    </xf>
    <xf numFmtId="0" fontId="40" fillId="9" borderId="0" xfId="0" applyFont="1" applyFill="1" applyBorder="1" applyAlignment="1">
      <alignment horizontal="center"/>
    </xf>
    <xf numFmtId="0" fontId="34" fillId="13" borderId="0" xfId="0" applyFont="1" applyFill="1" applyBorder="1" applyAlignment="1">
      <alignment horizontal="center" vertical="top"/>
    </xf>
    <xf numFmtId="0" fontId="0" fillId="13" borderId="0" xfId="0" applyFill="1" applyBorder="1"/>
    <xf numFmtId="0" fontId="0" fillId="9" borderId="0" xfId="0" applyFill="1"/>
    <xf numFmtId="0" fontId="0" fillId="9" borderId="0" xfId="0" applyFill="1" applyBorder="1"/>
    <xf numFmtId="0" fontId="0" fillId="9" borderId="0" xfId="0" applyFill="1" applyBorder="1" applyAlignment="1">
      <alignment horizontal="right"/>
    </xf>
    <xf numFmtId="0" fontId="36" fillId="9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/>
    </xf>
    <xf numFmtId="0" fontId="19" fillId="9" borderId="0" xfId="0" applyFont="1" applyFill="1" applyBorder="1"/>
    <xf numFmtId="0" fontId="35" fillId="9" borderId="0" xfId="0" applyFont="1" applyFill="1" applyBorder="1"/>
    <xf numFmtId="0" fontId="41" fillId="12" borderId="0" xfId="0" applyFont="1" applyFill="1" applyAlignment="1">
      <alignment horizontal="center" vertical="center"/>
    </xf>
    <xf numFmtId="0" fontId="19" fillId="12" borderId="0" xfId="0" applyFont="1" applyFill="1" applyBorder="1" applyAlignment="1">
      <alignment vertical="center"/>
    </xf>
    <xf numFmtId="0" fontId="0" fillId="12" borderId="0" xfId="0" applyFill="1"/>
    <xf numFmtId="0" fontId="35" fillId="12" borderId="0" xfId="0" applyFont="1" applyFill="1" applyBorder="1" applyAlignment="1">
      <alignment horizontal="center"/>
    </xf>
    <xf numFmtId="0" fontId="36" fillId="12" borderId="0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/>
    </xf>
    <xf numFmtId="49" fontId="14" fillId="0" borderId="55" xfId="0" applyNumberFormat="1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0" borderId="0" xfId="0" applyNumberFormat="1"/>
    <xf numFmtId="49" fontId="16" fillId="5" borderId="0" xfId="0" applyNumberFormat="1" applyFont="1" applyFill="1" applyAlignment="1">
      <alignment horizont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left" vertical="center"/>
    </xf>
    <xf numFmtId="49" fontId="16" fillId="5" borderId="0" xfId="0" applyNumberFormat="1" applyFont="1" applyFill="1" applyBorder="1" applyAlignment="1">
      <alignment horizontal="center"/>
    </xf>
    <xf numFmtId="49" fontId="16" fillId="4" borderId="0" xfId="0" applyNumberFormat="1" applyFont="1" applyFill="1" applyAlignment="1">
      <alignment horizontal="center"/>
    </xf>
    <xf numFmtId="49" fontId="9" fillId="8" borderId="16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49" fontId="12" fillId="5" borderId="5" xfId="0" applyNumberFormat="1" applyFont="1" applyFill="1" applyBorder="1" applyAlignment="1">
      <alignment horizontal="center" vertical="center"/>
    </xf>
    <xf numFmtId="49" fontId="12" fillId="5" borderId="7" xfId="0" applyNumberFormat="1" applyFont="1" applyFill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center" vertical="center"/>
    </xf>
    <xf numFmtId="49" fontId="12" fillId="5" borderId="10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vertical="center"/>
    </xf>
    <xf numFmtId="49" fontId="16" fillId="0" borderId="3" xfId="0" applyNumberFormat="1" applyFont="1" applyBorder="1"/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49" fontId="9" fillId="8" borderId="11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vertical="center"/>
    </xf>
    <xf numFmtId="49" fontId="9" fillId="8" borderId="7" xfId="0" applyNumberFormat="1" applyFont="1" applyFill="1" applyBorder="1" applyAlignment="1">
      <alignment horizontal="center" vertical="center"/>
    </xf>
    <xf numFmtId="49" fontId="16" fillId="0" borderId="11" xfId="0" applyNumberFormat="1" applyFont="1" applyBorder="1"/>
    <xf numFmtId="49" fontId="12" fillId="5" borderId="6" xfId="0" applyNumberFormat="1" applyFont="1" applyFill="1" applyBorder="1" applyAlignment="1">
      <alignment horizontal="center" vertical="center"/>
    </xf>
    <xf numFmtId="49" fontId="9" fillId="8" borderId="12" xfId="0" applyNumberFormat="1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49" fontId="9" fillId="8" borderId="3" xfId="0" applyNumberFormat="1" applyFont="1" applyFill="1" applyBorder="1" applyAlignment="1">
      <alignment horizontal="center" vertical="center"/>
    </xf>
    <xf numFmtId="49" fontId="12" fillId="5" borderId="20" xfId="0" applyNumberFormat="1" applyFont="1" applyFill="1" applyBorder="1" applyAlignment="1">
      <alignment horizontal="center" vertical="center"/>
    </xf>
    <xf numFmtId="49" fontId="12" fillId="5" borderId="13" xfId="0" applyNumberFormat="1" applyFont="1" applyFill="1" applyBorder="1" applyAlignment="1">
      <alignment horizontal="center" vertical="center"/>
    </xf>
    <xf numFmtId="49" fontId="16" fillId="0" borderId="10" xfId="0" applyNumberFormat="1" applyFont="1" applyBorder="1"/>
    <xf numFmtId="49" fontId="16" fillId="0" borderId="10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8" borderId="2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9" fillId="5" borderId="10" xfId="0" applyNumberFormat="1" applyFont="1" applyFill="1" applyBorder="1" applyAlignment="1">
      <alignment horizontal="center" vertical="center"/>
    </xf>
    <xf numFmtId="49" fontId="9" fillId="8" borderId="1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49" fontId="16" fillId="0" borderId="56" xfId="0" applyNumberFormat="1" applyFont="1" applyBorder="1"/>
    <xf numFmtId="49" fontId="12" fillId="0" borderId="14" xfId="0" applyNumberFormat="1" applyFont="1" applyFill="1" applyBorder="1" applyAlignment="1">
      <alignment horizontal="center" vertical="center" wrapText="1"/>
    </xf>
    <xf numFmtId="49" fontId="12" fillId="8" borderId="5" xfId="0" applyNumberFormat="1" applyFont="1" applyFill="1" applyBorder="1" applyAlignment="1">
      <alignment horizontal="center" vertical="center"/>
    </xf>
    <xf numFmtId="49" fontId="12" fillId="8" borderId="10" xfId="0" applyNumberFormat="1" applyFont="1" applyFill="1" applyBorder="1" applyAlignment="1">
      <alignment horizontal="center" vertical="center"/>
    </xf>
    <xf numFmtId="49" fontId="16" fillId="0" borderId="16" xfId="0" applyNumberFormat="1" applyFont="1" applyBorder="1"/>
    <xf numFmtId="49" fontId="12" fillId="0" borderId="19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49" fontId="16" fillId="0" borderId="7" xfId="0" applyNumberFormat="1" applyFont="1" applyBorder="1"/>
    <xf numFmtId="49" fontId="12" fillId="8" borderId="2" xfId="0" applyNumberFormat="1" applyFont="1" applyFill="1" applyBorder="1" applyAlignment="1">
      <alignment horizontal="center" vertical="center"/>
    </xf>
    <xf numFmtId="49" fontId="12" fillId="8" borderId="7" xfId="0" applyNumberFormat="1" applyFont="1" applyFill="1" applyBorder="1" applyAlignment="1">
      <alignment horizontal="center" vertical="center"/>
    </xf>
    <xf numFmtId="49" fontId="16" fillId="0" borderId="57" xfId="0" applyNumberFormat="1" applyFont="1" applyBorder="1"/>
    <xf numFmtId="49" fontId="12" fillId="8" borderId="1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/>
    <xf numFmtId="49" fontId="12" fillId="8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49" fontId="12" fillId="8" borderId="8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/>
    <xf numFmtId="0" fontId="0" fillId="0" borderId="0" xfId="0" applyFill="1"/>
    <xf numFmtId="0" fontId="42" fillId="14" borderId="5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2" fillId="15" borderId="5" xfId="0" applyFont="1" applyFill="1" applyBorder="1" applyAlignment="1">
      <alignment vertical="center" wrapText="1"/>
    </xf>
    <xf numFmtId="0" fontId="2" fillId="15" borderId="5" xfId="0" applyFont="1" applyFill="1" applyBorder="1" applyAlignment="1">
      <alignment horizontal="center"/>
    </xf>
    <xf numFmtId="9" fontId="2" fillId="0" borderId="0" xfId="1" applyFont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43" fillId="15" borderId="5" xfId="0" applyFont="1" applyFill="1" applyBorder="1" applyAlignment="1">
      <alignment vertical="center" wrapText="1"/>
    </xf>
    <xf numFmtId="0" fontId="44" fillId="0" borderId="0" xfId="0" applyFont="1" applyFill="1"/>
    <xf numFmtId="0" fontId="45" fillId="0" borderId="0" xfId="2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4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 indent="2"/>
    </xf>
    <xf numFmtId="0" fontId="45" fillId="0" borderId="0" xfId="2" applyFill="1" applyAlignment="1">
      <alignment horizontal="left" vertical="center" indent="2"/>
    </xf>
    <xf numFmtId="0" fontId="0" fillId="0" borderId="5" xfId="0" applyFill="1" applyBorder="1" applyAlignment="1">
      <alignment horizontal="center"/>
    </xf>
    <xf numFmtId="0" fontId="0" fillId="0" borderId="5" xfId="0" applyBorder="1"/>
    <xf numFmtId="9" fontId="0" fillId="0" borderId="5" xfId="1" applyFont="1" applyBorder="1" applyAlignment="1">
      <alignment horizontal="center"/>
    </xf>
    <xf numFmtId="9" fontId="2" fillId="15" borderId="5" xfId="1" applyFont="1" applyFill="1" applyBorder="1" applyAlignment="1">
      <alignment horizontal="center"/>
    </xf>
    <xf numFmtId="0" fontId="0" fillId="15" borderId="5" xfId="0" applyFill="1" applyBorder="1"/>
    <xf numFmtId="0" fontId="0" fillId="15" borderId="5" xfId="0" applyFill="1" applyBorder="1" applyAlignment="1">
      <alignment horizontal="center"/>
    </xf>
    <xf numFmtId="9" fontId="0" fillId="15" borderId="5" xfId="1" applyFont="1" applyFill="1" applyBorder="1" applyAlignment="1">
      <alignment horizontal="center"/>
    </xf>
    <xf numFmtId="49" fontId="13" fillId="9" borderId="14" xfId="0" applyNumberFormat="1" applyFont="1" applyFill="1" applyBorder="1" applyAlignment="1">
      <alignment horizontal="center"/>
    </xf>
    <xf numFmtId="49" fontId="13" fillId="9" borderId="21" xfId="0" applyNumberFormat="1" applyFont="1" applyFill="1" applyBorder="1" applyAlignment="1">
      <alignment horizontal="center"/>
    </xf>
    <xf numFmtId="0" fontId="47" fillId="15" borderId="5" xfId="0" applyFont="1" applyFill="1" applyBorder="1" applyAlignment="1">
      <alignment horizont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zoomScale="92" zoomScaleNormal="92" workbookViewId="0">
      <pane xSplit="1" topLeftCell="B1" activePane="topRight" state="frozen"/>
      <selection pane="topRight" activeCell="AP20" sqref="AP20"/>
    </sheetView>
  </sheetViews>
  <sheetFormatPr defaultColWidth="3" defaultRowHeight="14.4" x14ac:dyDescent="0.3"/>
  <cols>
    <col min="1" max="1" width="28.88671875" customWidth="1"/>
    <col min="2" max="4" width="3.33203125" bestFit="1" customWidth="1"/>
    <col min="6" max="8" width="3.33203125" bestFit="1" customWidth="1"/>
    <col min="10" max="12" width="3.33203125" bestFit="1" customWidth="1"/>
    <col min="14" max="14" width="4.6640625" bestFit="1" customWidth="1"/>
    <col min="15" max="15" width="3.33203125" bestFit="1" customWidth="1"/>
    <col min="16" max="16" width="4.6640625" bestFit="1" customWidth="1"/>
    <col min="18" max="20" width="3.33203125" bestFit="1" customWidth="1"/>
    <col min="22" max="24" width="3.33203125" bestFit="1" customWidth="1"/>
    <col min="26" max="28" width="3.33203125" bestFit="1" customWidth="1"/>
    <col min="30" max="32" width="3.33203125" bestFit="1" customWidth="1"/>
    <col min="34" max="36" width="3.33203125" bestFit="1" customWidth="1"/>
    <col min="38" max="40" width="3.33203125" bestFit="1" customWidth="1"/>
    <col min="43" max="46" width="3.5546875" bestFit="1" customWidth="1"/>
    <col min="47" max="48" width="3.33203125" bestFit="1" customWidth="1"/>
    <col min="49" max="49" width="3.5546875" customWidth="1"/>
    <col min="50" max="50" width="3.88671875" bestFit="1" customWidth="1"/>
    <col min="52" max="52" width="3.109375" bestFit="1" customWidth="1"/>
  </cols>
  <sheetData>
    <row r="1" spans="1:52" ht="16.2" thickBot="1" x14ac:dyDescent="0.35">
      <c r="A1" s="108" t="s">
        <v>96</v>
      </c>
      <c r="AQ1" s="109" t="s">
        <v>225</v>
      </c>
      <c r="AR1" s="110"/>
      <c r="AS1" s="110"/>
      <c r="AT1" s="110"/>
      <c r="AU1" s="110"/>
      <c r="AV1" s="110"/>
      <c r="AW1" s="110"/>
      <c r="AX1" s="111"/>
      <c r="AY1" s="112"/>
    </row>
    <row r="2" spans="1:52" ht="50.25" customHeight="1" thickTop="1" thickBot="1" x14ac:dyDescent="0.35">
      <c r="A2" s="113" t="s">
        <v>97</v>
      </c>
      <c r="B2" s="114" t="str">
        <f>(A3)</f>
        <v>Csokonyavisonta</v>
      </c>
      <c r="C2" s="115"/>
      <c r="D2" s="116"/>
      <c r="E2" s="116"/>
      <c r="F2" s="117" t="str">
        <f>(A4)</f>
        <v>Vác I</v>
      </c>
      <c r="G2" s="116"/>
      <c r="H2" s="116"/>
      <c r="I2" s="116"/>
      <c r="J2" s="117" t="str">
        <f>(A5)</f>
        <v>Erzsébetváros SE</v>
      </c>
      <c r="K2" s="116"/>
      <c r="L2" s="116"/>
      <c r="M2" s="116"/>
      <c r="N2" s="117" t="str">
        <f>(A6)</f>
        <v>Benfica-Mundial II</v>
      </c>
      <c r="O2" s="116"/>
      <c r="P2" s="116"/>
      <c r="Q2" s="116"/>
      <c r="R2" s="117" t="str">
        <f>(A7)</f>
        <v>Hírös II</v>
      </c>
      <c r="S2" s="116"/>
      <c r="T2" s="116"/>
      <c r="U2" s="116"/>
      <c r="V2" s="118" t="str">
        <f>(A8)</f>
        <v>Vác II</v>
      </c>
      <c r="W2" s="119"/>
      <c r="X2" s="119"/>
      <c r="Y2" s="119"/>
      <c r="Z2" s="120" t="str">
        <f>(A9)</f>
        <v>Komló II</v>
      </c>
      <c r="AA2" s="119"/>
      <c r="AB2" s="119"/>
      <c r="AC2" s="119"/>
      <c r="AD2" s="120" t="str">
        <f>(A10)</f>
        <v>Testvériség SE II</v>
      </c>
      <c r="AE2" s="119"/>
      <c r="AF2" s="119"/>
      <c r="AG2" s="119"/>
      <c r="AH2" s="120" t="str">
        <f>(A11)</f>
        <v>Modern SE</v>
      </c>
      <c r="AI2" s="119"/>
      <c r="AJ2" s="119"/>
      <c r="AK2" s="119"/>
      <c r="AL2" s="120" t="str">
        <f>(A12)</f>
        <v>Soproni MAFC</v>
      </c>
      <c r="AM2" s="119"/>
      <c r="AN2" s="119"/>
      <c r="AO2" s="121"/>
      <c r="AP2" s="122"/>
      <c r="AQ2" s="123" t="s">
        <v>98</v>
      </c>
      <c r="AR2" s="124" t="s">
        <v>99</v>
      </c>
      <c r="AS2" s="124" t="s">
        <v>100</v>
      </c>
      <c r="AT2" s="124" t="s">
        <v>101</v>
      </c>
      <c r="AU2" s="125" t="s">
        <v>102</v>
      </c>
      <c r="AV2" s="125" t="s">
        <v>103</v>
      </c>
      <c r="AW2" s="126" t="s">
        <v>104</v>
      </c>
      <c r="AX2" s="127" t="s">
        <v>105</v>
      </c>
      <c r="AY2" s="128"/>
      <c r="AZ2" s="129" t="s">
        <v>106</v>
      </c>
    </row>
    <row r="3" spans="1:52" ht="18.600000000000001" thickTop="1" x14ac:dyDescent="0.35">
      <c r="A3" s="146" t="s">
        <v>27</v>
      </c>
      <c r="B3" s="130"/>
      <c r="C3" s="131"/>
      <c r="D3" s="131"/>
      <c r="E3" s="131"/>
      <c r="F3" s="132">
        <v>12</v>
      </c>
      <c r="G3" s="133">
        <f>(N65)</f>
        <v>5</v>
      </c>
      <c r="H3" s="133">
        <f>(P65)</f>
        <v>11</v>
      </c>
      <c r="I3" s="134" t="str">
        <f>IF(G3=".","-",IF(G3&gt;H3,"g",IF(G3=H3,"d","v")))</f>
        <v>v</v>
      </c>
      <c r="J3" s="132">
        <v>11</v>
      </c>
      <c r="K3" s="135">
        <f>(N60)</f>
        <v>6</v>
      </c>
      <c r="L3" s="135">
        <f>(P60)</f>
        <v>10</v>
      </c>
      <c r="M3" s="134" t="str">
        <f>IF(K3=".","-",IF(K3&gt;L3,"g",IF(K3=L3,"d","v")))</f>
        <v>v</v>
      </c>
      <c r="N3" s="132">
        <v>10</v>
      </c>
      <c r="O3" s="135">
        <f>(N55)</f>
        <v>7</v>
      </c>
      <c r="P3" s="135">
        <f>(P55)</f>
        <v>9</v>
      </c>
      <c r="Q3" s="134" t="str">
        <f>IF(O3=".","-",IF(O3&gt;P3,"g",IF(O3=P3,"d","v")))</f>
        <v>v</v>
      </c>
      <c r="R3" s="132">
        <v>8</v>
      </c>
      <c r="S3" s="135">
        <f>(N45)</f>
        <v>10</v>
      </c>
      <c r="T3" s="135">
        <f>(P45)</f>
        <v>6</v>
      </c>
      <c r="U3" s="134" t="str">
        <f>IF(S3=".","-",IF(S3&gt;T3,"g",IF(S3=T3,"d","v")))</f>
        <v>g</v>
      </c>
      <c r="V3" s="136">
        <v>6</v>
      </c>
      <c r="W3" s="135">
        <f>(N38)</f>
        <v>10</v>
      </c>
      <c r="X3" s="135">
        <f>(P38)</f>
        <v>6</v>
      </c>
      <c r="Y3" s="134" t="str">
        <f>IF(W3=".","-",IF(W3&gt;X3,"g",IF(W3=X3,"d","v")))</f>
        <v>g</v>
      </c>
      <c r="Z3" s="132">
        <v>5</v>
      </c>
      <c r="AA3" s="135">
        <f>(N32)</f>
        <v>9</v>
      </c>
      <c r="AB3" s="135">
        <f>(P32)</f>
        <v>7</v>
      </c>
      <c r="AC3" s="134" t="str">
        <f t="shared" ref="AC3:AC8" si="0">IF(AA3=".","-",IF(AA3&gt;AB3,"g",IF(AA3=AB3,"d","v")))</f>
        <v>g</v>
      </c>
      <c r="AD3" s="132">
        <v>4</v>
      </c>
      <c r="AE3" s="135">
        <f>(N26)</f>
        <v>5</v>
      </c>
      <c r="AF3" s="135">
        <f>(P26)</f>
        <v>11</v>
      </c>
      <c r="AG3" s="134" t="str">
        <f t="shared" ref="AG3:AG9" si="1">IF(AE3=".","-",IF(AE3&gt;AF3,"g",IF(AE3=AF3,"d","v")))</f>
        <v>v</v>
      </c>
      <c r="AH3" s="132">
        <v>3</v>
      </c>
      <c r="AI3" s="135">
        <f>(N20)</f>
        <v>12</v>
      </c>
      <c r="AJ3" s="135">
        <f>(P20)</f>
        <v>4</v>
      </c>
      <c r="AK3" s="134" t="str">
        <f t="shared" ref="AK3:AK10" si="2">IF(AI3=".","-",IF(AI3&gt;AJ3,"g",IF(AI3=AJ3,"d","v")))</f>
        <v>g</v>
      </c>
      <c r="AL3" s="132">
        <v>2</v>
      </c>
      <c r="AM3" s="135">
        <f>(N14)</f>
        <v>14</v>
      </c>
      <c r="AN3" s="135">
        <f>(P14)</f>
        <v>2</v>
      </c>
      <c r="AO3" s="137" t="str">
        <f t="shared" ref="AO3:AO11" si="3">IF(AM3=".","-",IF(AM3&gt;AN3,"g",IF(AM3=AN3,"d","v")))</f>
        <v>g</v>
      </c>
      <c r="AP3" s="138"/>
      <c r="AQ3" s="139">
        <f t="shared" ref="AQ3:AQ12" si="4">SUM(AR3:AT3)</f>
        <v>9</v>
      </c>
      <c r="AR3" s="140">
        <f t="shared" ref="AR3:AR12" si="5">COUNTIF(B3:AO3,"g")</f>
        <v>5</v>
      </c>
      <c r="AS3" s="140">
        <f t="shared" ref="AS3:AS12" si="6">COUNTIF(B3:AO3,"d")</f>
        <v>0</v>
      </c>
      <c r="AT3" s="140">
        <f t="shared" ref="AT3:AT12" si="7">COUNTIF(B3:AO3,"v")</f>
        <v>4</v>
      </c>
      <c r="AU3" s="141">
        <f>SUM(IF(O3&lt;&gt;".",O3)+IF(S3&lt;&gt;".",S3)+IF(W3&lt;&gt;".",W3)+IF(AA3&lt;&gt;".",AA3)+IF(AE3&lt;&gt;".",AE3)+IF(AI3&lt;&gt;".",AI3)+IF(AM3&lt;&gt;".",AM3)+IF(G3&lt;&gt;".",G3)+IF(K3&lt;&gt;".",K3))</f>
        <v>78</v>
      </c>
      <c r="AV3" s="141">
        <f>SUM(IF(P3&lt;&gt;".",P3)+IF(T3&lt;&gt;".",T3)+IF(X3&lt;&gt;".",X3)+IF(AB3&lt;&gt;".",AB3)+IF(AF3&lt;&gt;".",AF3)+IF(AJ3&lt;&gt;".",AJ3)+IF(AN3&lt;&gt;".",AN3)+IF(H3&lt;&gt;".",H3)+IF(L3&lt;&gt;".",L3))</f>
        <v>66</v>
      </c>
      <c r="AW3" s="142">
        <f t="shared" ref="AW3:AW12" si="8">SUM(AR3*3+AS3*1)</f>
        <v>15</v>
      </c>
      <c r="AX3" s="143">
        <f t="shared" ref="AX3:AX12" si="9">RANK(AW3,$AW$3:$AW$12,0)</f>
        <v>5</v>
      </c>
      <c r="AY3" s="144"/>
      <c r="AZ3" s="145">
        <f t="shared" ref="AZ3:AZ12" si="10">SUM(AU3-AV3)</f>
        <v>12</v>
      </c>
    </row>
    <row r="4" spans="1:52" ht="18" x14ac:dyDescent="0.35">
      <c r="A4" s="156" t="s">
        <v>28</v>
      </c>
      <c r="B4" s="147">
        <v>12</v>
      </c>
      <c r="C4" s="133">
        <f>(P65)</f>
        <v>11</v>
      </c>
      <c r="D4" s="133">
        <f>(N65)</f>
        <v>5</v>
      </c>
      <c r="E4" s="148" t="str">
        <f t="shared" ref="E4:E12" si="11">IF(C4=".","-",IF(C4&gt;D4,"g",IF(C4=D4,"d","v")))</f>
        <v>g</v>
      </c>
      <c r="F4" s="149"/>
      <c r="G4" s="150"/>
      <c r="H4" s="150"/>
      <c r="I4" s="150"/>
      <c r="J4" s="147">
        <v>10</v>
      </c>
      <c r="K4" s="133">
        <f>(N56)</f>
        <v>6</v>
      </c>
      <c r="L4" s="133">
        <f>(P56)</f>
        <v>10</v>
      </c>
      <c r="M4" s="151" t="str">
        <f>IF(K4=".","-",IF(K4&gt;L4,"g",IF(K4=L4,"d","v")))</f>
        <v>v</v>
      </c>
      <c r="N4" s="147">
        <v>8</v>
      </c>
      <c r="O4" s="133">
        <f>(N46)</f>
        <v>11</v>
      </c>
      <c r="P4" s="133">
        <f>(P46)</f>
        <v>5</v>
      </c>
      <c r="Q4" s="151" t="str">
        <f>IF(O4=".","-",IF(O4&gt;P4,"g",IF(O4=P4,"d","v")))</f>
        <v>g</v>
      </c>
      <c r="R4" s="147">
        <v>9</v>
      </c>
      <c r="S4" s="133">
        <f>(N50)</f>
        <v>11</v>
      </c>
      <c r="T4" s="133">
        <f>(P50)</f>
        <v>5</v>
      </c>
      <c r="U4" s="151" t="str">
        <f>IF(S4=".","-",IF(S4&gt;T4,"g",IF(S4=T4,"d","v")))</f>
        <v>g</v>
      </c>
      <c r="V4" s="152">
        <v>5</v>
      </c>
      <c r="W4" s="133">
        <f>(P33)</f>
        <v>7</v>
      </c>
      <c r="X4" s="133">
        <f>(N33)</f>
        <v>9</v>
      </c>
      <c r="Y4" s="151" t="str">
        <f>IF(W4=".","-",IF(W4&gt;X4,"g",IF(W4=X4,"d","v")))</f>
        <v>v</v>
      </c>
      <c r="Z4" s="147">
        <v>4</v>
      </c>
      <c r="AA4" s="133">
        <f>(N27)</f>
        <v>10</v>
      </c>
      <c r="AB4" s="133">
        <f>(P27)</f>
        <v>6</v>
      </c>
      <c r="AC4" s="151" t="str">
        <f t="shared" si="0"/>
        <v>g</v>
      </c>
      <c r="AD4" s="147">
        <v>3</v>
      </c>
      <c r="AE4" s="133">
        <f>(N21)</f>
        <v>10</v>
      </c>
      <c r="AF4" s="133">
        <f>(P21)</f>
        <v>6</v>
      </c>
      <c r="AG4" s="151" t="str">
        <f t="shared" si="1"/>
        <v>g</v>
      </c>
      <c r="AH4" s="147">
        <v>2</v>
      </c>
      <c r="AI4" s="133">
        <f>(N15)</f>
        <v>11</v>
      </c>
      <c r="AJ4" s="133">
        <f>(P15)</f>
        <v>5</v>
      </c>
      <c r="AK4" s="151" t="str">
        <f t="shared" si="2"/>
        <v>g</v>
      </c>
      <c r="AL4" s="147">
        <v>7</v>
      </c>
      <c r="AM4" s="133">
        <f>(N40)</f>
        <v>13</v>
      </c>
      <c r="AN4" s="133">
        <f>(P40)</f>
        <v>3</v>
      </c>
      <c r="AO4" s="153" t="str">
        <f t="shared" si="3"/>
        <v>g</v>
      </c>
      <c r="AP4" s="154"/>
      <c r="AQ4" s="139">
        <f t="shared" si="4"/>
        <v>9</v>
      </c>
      <c r="AR4" s="140">
        <f t="shared" si="5"/>
        <v>7</v>
      </c>
      <c r="AS4" s="140">
        <f t="shared" si="6"/>
        <v>0</v>
      </c>
      <c r="AT4" s="140">
        <f t="shared" si="7"/>
        <v>2</v>
      </c>
      <c r="AU4" s="141">
        <f>SUM(IF(O4&lt;&gt;".",O4)+IF(S4&lt;&gt;".",S4)+IF(W4&lt;&gt;".",W4)+IF(AA4&lt;&gt;".",AA4)+IF(AE4&lt;&gt;".",AE4)+IF(AI4&lt;&gt;".",AI4)+IF(AM4&lt;&gt;".",AM4)+IF(C4&lt;&gt;".",C4)+IF(K4&lt;&gt;".",K4))</f>
        <v>90</v>
      </c>
      <c r="AV4" s="141">
        <f>SUM(IF(P4&lt;&gt;".",P4)+IF(T4&lt;&gt;".",T4)+IF(X4&lt;&gt;".",X4)+IF(AB4&lt;&gt;".",AB4)+IF(AF4&lt;&gt;".",AF4)+IF(AJ4&lt;&gt;".",AJ4)+IF(AN4&lt;&gt;".",AN4)+IF(D4&lt;&gt;".",D4)+IF(L4&lt;&gt;".",L4))</f>
        <v>54</v>
      </c>
      <c r="AW4" s="155">
        <f t="shared" si="8"/>
        <v>21</v>
      </c>
      <c r="AX4" s="143">
        <f t="shared" si="9"/>
        <v>1</v>
      </c>
      <c r="AY4" s="144"/>
      <c r="AZ4" s="145">
        <f t="shared" si="10"/>
        <v>36</v>
      </c>
    </row>
    <row r="5" spans="1:52" ht="18" x14ac:dyDescent="0.35">
      <c r="A5" s="156" t="s">
        <v>158</v>
      </c>
      <c r="B5" s="147">
        <v>11</v>
      </c>
      <c r="C5" s="133">
        <f>(P60)</f>
        <v>10</v>
      </c>
      <c r="D5" s="133">
        <f>(N60)</f>
        <v>6</v>
      </c>
      <c r="E5" s="148" t="str">
        <f t="shared" si="11"/>
        <v>g</v>
      </c>
      <c r="F5" s="147">
        <v>10</v>
      </c>
      <c r="G5" s="133">
        <f>(P56)</f>
        <v>10</v>
      </c>
      <c r="H5" s="133">
        <f>(N56)</f>
        <v>6</v>
      </c>
      <c r="I5" s="148" t="str">
        <f t="shared" ref="I5:I12" si="12">IF(G5=".","-",IF(G5&gt;H5,"g",IF(G5=H5,"d","v")))</f>
        <v>g</v>
      </c>
      <c r="J5" s="149"/>
      <c r="K5" s="150"/>
      <c r="L5" s="150"/>
      <c r="M5" s="150"/>
      <c r="N5" s="147">
        <v>9</v>
      </c>
      <c r="O5" s="133">
        <f>(P51)</f>
        <v>3</v>
      </c>
      <c r="P5" s="133">
        <f>(N51)</f>
        <v>13</v>
      </c>
      <c r="Q5" s="151" t="str">
        <f>IF(O5=".","-",IF(O5&gt;P5,"g",IF(O5=P5,"d","v")))</f>
        <v>v</v>
      </c>
      <c r="R5" s="147">
        <v>12</v>
      </c>
      <c r="S5" s="133">
        <f>(N66)</f>
        <v>6</v>
      </c>
      <c r="T5" s="133">
        <f>(P66)</f>
        <v>10</v>
      </c>
      <c r="U5" s="151" t="str">
        <f>IF(S5=".","-",IF(S5&gt;T5,"g",IF(S5=T5,"d","v")))</f>
        <v>v</v>
      </c>
      <c r="V5" s="152">
        <v>4</v>
      </c>
      <c r="W5" s="133">
        <f>(N28)</f>
        <v>11</v>
      </c>
      <c r="X5" s="133">
        <f>(P28)</f>
        <v>5</v>
      </c>
      <c r="Y5" s="151" t="str">
        <f>IF(W5=".","-",IF(W5&gt;X5,"g",IF(W5=X5,"d","v")))</f>
        <v>g</v>
      </c>
      <c r="Z5" s="147">
        <v>3</v>
      </c>
      <c r="AA5" s="133">
        <f>(N22)</f>
        <v>4</v>
      </c>
      <c r="AB5" s="133">
        <f>(P22)</f>
        <v>12</v>
      </c>
      <c r="AC5" s="151" t="str">
        <f t="shared" si="0"/>
        <v>v</v>
      </c>
      <c r="AD5" s="147">
        <v>1</v>
      </c>
      <c r="AE5" s="133">
        <f>(N16)</f>
        <v>10</v>
      </c>
      <c r="AF5" s="133">
        <f>(P16)</f>
        <v>6</v>
      </c>
      <c r="AG5" s="151" t="str">
        <f t="shared" si="1"/>
        <v>g</v>
      </c>
      <c r="AH5" s="147">
        <v>7</v>
      </c>
      <c r="AI5" s="133">
        <f>(N41)</f>
        <v>8</v>
      </c>
      <c r="AJ5" s="133">
        <f>(P41)</f>
        <v>8</v>
      </c>
      <c r="AK5" s="151" t="str">
        <f t="shared" si="2"/>
        <v>d</v>
      </c>
      <c r="AL5" s="147">
        <v>6</v>
      </c>
      <c r="AM5" s="133">
        <f>(N35)</f>
        <v>16</v>
      </c>
      <c r="AN5" s="133">
        <f>(P35)</f>
        <v>0</v>
      </c>
      <c r="AO5" s="153" t="str">
        <f t="shared" si="3"/>
        <v>g</v>
      </c>
      <c r="AP5" s="154"/>
      <c r="AQ5" s="139">
        <f t="shared" si="4"/>
        <v>9</v>
      </c>
      <c r="AR5" s="140">
        <f t="shared" si="5"/>
        <v>5</v>
      </c>
      <c r="AS5" s="140">
        <f t="shared" si="6"/>
        <v>1</v>
      </c>
      <c r="AT5" s="140">
        <f t="shared" si="7"/>
        <v>3</v>
      </c>
      <c r="AU5" s="141">
        <f>SUM(IF(O5&lt;&gt;".",O5)+IF(S5&lt;&gt;".",S5)+IF(W5&lt;&gt;".",W5)+IF(AA5&lt;&gt;".",AA5)+IF(AE5&lt;&gt;".",AE5)+IF(AI5&lt;&gt;".",AI5)+IF(AM5&lt;&gt;".",AM5)+IF(G5&lt;&gt;".",G5)+IF(C5&lt;&gt;".",C5))</f>
        <v>78</v>
      </c>
      <c r="AV5" s="141">
        <f>SUM(IF(P5&lt;&gt;".",P5)+IF(T5&lt;&gt;".",T5)+IF(X5&lt;&gt;".",X5)+IF(AB5&lt;&gt;".",AB5)+IF(AF5&lt;&gt;".",AF5)+IF(AJ5&lt;&gt;".",AJ5)+IF(AN5&lt;&gt;".",AN5)+IF(H5&lt;&gt;".",H5)+IF(D5&lt;&gt;".",D5))</f>
        <v>66</v>
      </c>
      <c r="AW5" s="155">
        <f t="shared" si="8"/>
        <v>16</v>
      </c>
      <c r="AX5" s="143">
        <f t="shared" si="9"/>
        <v>2</v>
      </c>
      <c r="AY5" s="144"/>
      <c r="AZ5" s="145">
        <f t="shared" si="10"/>
        <v>12</v>
      </c>
    </row>
    <row r="6" spans="1:52" ht="18" x14ac:dyDescent="0.35">
      <c r="A6" s="156" t="s">
        <v>107</v>
      </c>
      <c r="B6" s="147">
        <v>10</v>
      </c>
      <c r="C6" s="133">
        <f>(P55)</f>
        <v>9</v>
      </c>
      <c r="D6" s="133">
        <f>(N55)</f>
        <v>7</v>
      </c>
      <c r="E6" s="148" t="str">
        <f t="shared" si="11"/>
        <v>g</v>
      </c>
      <c r="F6" s="147">
        <v>8</v>
      </c>
      <c r="G6" s="133">
        <f>(P46)</f>
        <v>5</v>
      </c>
      <c r="H6" s="133">
        <f>(N46)</f>
        <v>11</v>
      </c>
      <c r="I6" s="148" t="str">
        <f t="shared" si="12"/>
        <v>v</v>
      </c>
      <c r="J6" s="147">
        <v>9</v>
      </c>
      <c r="K6" s="133">
        <f>(N51)</f>
        <v>13</v>
      </c>
      <c r="L6" s="133">
        <f>(P51)</f>
        <v>3</v>
      </c>
      <c r="M6" s="148" t="str">
        <f t="shared" ref="M6:M12" si="13">IF(K6=".","-",IF(K6&gt;L6,"g",IF(K6=L6,"d","v")))</f>
        <v>g</v>
      </c>
      <c r="N6" s="149"/>
      <c r="O6" s="150"/>
      <c r="P6" s="150"/>
      <c r="Q6" s="150"/>
      <c r="R6" s="147">
        <v>11</v>
      </c>
      <c r="S6" s="133">
        <f>(P61)</f>
        <v>8</v>
      </c>
      <c r="T6" s="133">
        <f>(N61)</f>
        <v>8</v>
      </c>
      <c r="U6" s="151" t="str">
        <f>IF(S6=".","-",IF(S6&gt;T6,"g",IF(S6=T6,"d","v")))</f>
        <v>d</v>
      </c>
      <c r="V6" s="152">
        <v>3</v>
      </c>
      <c r="W6" s="133">
        <f>(N23)</f>
        <v>14</v>
      </c>
      <c r="X6" s="133">
        <f>(P23)</f>
        <v>2</v>
      </c>
      <c r="Y6" s="151" t="str">
        <f>IF(W6=".","-",IF(W6&gt;X6,"g",IF(W6=X6,"d","v")))</f>
        <v>g</v>
      </c>
      <c r="Z6" s="147">
        <v>2</v>
      </c>
      <c r="AA6" s="133">
        <f>(N17)</f>
        <v>5</v>
      </c>
      <c r="AB6" s="133">
        <f>(P17)</f>
        <v>11</v>
      </c>
      <c r="AC6" s="151" t="str">
        <f t="shared" si="0"/>
        <v>v</v>
      </c>
      <c r="AD6" s="147">
        <v>7</v>
      </c>
      <c r="AE6" s="133">
        <f>(N42)</f>
        <v>9</v>
      </c>
      <c r="AF6" s="133">
        <f>(P42)</f>
        <v>7</v>
      </c>
      <c r="AG6" s="151" t="str">
        <f t="shared" si="1"/>
        <v>g</v>
      </c>
      <c r="AH6" s="147">
        <v>6</v>
      </c>
      <c r="AI6" s="133">
        <f>(N36)</f>
        <v>7</v>
      </c>
      <c r="AJ6" s="133">
        <f>(P36)</f>
        <v>9</v>
      </c>
      <c r="AK6" s="151" t="str">
        <f t="shared" si="2"/>
        <v>v</v>
      </c>
      <c r="AL6" s="147">
        <v>5</v>
      </c>
      <c r="AM6" s="133">
        <f>(N30)</f>
        <v>12</v>
      </c>
      <c r="AN6" s="133">
        <f>(P30)</f>
        <v>4</v>
      </c>
      <c r="AO6" s="153" t="str">
        <f t="shared" si="3"/>
        <v>g</v>
      </c>
      <c r="AP6" s="154"/>
      <c r="AQ6" s="139">
        <f t="shared" si="4"/>
        <v>9</v>
      </c>
      <c r="AR6" s="140">
        <f t="shared" si="5"/>
        <v>5</v>
      </c>
      <c r="AS6" s="140">
        <f t="shared" si="6"/>
        <v>1</v>
      </c>
      <c r="AT6" s="140">
        <f t="shared" si="7"/>
        <v>3</v>
      </c>
      <c r="AU6" s="141">
        <f>SUM(IF(C6&lt;&gt;".",C6)+IF(S6&lt;&gt;".",S6)+IF(W6&lt;&gt;".",W6)+IF(AA6&lt;&gt;".",AA6)+IF(AE6&lt;&gt;".",AE6)+IF(AI6&lt;&gt;".",AI6)+IF(AM6&lt;&gt;".",AM6)+IF(G6&lt;&gt;".",G6)+IF(K6&lt;&gt;".",K6))</f>
        <v>82</v>
      </c>
      <c r="AV6" s="141">
        <f>SUM(IF(D6&lt;&gt;".",D6)+IF(T6&lt;&gt;".",T6)+IF(X6&lt;&gt;".",X6)+IF(AB6&lt;&gt;".",AB6)+IF(AF6&lt;&gt;".",AF6)+IF(AJ6&lt;&gt;".",AJ6)+IF(AN6&lt;&gt;".",AN6)+IF(H6&lt;&gt;".",H6)+IF(L6&lt;&gt;".",L6))</f>
        <v>62</v>
      </c>
      <c r="AW6" s="155">
        <f t="shared" si="8"/>
        <v>16</v>
      </c>
      <c r="AX6" s="143">
        <f t="shared" si="9"/>
        <v>2</v>
      </c>
      <c r="AY6" s="144"/>
      <c r="AZ6" s="145">
        <f t="shared" si="10"/>
        <v>20</v>
      </c>
    </row>
    <row r="7" spans="1:52" ht="18.600000000000001" thickBot="1" x14ac:dyDescent="0.4">
      <c r="A7" s="146" t="s">
        <v>30</v>
      </c>
      <c r="B7" s="147">
        <v>8</v>
      </c>
      <c r="C7" s="133">
        <f>(P45)</f>
        <v>6</v>
      </c>
      <c r="D7" s="133">
        <f>(N45)</f>
        <v>10</v>
      </c>
      <c r="E7" s="148" t="str">
        <f t="shared" si="11"/>
        <v>v</v>
      </c>
      <c r="F7" s="147">
        <v>9</v>
      </c>
      <c r="G7" s="133">
        <f>(P50)</f>
        <v>5</v>
      </c>
      <c r="H7" s="133">
        <f>(N50)</f>
        <v>11</v>
      </c>
      <c r="I7" s="148" t="str">
        <f t="shared" si="12"/>
        <v>v</v>
      </c>
      <c r="J7" s="147">
        <v>12</v>
      </c>
      <c r="K7" s="133">
        <f>(P66)</f>
        <v>10</v>
      </c>
      <c r="L7" s="133">
        <f>(N66)</f>
        <v>6</v>
      </c>
      <c r="M7" s="148" t="str">
        <f t="shared" si="13"/>
        <v>g</v>
      </c>
      <c r="N7" s="147">
        <v>11</v>
      </c>
      <c r="O7" s="133">
        <f>(N61)</f>
        <v>8</v>
      </c>
      <c r="P7" s="133">
        <f>(P61)</f>
        <v>8</v>
      </c>
      <c r="Q7" s="148" t="str">
        <f t="shared" ref="Q7:Q12" si="14">IF(O7=".","-",IF(O7&gt;P7,"g",IF(O7=P7,"d","v")))</f>
        <v>d</v>
      </c>
      <c r="R7" s="149"/>
      <c r="S7" s="150"/>
      <c r="T7" s="150"/>
      <c r="U7" s="150"/>
      <c r="V7" s="157">
        <v>2</v>
      </c>
      <c r="W7" s="158">
        <f>(N18)</f>
        <v>10</v>
      </c>
      <c r="X7" s="158">
        <f>(P18)</f>
        <v>6</v>
      </c>
      <c r="Y7" s="159" t="str">
        <f>IF(W7=".","-",IF(W7&gt;X7,"g",IF(W7=X7,"d","v")))</f>
        <v>g</v>
      </c>
      <c r="Z7" s="160">
        <v>7</v>
      </c>
      <c r="AA7" s="158">
        <f>(N43)</f>
        <v>10</v>
      </c>
      <c r="AB7" s="158">
        <f>(P43)</f>
        <v>6</v>
      </c>
      <c r="AC7" s="159" t="str">
        <f t="shared" si="0"/>
        <v>g</v>
      </c>
      <c r="AD7" s="160">
        <v>6</v>
      </c>
      <c r="AE7" s="158">
        <f>(P37)</f>
        <v>7</v>
      </c>
      <c r="AF7" s="158">
        <f>(N37)</f>
        <v>9</v>
      </c>
      <c r="AG7" s="159" t="str">
        <f t="shared" si="1"/>
        <v>v</v>
      </c>
      <c r="AH7" s="160">
        <v>5</v>
      </c>
      <c r="AI7" s="158">
        <f>(N31)</f>
        <v>12</v>
      </c>
      <c r="AJ7" s="158">
        <f>(P31)</f>
        <v>4</v>
      </c>
      <c r="AK7" s="159" t="str">
        <f t="shared" si="2"/>
        <v>g</v>
      </c>
      <c r="AL7" s="160">
        <v>4</v>
      </c>
      <c r="AM7" s="158">
        <f>(N25)</f>
        <v>14</v>
      </c>
      <c r="AN7" s="158">
        <f>(P25)</f>
        <v>2</v>
      </c>
      <c r="AO7" s="161" t="str">
        <f t="shared" si="3"/>
        <v>g</v>
      </c>
      <c r="AP7" s="154"/>
      <c r="AQ7" s="139">
        <f t="shared" si="4"/>
        <v>9</v>
      </c>
      <c r="AR7" s="140">
        <f t="shared" si="5"/>
        <v>5</v>
      </c>
      <c r="AS7" s="140">
        <f t="shared" si="6"/>
        <v>1</v>
      </c>
      <c r="AT7" s="140">
        <f t="shared" si="7"/>
        <v>3</v>
      </c>
      <c r="AU7" s="141">
        <f>SUM(IF(O7&lt;&gt;".",O7)+IF(C7&lt;&gt;".",C7)+IF(W7&lt;&gt;".",W7)+IF(AA7&lt;&gt;".",AA7)+IF(AE7&lt;&gt;".",AE7)+IF(AI7&lt;&gt;".",AI7)+IF(AM7&lt;&gt;".",AM7)+IF(G7&lt;&gt;".",G7)+IF(K7&lt;&gt;".",K7))</f>
        <v>82</v>
      </c>
      <c r="AV7" s="141">
        <f>SUM(IF(P7&lt;&gt;".",P7)+IF(D7&lt;&gt;".",D7)+IF(X7&lt;&gt;".",X7)+IF(AB7&lt;&gt;".",AB7)+IF(AF7&lt;&gt;".",AF7)+IF(AJ7&lt;&gt;".",AJ7)+IF(AN7&lt;&gt;".",AN7)+IF(H7&lt;&gt;".",H7)+IF(L7&lt;&gt;".",L7))</f>
        <v>62</v>
      </c>
      <c r="AW7" s="155">
        <f t="shared" si="8"/>
        <v>16</v>
      </c>
      <c r="AX7" s="143">
        <f t="shared" si="9"/>
        <v>2</v>
      </c>
      <c r="AY7" s="144"/>
      <c r="AZ7" s="145">
        <f t="shared" si="10"/>
        <v>20</v>
      </c>
    </row>
    <row r="8" spans="1:52" ht="18" x14ac:dyDescent="0.35">
      <c r="A8" s="156" t="s">
        <v>31</v>
      </c>
      <c r="B8" s="147">
        <v>6</v>
      </c>
      <c r="C8" s="133">
        <f>(P38)</f>
        <v>6</v>
      </c>
      <c r="D8" s="133">
        <f>(N38)</f>
        <v>10</v>
      </c>
      <c r="E8" s="148" t="str">
        <f t="shared" si="11"/>
        <v>v</v>
      </c>
      <c r="F8" s="147">
        <v>5</v>
      </c>
      <c r="G8" s="133">
        <f>(N33)</f>
        <v>9</v>
      </c>
      <c r="H8" s="133">
        <f>(P33)</f>
        <v>7</v>
      </c>
      <c r="I8" s="148" t="str">
        <f t="shared" si="12"/>
        <v>g</v>
      </c>
      <c r="J8" s="147">
        <v>4</v>
      </c>
      <c r="K8" s="133">
        <f>(P28)</f>
        <v>5</v>
      </c>
      <c r="L8" s="133">
        <f>(N28)</f>
        <v>11</v>
      </c>
      <c r="M8" s="148" t="str">
        <f t="shared" si="13"/>
        <v>v</v>
      </c>
      <c r="N8" s="147">
        <v>3</v>
      </c>
      <c r="O8" s="133">
        <f>(P23)</f>
        <v>2</v>
      </c>
      <c r="P8" s="133">
        <f>(N23)</f>
        <v>14</v>
      </c>
      <c r="Q8" s="148" t="str">
        <f t="shared" si="14"/>
        <v>v</v>
      </c>
      <c r="R8" s="147">
        <v>2</v>
      </c>
      <c r="S8" s="133">
        <f>(P18)</f>
        <v>6</v>
      </c>
      <c r="T8" s="133">
        <f>(N18)</f>
        <v>10</v>
      </c>
      <c r="U8" s="148" t="str">
        <f>IF(S8=".","-",IF(S8&gt;T8,"g",IF(S8=T8,"d","v")))</f>
        <v>v</v>
      </c>
      <c r="V8" s="162"/>
      <c r="W8" s="163"/>
      <c r="X8" s="163"/>
      <c r="Y8" s="163"/>
      <c r="Z8" s="164">
        <v>12</v>
      </c>
      <c r="AA8" s="165">
        <f>(N67)</f>
        <v>7</v>
      </c>
      <c r="AB8" s="165">
        <f>(P67)</f>
        <v>9</v>
      </c>
      <c r="AC8" s="148" t="str">
        <f t="shared" si="0"/>
        <v>v</v>
      </c>
      <c r="AD8" s="164">
        <v>11</v>
      </c>
      <c r="AE8" s="165">
        <f>(N62)</f>
        <v>6</v>
      </c>
      <c r="AF8" s="165">
        <f>(P62)</f>
        <v>10</v>
      </c>
      <c r="AG8" s="148" t="str">
        <f t="shared" si="1"/>
        <v>v</v>
      </c>
      <c r="AH8" s="164">
        <v>10</v>
      </c>
      <c r="AI8" s="165">
        <f>(N57)</f>
        <v>9</v>
      </c>
      <c r="AJ8" s="165">
        <f>(P57)</f>
        <v>7</v>
      </c>
      <c r="AK8" s="148" t="str">
        <f t="shared" si="2"/>
        <v>g</v>
      </c>
      <c r="AL8" s="164">
        <v>8</v>
      </c>
      <c r="AM8" s="165">
        <f>(N47)</f>
        <v>8</v>
      </c>
      <c r="AN8" s="165">
        <f>(P47)</f>
        <v>8</v>
      </c>
      <c r="AO8" s="148" t="str">
        <f t="shared" si="3"/>
        <v>d</v>
      </c>
      <c r="AP8" s="166"/>
      <c r="AQ8" s="139">
        <f t="shared" si="4"/>
        <v>9</v>
      </c>
      <c r="AR8" s="140">
        <f t="shared" si="5"/>
        <v>2</v>
      </c>
      <c r="AS8" s="140">
        <f t="shared" si="6"/>
        <v>1</v>
      </c>
      <c r="AT8" s="140">
        <f t="shared" si="7"/>
        <v>6</v>
      </c>
      <c r="AU8" s="141">
        <f>SUM(IF(O8&lt;&gt;".",O8)+IF(S8&lt;&gt;".",S8)+IF(C8&lt;&gt;".",C8)+IF(AA8&lt;&gt;".",AA8)+IF(AE8&lt;&gt;".",AE8)+IF(AI8&lt;&gt;".",AI8)+IF(AM8&lt;&gt;".",AM8)+IF(G8&lt;&gt;".",G8)+IF(K8&lt;&gt;".",K8))</f>
        <v>58</v>
      </c>
      <c r="AV8" s="141">
        <f>SUM(IF(P8&lt;&gt;".",P8)+IF(T8&lt;&gt;".",T8)+IF(D8&lt;&gt;".",D8)+IF(AB8&lt;&gt;".",AB8)+IF(AF8&lt;&gt;".",AF8)+IF(AJ8&lt;&gt;".",AJ8)+IF(AN8&lt;&gt;".",AN8)+IF(H8&lt;&gt;".",H8)+IF(L8&lt;&gt;".",L8))</f>
        <v>86</v>
      </c>
      <c r="AW8" s="155">
        <f t="shared" si="8"/>
        <v>7</v>
      </c>
      <c r="AX8" s="143">
        <f t="shared" si="9"/>
        <v>8</v>
      </c>
      <c r="AY8" s="144"/>
      <c r="AZ8" s="145">
        <f t="shared" si="10"/>
        <v>-28</v>
      </c>
    </row>
    <row r="9" spans="1:52" ht="18" x14ac:dyDescent="0.35">
      <c r="A9" s="146" t="s">
        <v>157</v>
      </c>
      <c r="B9" s="147">
        <v>5</v>
      </c>
      <c r="C9" s="133">
        <f>(P32)</f>
        <v>7</v>
      </c>
      <c r="D9" s="133">
        <f>(N32)</f>
        <v>9</v>
      </c>
      <c r="E9" s="148" t="str">
        <f t="shared" si="11"/>
        <v>v</v>
      </c>
      <c r="F9" s="147">
        <v>4</v>
      </c>
      <c r="G9" s="133">
        <f>(P27)</f>
        <v>6</v>
      </c>
      <c r="H9" s="133">
        <f>(N27)</f>
        <v>10</v>
      </c>
      <c r="I9" s="148" t="str">
        <f t="shared" si="12"/>
        <v>v</v>
      </c>
      <c r="J9" s="147">
        <v>3</v>
      </c>
      <c r="K9" s="133">
        <f>(P22)</f>
        <v>12</v>
      </c>
      <c r="L9" s="133">
        <f>(N22)</f>
        <v>4</v>
      </c>
      <c r="M9" s="148" t="str">
        <f t="shared" si="13"/>
        <v>g</v>
      </c>
      <c r="N9" s="147">
        <v>2</v>
      </c>
      <c r="O9" s="133">
        <f>(P17)</f>
        <v>11</v>
      </c>
      <c r="P9" s="133">
        <f>(N17)</f>
        <v>5</v>
      </c>
      <c r="Q9" s="148" t="str">
        <f t="shared" si="14"/>
        <v>g</v>
      </c>
      <c r="R9" s="147">
        <v>7</v>
      </c>
      <c r="S9" s="133">
        <f>(P43)</f>
        <v>6</v>
      </c>
      <c r="T9" s="133">
        <f>(N43)</f>
        <v>10</v>
      </c>
      <c r="U9" s="148" t="str">
        <f>IF(S9=".","-",IF(S9&gt;T9,"g",IF(S9=T9,"d","v")))</f>
        <v>v</v>
      </c>
      <c r="V9" s="147">
        <v>12</v>
      </c>
      <c r="W9" s="133">
        <f>(P67)</f>
        <v>9</v>
      </c>
      <c r="X9" s="133">
        <f>(N67)</f>
        <v>7</v>
      </c>
      <c r="Y9" s="148" t="str">
        <f>IF(W9=".","-",IF(W9&gt;X9,"g",IF(W9=X9,"d","v")))</f>
        <v>g</v>
      </c>
      <c r="Z9" s="149"/>
      <c r="AA9" s="150"/>
      <c r="AB9" s="150"/>
      <c r="AC9" s="150"/>
      <c r="AD9" s="147">
        <v>10</v>
      </c>
      <c r="AE9" s="133">
        <f>(N58)</f>
        <v>10</v>
      </c>
      <c r="AF9" s="133">
        <f>(P58)</f>
        <v>6</v>
      </c>
      <c r="AG9" s="151" t="str">
        <f t="shared" si="1"/>
        <v>g</v>
      </c>
      <c r="AH9" s="147">
        <v>8</v>
      </c>
      <c r="AI9" s="133">
        <f>(N48)</f>
        <v>11</v>
      </c>
      <c r="AJ9" s="133">
        <f>(P48)</f>
        <v>5</v>
      </c>
      <c r="AK9" s="151" t="str">
        <f t="shared" si="2"/>
        <v>g</v>
      </c>
      <c r="AL9" s="147">
        <v>9</v>
      </c>
      <c r="AM9" s="133">
        <f>(N52)</f>
        <v>6</v>
      </c>
      <c r="AN9" s="133">
        <f>(P52)</f>
        <v>10</v>
      </c>
      <c r="AO9" s="151" t="str">
        <f t="shared" si="3"/>
        <v>v</v>
      </c>
      <c r="AP9" s="166"/>
      <c r="AQ9" s="139">
        <f t="shared" si="4"/>
        <v>9</v>
      </c>
      <c r="AR9" s="140">
        <f t="shared" si="5"/>
        <v>5</v>
      </c>
      <c r="AS9" s="140">
        <f t="shared" si="6"/>
        <v>0</v>
      </c>
      <c r="AT9" s="140">
        <f t="shared" si="7"/>
        <v>4</v>
      </c>
      <c r="AU9" s="141">
        <f>SUM(IF(O9&lt;&gt;".",O9)+IF(S9&lt;&gt;".",S9)+IF(W9&lt;&gt;".",W9)+IF(C9&lt;&gt;".",C9)+IF(AE9&lt;&gt;".",AE9)+IF(AI9&lt;&gt;".",AI9)+IF(AM9&lt;&gt;".",AM9)+IF(G9&lt;&gt;".",G9)+IF(K9&lt;&gt;".",K9))</f>
        <v>78</v>
      </c>
      <c r="AV9" s="141">
        <f>SUM(IF(P9&lt;&gt;".",P9)+IF(T9&lt;&gt;".",T9)+IF(X9&lt;&gt;".",X9)+IF(D9&lt;&gt;".",D9)+IF(AF9&lt;&gt;".",AF9)+IF(AJ9&lt;&gt;".",AJ9)+IF(AN9&lt;&gt;".",AN9)+IF(H9&lt;&gt;".",H9)+IF(L9&lt;&gt;".",L9))</f>
        <v>66</v>
      </c>
      <c r="AW9" s="155">
        <f t="shared" si="8"/>
        <v>15</v>
      </c>
      <c r="AX9" s="143">
        <f t="shared" si="9"/>
        <v>5</v>
      </c>
      <c r="AY9" s="144"/>
      <c r="AZ9" s="145">
        <f t="shared" si="10"/>
        <v>12</v>
      </c>
    </row>
    <row r="10" spans="1:52" s="12" customFormat="1" ht="18" x14ac:dyDescent="0.35">
      <c r="A10" s="156" t="s">
        <v>108</v>
      </c>
      <c r="B10" s="147">
        <v>4</v>
      </c>
      <c r="C10" s="133">
        <f>(P26)</f>
        <v>11</v>
      </c>
      <c r="D10" s="133">
        <f>(N26)</f>
        <v>5</v>
      </c>
      <c r="E10" s="151" t="str">
        <f t="shared" si="11"/>
        <v>g</v>
      </c>
      <c r="F10" s="147">
        <v>3</v>
      </c>
      <c r="G10" s="133">
        <f>(P21)</f>
        <v>6</v>
      </c>
      <c r="H10" s="133">
        <f>(N21)</f>
        <v>10</v>
      </c>
      <c r="I10" s="151" t="str">
        <f t="shared" si="12"/>
        <v>v</v>
      </c>
      <c r="J10" s="147">
        <v>1</v>
      </c>
      <c r="K10" s="133">
        <f>(P16)</f>
        <v>6</v>
      </c>
      <c r="L10" s="133">
        <f>(N16)</f>
        <v>10</v>
      </c>
      <c r="M10" s="151" t="str">
        <f t="shared" si="13"/>
        <v>v</v>
      </c>
      <c r="N10" s="147">
        <v>7</v>
      </c>
      <c r="O10" s="133">
        <f>(P42)</f>
        <v>7</v>
      </c>
      <c r="P10" s="133">
        <f>(N42)</f>
        <v>9</v>
      </c>
      <c r="Q10" s="151" t="str">
        <f t="shared" si="14"/>
        <v>v</v>
      </c>
      <c r="R10" s="147">
        <v>6</v>
      </c>
      <c r="S10" s="133">
        <f>(N37)</f>
        <v>9</v>
      </c>
      <c r="T10" s="133">
        <f>(P37)</f>
        <v>7</v>
      </c>
      <c r="U10" s="151" t="str">
        <f>IF(S10=".","-",IF(S10&gt;T10,"g",IF(S10=T10,"d","v")))</f>
        <v>g</v>
      </c>
      <c r="V10" s="147">
        <v>11</v>
      </c>
      <c r="W10" s="133">
        <f>(P62)</f>
        <v>10</v>
      </c>
      <c r="X10" s="133">
        <f>(N62)</f>
        <v>6</v>
      </c>
      <c r="Y10" s="151" t="str">
        <f>IF(W10=".","-",IF(W10&gt;X10,"g",IF(W10=X10,"d","v")))</f>
        <v>g</v>
      </c>
      <c r="Z10" s="147">
        <v>10</v>
      </c>
      <c r="AA10" s="133">
        <f>(P58)</f>
        <v>6</v>
      </c>
      <c r="AB10" s="133">
        <f>(N58)</f>
        <v>10</v>
      </c>
      <c r="AC10" s="151" t="str">
        <f>IF(AA10=".","-",IF(AA10&gt;AB10,"g",IF(AA10=AB10,"d","v")))</f>
        <v>v</v>
      </c>
      <c r="AD10" s="149"/>
      <c r="AE10" s="150"/>
      <c r="AF10" s="150"/>
      <c r="AG10" s="150"/>
      <c r="AH10" s="147">
        <v>9</v>
      </c>
      <c r="AI10" s="133">
        <f>(N53)</f>
        <v>9</v>
      </c>
      <c r="AJ10" s="133">
        <f>(P53)</f>
        <v>7</v>
      </c>
      <c r="AK10" s="151" t="str">
        <f t="shared" si="2"/>
        <v>g</v>
      </c>
      <c r="AL10" s="147">
        <v>12</v>
      </c>
      <c r="AM10" s="133">
        <f>(N68)</f>
        <v>9</v>
      </c>
      <c r="AN10" s="133">
        <f>(P68)</f>
        <v>7</v>
      </c>
      <c r="AO10" s="167" t="str">
        <f t="shared" si="3"/>
        <v>g</v>
      </c>
      <c r="AP10" s="168"/>
      <c r="AQ10" s="139">
        <f t="shared" si="4"/>
        <v>9</v>
      </c>
      <c r="AR10" s="140">
        <f t="shared" si="5"/>
        <v>5</v>
      </c>
      <c r="AS10" s="140">
        <f t="shared" si="6"/>
        <v>0</v>
      </c>
      <c r="AT10" s="140">
        <f t="shared" si="7"/>
        <v>4</v>
      </c>
      <c r="AU10" s="141">
        <f>SUM(IF(O10&lt;&gt;".",O10)+IF(S10&lt;&gt;".",S10)+IF(W10&lt;&gt;".",W10)+IF(AA10&lt;&gt;".",AA10)+IF(C10&lt;&gt;".",C10)+IF(AI10&lt;&gt;".",AI10)+IF(AM10&lt;&gt;".",AM10)+IF(G10&lt;&gt;".",G10)+IF(K10&lt;&gt;".",K10))</f>
        <v>73</v>
      </c>
      <c r="AV10" s="141">
        <f>SUM(IF(P10&lt;&gt;".",P10)+IF(T10&lt;&gt;".",T10)+IF(X10&lt;&gt;".",X10)+IF(AB10&lt;&gt;".",AB10)+IF(D10&lt;&gt;".",D10)+IF(AJ10&lt;&gt;".",AJ10)+IF(AN10&lt;&gt;".",AN10)+IF(H10&lt;&gt;".",H10)+IF(L10&lt;&gt;".",L10))</f>
        <v>71</v>
      </c>
      <c r="AW10" s="169">
        <f t="shared" si="8"/>
        <v>15</v>
      </c>
      <c r="AX10" s="143">
        <f t="shared" si="9"/>
        <v>5</v>
      </c>
      <c r="AY10" s="144"/>
      <c r="AZ10" s="145">
        <f t="shared" si="10"/>
        <v>2</v>
      </c>
    </row>
    <row r="11" spans="1:52" ht="18" x14ac:dyDescent="0.35">
      <c r="A11" s="156" t="s">
        <v>15</v>
      </c>
      <c r="B11" s="164">
        <v>3</v>
      </c>
      <c r="C11" s="165">
        <f>(P20)</f>
        <v>4</v>
      </c>
      <c r="D11" s="165">
        <f>(N20)</f>
        <v>12</v>
      </c>
      <c r="E11" s="148" t="str">
        <f t="shared" si="11"/>
        <v>v</v>
      </c>
      <c r="F11" s="164">
        <v>2</v>
      </c>
      <c r="G11" s="165">
        <f>(P15)</f>
        <v>5</v>
      </c>
      <c r="H11" s="165">
        <f>(N15)</f>
        <v>11</v>
      </c>
      <c r="I11" s="148" t="str">
        <f t="shared" si="12"/>
        <v>v</v>
      </c>
      <c r="J11" s="164">
        <v>7</v>
      </c>
      <c r="K11" s="165">
        <f>(P41)</f>
        <v>8</v>
      </c>
      <c r="L11" s="165">
        <f>(N41)</f>
        <v>8</v>
      </c>
      <c r="M11" s="148" t="str">
        <f t="shared" si="13"/>
        <v>d</v>
      </c>
      <c r="N11" s="164">
        <v>6</v>
      </c>
      <c r="O11" s="165">
        <f>(P36)</f>
        <v>9</v>
      </c>
      <c r="P11" s="165">
        <f>(N36)</f>
        <v>7</v>
      </c>
      <c r="Q11" s="148" t="str">
        <f t="shared" si="14"/>
        <v>g</v>
      </c>
      <c r="R11" s="164">
        <v>5</v>
      </c>
      <c r="S11" s="165">
        <f>(P31)</f>
        <v>4</v>
      </c>
      <c r="T11" s="165">
        <f>(N31)</f>
        <v>12</v>
      </c>
      <c r="U11" s="148" t="str">
        <f>IF(S11=".","-",IF(S11&gt;T11,"g",IF(S11=T11,"d","v")))</f>
        <v>v</v>
      </c>
      <c r="V11" s="164">
        <v>10</v>
      </c>
      <c r="W11" s="165">
        <f>(P57)</f>
        <v>7</v>
      </c>
      <c r="X11" s="165">
        <f>(N57)</f>
        <v>9</v>
      </c>
      <c r="Y11" s="148" t="str">
        <f>IF(W11=".","-",IF(W11&gt;X11,"g",IF(W11=X11,"d","v")))</f>
        <v>v</v>
      </c>
      <c r="Z11" s="164">
        <v>8</v>
      </c>
      <c r="AA11" s="165">
        <f>(P48)</f>
        <v>5</v>
      </c>
      <c r="AB11" s="165">
        <f>(N48)</f>
        <v>11</v>
      </c>
      <c r="AC11" s="148" t="str">
        <f>IF(AA11=".","-",IF(AA11&gt;AB11,"g",IF(AA11=AB11,"d","v")))</f>
        <v>v</v>
      </c>
      <c r="AD11" s="164">
        <v>9</v>
      </c>
      <c r="AE11" s="165">
        <f>(P53)</f>
        <v>7</v>
      </c>
      <c r="AF11" s="165">
        <f>(N53)</f>
        <v>9</v>
      </c>
      <c r="AG11" s="148" t="str">
        <f>IF(AE11=".","-",IF(AE11&gt;AF11,"g",IF(AE11=AF11,"d","v")))</f>
        <v>v</v>
      </c>
      <c r="AH11" s="162"/>
      <c r="AI11" s="163"/>
      <c r="AJ11" s="163"/>
      <c r="AK11" s="163"/>
      <c r="AL11" s="164">
        <v>11</v>
      </c>
      <c r="AM11" s="165">
        <f>(N63)</f>
        <v>7</v>
      </c>
      <c r="AN11" s="165">
        <f>(P63)</f>
        <v>9</v>
      </c>
      <c r="AO11" s="148" t="str">
        <f t="shared" si="3"/>
        <v>v</v>
      </c>
      <c r="AP11" s="170"/>
      <c r="AQ11" s="139">
        <f t="shared" si="4"/>
        <v>9</v>
      </c>
      <c r="AR11" s="140">
        <f t="shared" si="5"/>
        <v>1</v>
      </c>
      <c r="AS11" s="140">
        <f t="shared" si="6"/>
        <v>1</v>
      </c>
      <c r="AT11" s="140">
        <f t="shared" si="7"/>
        <v>7</v>
      </c>
      <c r="AU11" s="141">
        <f>SUM(IF(O11&lt;&gt;".",O11)+IF(S11&lt;&gt;".",S11)+IF(W11&lt;&gt;".",W11)+IF(AA11&lt;&gt;".",AA11)+IF(AE11&lt;&gt;".",AE11)+IF(C11&lt;&gt;".",C11)+IF(AM11&lt;&gt;".",AM11)+IF(G11&lt;&gt;".",G11)+IF(K11&lt;&gt;".",K11))</f>
        <v>56</v>
      </c>
      <c r="AV11" s="141">
        <f>SUM(IF(P11&lt;&gt;".",P11)+IF(T11&lt;&gt;".",T11)+IF(X11&lt;&gt;".",X11)+IF(AB11&lt;&gt;".",AB11)+IF(AF11&lt;&gt;".",AF11)+IF(D11&lt;&gt;".",D11)+IF(AN11&lt;&gt;".",AN11)+IF(H11&lt;&gt;".",H11)+IF(L11&lt;&gt;".",L11))</f>
        <v>88</v>
      </c>
      <c r="AW11" s="142">
        <f t="shared" si="8"/>
        <v>4</v>
      </c>
      <c r="AX11" s="143">
        <f t="shared" si="9"/>
        <v>10</v>
      </c>
      <c r="AY11" s="144"/>
      <c r="AZ11" s="145">
        <f t="shared" si="10"/>
        <v>-32</v>
      </c>
    </row>
    <row r="12" spans="1:52" s="12" customFormat="1" ht="18.600000000000001" thickBot="1" x14ac:dyDescent="0.4">
      <c r="A12" s="156" t="s">
        <v>109</v>
      </c>
      <c r="B12" s="171">
        <v>2</v>
      </c>
      <c r="C12" s="172">
        <f>(P14)</f>
        <v>2</v>
      </c>
      <c r="D12" s="172">
        <f>(N14)</f>
        <v>14</v>
      </c>
      <c r="E12" s="173" t="str">
        <f t="shared" si="11"/>
        <v>v</v>
      </c>
      <c r="F12" s="171">
        <v>7</v>
      </c>
      <c r="G12" s="172">
        <f>(P40)</f>
        <v>3</v>
      </c>
      <c r="H12" s="172">
        <f>(N40)</f>
        <v>13</v>
      </c>
      <c r="I12" s="173" t="str">
        <f t="shared" si="12"/>
        <v>v</v>
      </c>
      <c r="J12" s="171">
        <v>6</v>
      </c>
      <c r="K12" s="172">
        <f>(P35)</f>
        <v>0</v>
      </c>
      <c r="L12" s="172">
        <f>(N35)</f>
        <v>16</v>
      </c>
      <c r="M12" s="173" t="str">
        <f t="shared" si="13"/>
        <v>v</v>
      </c>
      <c r="N12" s="171">
        <v>5</v>
      </c>
      <c r="O12" s="172">
        <f>(P30)</f>
        <v>4</v>
      </c>
      <c r="P12" s="172">
        <f>(N30)</f>
        <v>12</v>
      </c>
      <c r="Q12" s="173" t="str">
        <f t="shared" si="14"/>
        <v>v</v>
      </c>
      <c r="R12" s="171">
        <v>4</v>
      </c>
      <c r="S12" s="172">
        <f>(P25)</f>
        <v>2</v>
      </c>
      <c r="T12" s="172">
        <f>(N25)</f>
        <v>14</v>
      </c>
      <c r="U12" s="173" t="str">
        <f>IF(S12=".","-",IF(S12&gt;T12,"g",IF(S12=T12,"d","v")))</f>
        <v>v</v>
      </c>
      <c r="V12" s="171">
        <v>8</v>
      </c>
      <c r="W12" s="172">
        <f>(P47)</f>
        <v>8</v>
      </c>
      <c r="X12" s="172">
        <f>(N47)</f>
        <v>8</v>
      </c>
      <c r="Y12" s="173" t="str">
        <f>IF(W12=".","-",IF(W12&gt;X12,"g",IF(W12=X12,"d","v")))</f>
        <v>d</v>
      </c>
      <c r="Z12" s="171">
        <v>9</v>
      </c>
      <c r="AA12" s="172">
        <f>(P52)</f>
        <v>10</v>
      </c>
      <c r="AB12" s="172">
        <f>(N52)</f>
        <v>6</v>
      </c>
      <c r="AC12" s="173" t="str">
        <f>IF(AA12=".","-",IF(AA12&gt;AB12,"g",IF(AA12=AB12,"d","v")))</f>
        <v>g</v>
      </c>
      <c r="AD12" s="171">
        <v>12</v>
      </c>
      <c r="AE12" s="172">
        <f>(P68)</f>
        <v>7</v>
      </c>
      <c r="AF12" s="172">
        <f>(N68)</f>
        <v>9</v>
      </c>
      <c r="AG12" s="173" t="str">
        <f>IF(AE12=".","-",IF(AE12&gt;AF12,"g",IF(AE12=AF12,"d","v")))</f>
        <v>v</v>
      </c>
      <c r="AH12" s="171">
        <v>11</v>
      </c>
      <c r="AI12" s="172">
        <f>(P63)</f>
        <v>9</v>
      </c>
      <c r="AJ12" s="172">
        <f>(N63)</f>
        <v>7</v>
      </c>
      <c r="AK12" s="173" t="str">
        <f>IF(AI12=".","-",IF(AI12&gt;AJ12,"g",IF(AI12=AJ12,"d","v")))</f>
        <v>g</v>
      </c>
      <c r="AL12" s="174"/>
      <c r="AM12" s="175"/>
      <c r="AN12" s="175"/>
      <c r="AO12" s="176"/>
      <c r="AP12" s="168"/>
      <c r="AQ12" s="177">
        <f t="shared" si="4"/>
        <v>9</v>
      </c>
      <c r="AR12" s="178">
        <f t="shared" si="5"/>
        <v>2</v>
      </c>
      <c r="AS12" s="178">
        <f t="shared" si="6"/>
        <v>1</v>
      </c>
      <c r="AT12" s="178">
        <f t="shared" si="7"/>
        <v>6</v>
      </c>
      <c r="AU12" s="179">
        <f>SUM(IF(O12&lt;&gt;".",O12)+IF(S12&lt;&gt;".",S12)+IF(W12&lt;&gt;".",W12)+IF(AA12&lt;&gt;".",AA12)+IF(AE12&lt;&gt;".",AE12)+IF(AI12&lt;&gt;".",AI12)+IF(C12&lt;&gt;".",C12)+IF(G12&lt;&gt;".",G12)+IF(K12&lt;&gt;".",K12))</f>
        <v>45</v>
      </c>
      <c r="AV12" s="179">
        <f>SUM(IF(P12&lt;&gt;".",P12)+IF(T12&lt;&gt;".",T12)+IF(X12&lt;&gt;".",X12)+IF(AB12&lt;&gt;".",AB12)+IF(AF12&lt;&gt;".",AF12)+IF(AJ12&lt;&gt;".",AJ12)+IF(D12&lt;&gt;".",D12)+IF(H12&lt;&gt;".",H12)+IF(L12&lt;&gt;".",L12))</f>
        <v>99</v>
      </c>
      <c r="AW12" s="180">
        <f t="shared" si="8"/>
        <v>7</v>
      </c>
      <c r="AX12" s="143">
        <f t="shared" si="9"/>
        <v>8</v>
      </c>
      <c r="AY12" s="144"/>
      <c r="AZ12" s="145">
        <f t="shared" si="10"/>
        <v>-54</v>
      </c>
    </row>
    <row r="13" spans="1:52" s="12" customFormat="1" ht="3.75" customHeight="1" thickTop="1" x14ac:dyDescent="0.3">
      <c r="B13" s="181"/>
      <c r="C13" s="182"/>
      <c r="D13" s="182"/>
      <c r="E13" s="183"/>
      <c r="F13" s="181"/>
      <c r="G13" s="182"/>
      <c r="H13" s="182"/>
      <c r="I13" s="183"/>
      <c r="J13" s="181"/>
      <c r="K13" s="182"/>
      <c r="L13" s="182"/>
      <c r="M13" s="183"/>
      <c r="N13" s="181"/>
      <c r="O13" s="182"/>
      <c r="P13" s="182"/>
      <c r="Q13" s="183"/>
      <c r="R13" s="181"/>
      <c r="S13" s="182"/>
      <c r="T13" s="182"/>
      <c r="U13" s="183"/>
      <c r="V13" s="181"/>
      <c r="W13" s="182"/>
      <c r="X13" s="182"/>
      <c r="Y13" s="183"/>
      <c r="Z13" s="181"/>
      <c r="AA13" s="182"/>
      <c r="AB13" s="182"/>
      <c r="AC13" s="183"/>
      <c r="AH13" s="181"/>
      <c r="AI13" s="182"/>
      <c r="AJ13" s="182"/>
      <c r="AK13" s="183"/>
      <c r="AQ13" s="184"/>
      <c r="AR13" s="185"/>
      <c r="AS13" s="185"/>
      <c r="AT13" s="185"/>
      <c r="AU13" s="186"/>
      <c r="AV13" s="186"/>
      <c r="AW13" s="187"/>
    </row>
    <row r="14" spans="1:52" s="12" customFormat="1" ht="24.6" x14ac:dyDescent="0.4">
      <c r="A14" s="188">
        <v>1</v>
      </c>
      <c r="B14" s="189"/>
      <c r="D14" s="190"/>
      <c r="K14" s="191"/>
      <c r="L14" s="192" t="str">
        <f>($A$3)</f>
        <v>Csokonyavisonta</v>
      </c>
      <c r="M14" s="191"/>
      <c r="N14" s="193">
        <v>14</v>
      </c>
      <c r="O14" s="194" t="s">
        <v>6</v>
      </c>
      <c r="P14" s="193">
        <v>2</v>
      </c>
      <c r="R14" s="12" t="str">
        <f>($A$12)</f>
        <v>Soproni MAFC</v>
      </c>
      <c r="W14" s="191"/>
      <c r="Y14" s="190"/>
      <c r="AX14" s="195"/>
    </row>
    <row r="15" spans="1:52" ht="21" x14ac:dyDescent="0.4">
      <c r="A15" s="196"/>
      <c r="B15" s="197"/>
      <c r="E15" s="12"/>
      <c r="F15" s="12"/>
      <c r="G15" s="12"/>
      <c r="H15" s="12"/>
      <c r="I15" s="12"/>
      <c r="J15" s="12"/>
      <c r="L15" s="192" t="str">
        <f>($A$4)</f>
        <v>Vác I</v>
      </c>
      <c r="N15" s="193">
        <v>11</v>
      </c>
      <c r="O15" s="194" t="s">
        <v>6</v>
      </c>
      <c r="P15" s="193">
        <v>5</v>
      </c>
      <c r="R15" s="12" t="str">
        <f>($A$11)</f>
        <v>Modern SE</v>
      </c>
      <c r="S15" s="12"/>
      <c r="V15" s="12"/>
      <c r="Z15" s="12"/>
      <c r="AA15" s="198"/>
      <c r="AI15" s="198"/>
      <c r="AJ15" s="199"/>
      <c r="AK15" s="198"/>
      <c r="AM15" s="12"/>
      <c r="AN15" s="12"/>
      <c r="AO15" s="12"/>
      <c r="AP15" s="12"/>
      <c r="AQ15" s="12"/>
      <c r="AR15" s="12"/>
      <c r="AT15" s="12"/>
      <c r="AU15" s="12"/>
      <c r="AV15" s="12"/>
      <c r="AW15" s="12"/>
      <c r="AX15" s="195"/>
    </row>
    <row r="16" spans="1:52" ht="21" x14ac:dyDescent="0.4">
      <c r="A16" s="196"/>
      <c r="B16" s="197"/>
      <c r="D16" s="190"/>
      <c r="E16" s="12"/>
      <c r="F16" s="12"/>
      <c r="G16" s="12"/>
      <c r="H16" s="12"/>
      <c r="I16" s="12"/>
      <c r="J16" s="12"/>
      <c r="L16" s="192" t="str">
        <f>A5</f>
        <v>Erzsébetváros SE</v>
      </c>
      <c r="N16" s="193">
        <v>10</v>
      </c>
      <c r="O16" s="194" t="s">
        <v>6</v>
      </c>
      <c r="P16" s="193">
        <v>6</v>
      </c>
      <c r="Q16" s="198" t="s">
        <v>110</v>
      </c>
      <c r="R16" s="12" t="str">
        <f>($A$10)</f>
        <v>Testvériség SE II</v>
      </c>
      <c r="S16" s="12"/>
      <c r="V16" s="12"/>
      <c r="Y16" s="190"/>
      <c r="Z16" s="12"/>
      <c r="AA16" s="191"/>
      <c r="AI16" s="191"/>
      <c r="AJ16" s="191"/>
      <c r="AK16" s="191"/>
      <c r="AM16" s="12"/>
      <c r="AN16" s="12"/>
      <c r="AO16" s="12"/>
      <c r="AP16" s="12"/>
      <c r="AQ16" s="12"/>
      <c r="AR16" s="12"/>
      <c r="AT16" s="12"/>
      <c r="AU16" s="12"/>
      <c r="AV16" s="12"/>
      <c r="AW16" s="12"/>
      <c r="AX16" s="195"/>
      <c r="AY16" s="12"/>
    </row>
    <row r="17" spans="1:51" ht="21" x14ac:dyDescent="0.4">
      <c r="A17" s="196"/>
      <c r="B17" s="197"/>
      <c r="E17" s="12"/>
      <c r="F17" s="12"/>
      <c r="G17" s="12"/>
      <c r="H17" s="12"/>
      <c r="I17" s="12"/>
      <c r="J17" s="12"/>
      <c r="L17" s="200" t="str">
        <f>A6</f>
        <v>Benfica-Mundial II</v>
      </c>
      <c r="N17" s="193">
        <v>5</v>
      </c>
      <c r="O17" s="194" t="s">
        <v>6</v>
      </c>
      <c r="P17" s="193">
        <v>11</v>
      </c>
      <c r="R17" s="12" t="str">
        <f>A9</f>
        <v>Komló II</v>
      </c>
      <c r="S17" s="12"/>
      <c r="V17" s="12"/>
      <c r="Z17" s="12"/>
      <c r="AA17" s="198"/>
      <c r="AI17" s="198"/>
      <c r="AJ17" s="199"/>
      <c r="AK17" s="198"/>
      <c r="AM17" s="12"/>
      <c r="AN17" s="12"/>
      <c r="AO17" s="12"/>
      <c r="AP17" s="12"/>
      <c r="AQ17" s="12"/>
      <c r="AR17" s="12"/>
      <c r="AT17" s="12"/>
      <c r="AU17" s="12"/>
      <c r="AV17" s="12"/>
      <c r="AW17" s="12"/>
      <c r="AX17" s="195"/>
    </row>
    <row r="18" spans="1:51" ht="21" x14ac:dyDescent="0.4">
      <c r="A18" s="196"/>
      <c r="B18" s="197"/>
      <c r="D18" s="190"/>
      <c r="E18" s="12"/>
      <c r="F18" s="12"/>
      <c r="G18" s="12"/>
      <c r="H18" s="12"/>
      <c r="I18" s="12"/>
      <c r="J18" s="12"/>
      <c r="L18" s="192" t="str">
        <f>A7</f>
        <v>Hírös II</v>
      </c>
      <c r="N18" s="193">
        <v>10</v>
      </c>
      <c r="O18" s="194" t="s">
        <v>6</v>
      </c>
      <c r="P18" s="193">
        <v>6</v>
      </c>
      <c r="Q18" s="198" t="s">
        <v>110</v>
      </c>
      <c r="R18" s="12" t="str">
        <f>A8</f>
        <v>Vác II</v>
      </c>
      <c r="S18" s="12"/>
      <c r="V18" s="12"/>
      <c r="Y18" s="190"/>
      <c r="Z18" s="12"/>
      <c r="AA18" s="191"/>
      <c r="AI18" s="191"/>
      <c r="AJ18" s="191"/>
      <c r="AK18" s="191"/>
      <c r="AM18" s="12"/>
      <c r="AN18" s="12"/>
      <c r="AO18" s="12"/>
      <c r="AP18" s="12"/>
      <c r="AQ18" s="12"/>
      <c r="AR18" s="12"/>
      <c r="AT18" s="12"/>
      <c r="AU18" s="12"/>
      <c r="AV18" s="12"/>
      <c r="AW18" s="12"/>
      <c r="AX18" s="195"/>
      <c r="AY18" s="12"/>
    </row>
    <row r="19" spans="1:51" ht="9" customHeight="1" x14ac:dyDescent="0.4">
      <c r="A19" s="196"/>
      <c r="B19" s="197"/>
      <c r="C19" s="201"/>
      <c r="D19" s="202"/>
      <c r="E19" s="203"/>
      <c r="F19" s="203"/>
      <c r="G19" s="203"/>
      <c r="H19" s="203"/>
      <c r="I19" s="203"/>
      <c r="J19" s="203"/>
      <c r="K19" s="201"/>
      <c r="L19" s="204"/>
      <c r="M19" s="201"/>
      <c r="N19" s="205"/>
      <c r="O19" s="206"/>
      <c r="P19" s="205"/>
      <c r="Q19" s="207"/>
      <c r="R19" s="203"/>
      <c r="S19" s="203"/>
      <c r="T19" s="201"/>
      <c r="U19" s="201"/>
      <c r="V19" s="203"/>
      <c r="W19" s="201"/>
      <c r="X19" s="201"/>
      <c r="Y19" s="202"/>
      <c r="Z19" s="203"/>
      <c r="AA19" s="191"/>
      <c r="AI19" s="191"/>
      <c r="AJ19" s="191"/>
      <c r="AK19" s="191"/>
      <c r="AM19" s="12"/>
      <c r="AN19" s="12"/>
      <c r="AO19" s="12"/>
      <c r="AP19" s="12"/>
      <c r="AQ19" s="12"/>
      <c r="AR19" s="12"/>
      <c r="AT19" s="12"/>
      <c r="AU19" s="12"/>
      <c r="AV19" s="12"/>
      <c r="AW19" s="12"/>
      <c r="AX19" s="195"/>
      <c r="AY19" s="12"/>
    </row>
    <row r="20" spans="1:51" s="12" customFormat="1" ht="24.6" x14ac:dyDescent="0.4">
      <c r="A20" s="188">
        <v>2</v>
      </c>
      <c r="B20" s="208"/>
      <c r="D20" s="190"/>
      <c r="K20" s="191"/>
      <c r="L20" s="192" t="str">
        <f>($A$3)</f>
        <v>Csokonyavisonta</v>
      </c>
      <c r="M20" s="191"/>
      <c r="N20" s="193">
        <v>12</v>
      </c>
      <c r="O20" s="194" t="s">
        <v>6</v>
      </c>
      <c r="P20" s="193">
        <v>4</v>
      </c>
      <c r="R20" s="12" t="str">
        <f>($A$11)</f>
        <v>Modern SE</v>
      </c>
      <c r="W20" s="191"/>
      <c r="Y20" s="190"/>
      <c r="AX20" s="195"/>
    </row>
    <row r="21" spans="1:51" ht="21" x14ac:dyDescent="0.4">
      <c r="A21" s="196"/>
      <c r="B21" s="209"/>
      <c r="E21" s="12"/>
      <c r="F21" s="12"/>
      <c r="G21" s="12"/>
      <c r="H21" s="12"/>
      <c r="I21" s="12"/>
      <c r="J21" s="12"/>
      <c r="L21" s="192" t="str">
        <f>($A$4)</f>
        <v>Vác I</v>
      </c>
      <c r="N21" s="193">
        <v>10</v>
      </c>
      <c r="O21" s="194" t="s">
        <v>6</v>
      </c>
      <c r="P21" s="193">
        <v>6</v>
      </c>
      <c r="Q21" s="198"/>
      <c r="R21" s="12" t="str">
        <f>($A$10)</f>
        <v>Testvériség SE II</v>
      </c>
      <c r="S21" s="12"/>
      <c r="V21" s="12"/>
      <c r="Z21" s="12"/>
      <c r="AA21" s="198"/>
      <c r="AI21" s="198"/>
      <c r="AJ21" s="199"/>
      <c r="AK21" s="198"/>
      <c r="AM21" s="12"/>
      <c r="AN21" s="12"/>
      <c r="AO21" s="12"/>
      <c r="AP21" s="12"/>
      <c r="AQ21" s="12"/>
      <c r="AR21" s="12"/>
      <c r="AT21" s="12"/>
      <c r="AU21" s="12"/>
      <c r="AV21" s="12"/>
      <c r="AW21" s="12"/>
      <c r="AX21" s="195"/>
    </row>
    <row r="22" spans="1:51" ht="21" x14ac:dyDescent="0.4">
      <c r="A22" s="196"/>
      <c r="B22" s="209"/>
      <c r="D22" s="190"/>
      <c r="E22" s="12"/>
      <c r="F22" s="12"/>
      <c r="G22" s="12"/>
      <c r="H22" s="12"/>
      <c r="I22" s="12"/>
      <c r="J22" s="12"/>
      <c r="L22" s="192" t="str">
        <f>($A$5)</f>
        <v>Erzsébetváros SE</v>
      </c>
      <c r="N22" s="193">
        <v>4</v>
      </c>
      <c r="O22" s="194" t="s">
        <v>6</v>
      </c>
      <c r="P22" s="193">
        <v>12</v>
      </c>
      <c r="Q22" s="198" t="s">
        <v>110</v>
      </c>
      <c r="R22" s="12" t="str">
        <f>($A$9)</f>
        <v>Komló II</v>
      </c>
      <c r="V22" s="12"/>
      <c r="Y22" s="190"/>
      <c r="Z22" s="12"/>
      <c r="AA22" s="191"/>
      <c r="AI22" s="191"/>
      <c r="AJ22" s="191"/>
      <c r="AK22" s="191"/>
      <c r="AM22" s="12"/>
      <c r="AN22" s="12"/>
      <c r="AO22" s="12"/>
      <c r="AP22" s="12"/>
      <c r="AQ22" s="12"/>
      <c r="AR22" s="12"/>
      <c r="AT22" s="12"/>
      <c r="AU22" s="12"/>
      <c r="AV22" s="12"/>
      <c r="AW22" s="12"/>
      <c r="AX22" s="195"/>
      <c r="AY22" s="12"/>
    </row>
    <row r="23" spans="1:51" ht="21" x14ac:dyDescent="0.4">
      <c r="A23" s="196"/>
      <c r="B23" s="209"/>
      <c r="E23" s="12"/>
      <c r="F23" s="12"/>
      <c r="G23" s="12"/>
      <c r="H23" s="12"/>
      <c r="I23" s="12"/>
      <c r="J23" s="12"/>
      <c r="L23" s="192" t="str">
        <f>($A$6)</f>
        <v>Benfica-Mundial II</v>
      </c>
      <c r="N23" s="193">
        <v>14</v>
      </c>
      <c r="O23" s="194" t="s">
        <v>6</v>
      </c>
      <c r="P23" s="193">
        <v>2</v>
      </c>
      <c r="Q23" s="198" t="s">
        <v>110</v>
      </c>
      <c r="R23" s="12" t="str">
        <f>($A$8)</f>
        <v>Vác II</v>
      </c>
      <c r="S23" s="12"/>
      <c r="V23" s="12"/>
      <c r="Z23" s="12"/>
      <c r="AA23" s="198"/>
      <c r="AI23" s="198"/>
      <c r="AJ23" s="199"/>
      <c r="AK23" s="198"/>
      <c r="AM23" s="12"/>
      <c r="AN23" s="12"/>
      <c r="AO23" s="12"/>
      <c r="AP23" s="12"/>
      <c r="AQ23" s="12"/>
      <c r="AR23" s="12"/>
      <c r="AT23" s="12"/>
      <c r="AU23" s="12"/>
      <c r="AV23" s="12"/>
      <c r="AW23" s="12"/>
      <c r="AX23" s="195"/>
    </row>
    <row r="24" spans="1:51" ht="9.75" customHeight="1" x14ac:dyDescent="0.4">
      <c r="A24" s="196"/>
      <c r="B24" s="209"/>
      <c r="C24" s="210"/>
      <c r="D24" s="210"/>
      <c r="E24" s="211"/>
      <c r="F24" s="211"/>
      <c r="G24" s="211"/>
      <c r="H24" s="211"/>
      <c r="I24" s="211"/>
      <c r="J24" s="211"/>
      <c r="K24" s="210"/>
      <c r="L24" s="212"/>
      <c r="M24" s="210"/>
      <c r="N24" s="213"/>
      <c r="O24" s="214"/>
      <c r="P24" s="213"/>
      <c r="Q24" s="215"/>
      <c r="R24" s="211"/>
      <c r="S24" s="211"/>
      <c r="T24" s="210"/>
      <c r="U24" s="210"/>
      <c r="V24" s="211"/>
      <c r="W24" s="210"/>
      <c r="X24" s="210"/>
      <c r="Y24" s="210"/>
      <c r="Z24" s="211"/>
      <c r="AA24" s="198"/>
      <c r="AI24" s="198"/>
      <c r="AJ24" s="199"/>
      <c r="AK24" s="198"/>
      <c r="AM24" s="12"/>
      <c r="AN24" s="12"/>
      <c r="AO24" s="12"/>
      <c r="AP24" s="12"/>
      <c r="AQ24" s="12"/>
      <c r="AR24" s="12"/>
      <c r="AT24" s="12"/>
      <c r="AU24" s="12"/>
      <c r="AV24" s="12"/>
      <c r="AW24" s="12"/>
      <c r="AX24" s="195"/>
    </row>
    <row r="25" spans="1:51" ht="21" x14ac:dyDescent="0.4">
      <c r="A25" s="196"/>
      <c r="B25" s="209"/>
      <c r="D25" s="190"/>
      <c r="E25" s="12"/>
      <c r="F25" s="12"/>
      <c r="G25" s="12"/>
      <c r="H25" s="12"/>
      <c r="I25" s="12"/>
      <c r="J25" s="12"/>
      <c r="L25" s="192" t="str">
        <f>($A$7)</f>
        <v>Hírös II</v>
      </c>
      <c r="N25" s="193">
        <v>14</v>
      </c>
      <c r="O25" s="194" t="s">
        <v>6</v>
      </c>
      <c r="P25" s="193">
        <v>2</v>
      </c>
      <c r="Q25" s="198" t="s">
        <v>110</v>
      </c>
      <c r="R25" s="12" t="str">
        <f>($A$12)</f>
        <v>Soproni MAFC</v>
      </c>
      <c r="S25" s="12"/>
      <c r="V25" s="12"/>
      <c r="Y25" s="190"/>
      <c r="Z25" s="12"/>
      <c r="AA25" s="191"/>
      <c r="AI25" s="191"/>
      <c r="AJ25" s="191"/>
      <c r="AK25" s="191"/>
      <c r="AM25" s="12"/>
      <c r="AN25" s="12"/>
      <c r="AO25" s="12"/>
      <c r="AP25" s="12"/>
      <c r="AQ25" s="12"/>
      <c r="AR25" s="12"/>
      <c r="AT25" s="12"/>
      <c r="AU25" s="12"/>
      <c r="AV25" s="12"/>
      <c r="AW25" s="12"/>
      <c r="AX25" s="195"/>
      <c r="AY25" s="12"/>
    </row>
    <row r="26" spans="1:51" s="12" customFormat="1" ht="24.6" x14ac:dyDescent="0.4">
      <c r="A26" s="188">
        <v>4</v>
      </c>
      <c r="B26" s="189"/>
      <c r="D26" s="190"/>
      <c r="K26" s="191"/>
      <c r="L26" s="192" t="str">
        <f>($A$3)</f>
        <v>Csokonyavisonta</v>
      </c>
      <c r="M26" s="191"/>
      <c r="N26" s="193">
        <v>5</v>
      </c>
      <c r="O26" s="194" t="s">
        <v>6</v>
      </c>
      <c r="P26" s="193">
        <v>11</v>
      </c>
      <c r="R26" s="12" t="str">
        <f>($A$10)</f>
        <v>Testvériség SE II</v>
      </c>
      <c r="W26" s="191"/>
      <c r="Y26" s="190"/>
      <c r="AX26" s="195"/>
    </row>
    <row r="27" spans="1:51" ht="21" x14ac:dyDescent="0.4">
      <c r="A27" s="196"/>
      <c r="B27" s="197"/>
      <c r="E27" s="12"/>
      <c r="F27" s="12"/>
      <c r="G27" s="12"/>
      <c r="H27" s="12"/>
      <c r="I27" s="12"/>
      <c r="J27" s="12"/>
      <c r="L27" s="192" t="str">
        <f>($A$4)</f>
        <v>Vác I</v>
      </c>
      <c r="N27" s="193">
        <v>10</v>
      </c>
      <c r="O27" s="194" t="s">
        <v>6</v>
      </c>
      <c r="P27" s="193">
        <v>6</v>
      </c>
      <c r="R27" s="12" t="str">
        <f>($A$9)</f>
        <v>Komló II</v>
      </c>
      <c r="S27" s="12"/>
      <c r="V27" s="12"/>
      <c r="Z27" s="12"/>
      <c r="AA27" s="198"/>
      <c r="AI27" s="198"/>
      <c r="AJ27" s="199"/>
      <c r="AK27" s="198"/>
      <c r="AM27" s="12"/>
      <c r="AN27" s="12"/>
      <c r="AO27" s="12"/>
      <c r="AP27" s="12"/>
      <c r="AQ27" s="12"/>
      <c r="AR27" s="12"/>
      <c r="AT27" s="12"/>
      <c r="AU27" s="12"/>
      <c r="AV27" s="12"/>
      <c r="AW27" s="12"/>
      <c r="AX27" s="195"/>
    </row>
    <row r="28" spans="1:51" ht="21" x14ac:dyDescent="0.4">
      <c r="A28" s="196"/>
      <c r="B28" s="197"/>
      <c r="D28" s="190"/>
      <c r="E28" s="12"/>
      <c r="F28" s="12"/>
      <c r="G28" s="12"/>
      <c r="H28" s="12"/>
      <c r="I28" s="12"/>
      <c r="J28" s="12"/>
      <c r="L28" s="192" t="str">
        <f>($A$5)</f>
        <v>Erzsébetváros SE</v>
      </c>
      <c r="N28" s="193">
        <v>11</v>
      </c>
      <c r="O28" s="194" t="s">
        <v>6</v>
      </c>
      <c r="P28" s="193">
        <v>5</v>
      </c>
      <c r="Q28" s="198"/>
      <c r="R28" s="12" t="str">
        <f>($A$8)</f>
        <v>Vác II</v>
      </c>
      <c r="S28" s="12"/>
      <c r="V28" s="12"/>
      <c r="Y28" s="190"/>
      <c r="Z28" s="12"/>
      <c r="AA28" s="191"/>
      <c r="AI28" s="191"/>
      <c r="AJ28" s="191"/>
      <c r="AK28" s="191"/>
      <c r="AM28" s="12"/>
      <c r="AN28" s="12"/>
      <c r="AO28" s="12"/>
      <c r="AP28" s="12"/>
      <c r="AQ28" s="12"/>
      <c r="AR28" s="12"/>
      <c r="AT28" s="12"/>
      <c r="AU28" s="12"/>
      <c r="AV28" s="12"/>
      <c r="AW28" s="12"/>
      <c r="AX28" s="195"/>
      <c r="AY28" s="12"/>
    </row>
    <row r="29" spans="1:51" ht="10.5" customHeight="1" x14ac:dyDescent="0.4">
      <c r="A29" s="196"/>
      <c r="B29" s="197"/>
      <c r="C29" s="210"/>
      <c r="D29" s="216"/>
      <c r="E29" s="211"/>
      <c r="F29" s="211"/>
      <c r="G29" s="211"/>
      <c r="H29" s="211"/>
      <c r="I29" s="211"/>
      <c r="J29" s="211"/>
      <c r="K29" s="210"/>
      <c r="L29" s="212"/>
      <c r="M29" s="210"/>
      <c r="N29" s="213"/>
      <c r="O29" s="214"/>
      <c r="P29" s="213"/>
      <c r="Q29" s="215"/>
      <c r="R29" s="211"/>
      <c r="S29" s="211"/>
      <c r="T29" s="210"/>
      <c r="U29" s="210"/>
      <c r="V29" s="211"/>
      <c r="W29" s="210"/>
      <c r="X29" s="210"/>
      <c r="Y29" s="216"/>
      <c r="Z29" s="211"/>
      <c r="AA29" s="191"/>
      <c r="AI29" s="191"/>
      <c r="AJ29" s="191"/>
      <c r="AK29" s="191"/>
      <c r="AM29" s="12"/>
      <c r="AN29" s="12"/>
      <c r="AO29" s="12"/>
      <c r="AP29" s="12"/>
      <c r="AQ29" s="12"/>
      <c r="AR29" s="12"/>
      <c r="AT29" s="12"/>
      <c r="AU29" s="12"/>
      <c r="AV29" s="12"/>
      <c r="AW29" s="12"/>
      <c r="AX29" s="195"/>
      <c r="AY29" s="12"/>
    </row>
    <row r="30" spans="1:51" ht="21" x14ac:dyDescent="0.4">
      <c r="A30" s="196"/>
      <c r="B30" s="197"/>
      <c r="E30" s="12"/>
      <c r="F30" s="12"/>
      <c r="G30" s="12"/>
      <c r="H30" s="12"/>
      <c r="I30" s="12"/>
      <c r="J30" s="12"/>
      <c r="L30" s="192" t="str">
        <f>($A$6)</f>
        <v>Benfica-Mundial II</v>
      </c>
      <c r="N30" s="193">
        <v>12</v>
      </c>
      <c r="O30" s="194" t="s">
        <v>6</v>
      </c>
      <c r="P30" s="193">
        <v>4</v>
      </c>
      <c r="R30" s="12" t="str">
        <f>A12</f>
        <v>Soproni MAFC</v>
      </c>
      <c r="S30" s="12"/>
      <c r="V30" s="12"/>
      <c r="Z30" s="12"/>
      <c r="AA30" s="198"/>
      <c r="AI30" s="198"/>
      <c r="AJ30" s="199"/>
      <c r="AK30" s="198"/>
      <c r="AM30" s="12"/>
      <c r="AN30" s="12"/>
      <c r="AO30" s="12"/>
      <c r="AP30" s="12"/>
      <c r="AQ30" s="12"/>
      <c r="AR30" s="12"/>
      <c r="AT30" s="12"/>
      <c r="AU30" s="12"/>
      <c r="AV30" s="12"/>
      <c r="AW30" s="12"/>
      <c r="AX30" s="195"/>
    </row>
    <row r="31" spans="1:51" ht="21" x14ac:dyDescent="0.4">
      <c r="A31" s="196"/>
      <c r="B31" s="197"/>
      <c r="D31" s="190"/>
      <c r="E31" s="12"/>
      <c r="F31" s="12"/>
      <c r="G31" s="12"/>
      <c r="H31" s="12"/>
      <c r="I31" s="12"/>
      <c r="J31" s="12"/>
      <c r="L31" s="192" t="str">
        <f>(A7)</f>
        <v>Hírös II</v>
      </c>
      <c r="N31" s="193">
        <v>12</v>
      </c>
      <c r="O31" s="194" t="s">
        <v>6</v>
      </c>
      <c r="P31" s="193">
        <v>4</v>
      </c>
      <c r="Q31" s="198" t="s">
        <v>110</v>
      </c>
      <c r="R31" s="12" t="str">
        <f>($A$11)</f>
        <v>Modern SE</v>
      </c>
      <c r="S31" s="12"/>
      <c r="V31" s="12"/>
      <c r="Y31" s="190"/>
      <c r="Z31" s="12"/>
      <c r="AA31" s="191"/>
      <c r="AI31" s="191"/>
      <c r="AJ31" s="191"/>
      <c r="AK31" s="191"/>
      <c r="AM31" s="12"/>
      <c r="AN31" s="12"/>
      <c r="AO31" s="12"/>
      <c r="AP31" s="12"/>
      <c r="AQ31" s="12"/>
      <c r="AR31" s="12"/>
      <c r="AT31" s="12"/>
      <c r="AU31" s="12"/>
      <c r="AV31" s="12"/>
      <c r="AW31" s="12"/>
      <c r="AX31" s="195"/>
      <c r="AY31" s="12"/>
    </row>
    <row r="32" spans="1:51" s="12" customFormat="1" ht="24.6" x14ac:dyDescent="0.4">
      <c r="A32" s="188">
        <v>5</v>
      </c>
      <c r="B32" s="208"/>
      <c r="D32" s="190"/>
      <c r="K32" s="191"/>
      <c r="L32" s="192" t="str">
        <f>($A$3)</f>
        <v>Csokonyavisonta</v>
      </c>
      <c r="M32" s="191"/>
      <c r="N32" s="193">
        <v>9</v>
      </c>
      <c r="O32" s="194" t="s">
        <v>6</v>
      </c>
      <c r="P32" s="193">
        <v>7</v>
      </c>
      <c r="R32" s="12" t="str">
        <f>($A$9)</f>
        <v>Komló II</v>
      </c>
      <c r="W32" s="191"/>
      <c r="Y32" s="190"/>
      <c r="AX32" s="195"/>
    </row>
    <row r="33" spans="1:51" ht="21" x14ac:dyDescent="0.4">
      <c r="A33" s="196"/>
      <c r="B33" s="209"/>
      <c r="E33" s="12"/>
      <c r="F33" s="12"/>
      <c r="G33" s="12"/>
      <c r="H33" s="12"/>
      <c r="I33" s="12"/>
      <c r="J33" s="12"/>
      <c r="L33" s="192" t="str">
        <f>($A$8)</f>
        <v>Vác II</v>
      </c>
      <c r="N33" s="193">
        <v>9</v>
      </c>
      <c r="O33" s="194" t="s">
        <v>6</v>
      </c>
      <c r="P33" s="193">
        <v>7</v>
      </c>
      <c r="R33" s="12" t="str">
        <f>($A$4)</f>
        <v>Vác I</v>
      </c>
      <c r="S33" s="12"/>
      <c r="V33" s="12"/>
      <c r="Z33" s="12"/>
      <c r="AA33" s="198"/>
      <c r="AI33" s="198"/>
      <c r="AJ33" s="199"/>
      <c r="AK33" s="198"/>
      <c r="AM33" s="12"/>
      <c r="AN33" s="12"/>
      <c r="AO33" s="12"/>
      <c r="AP33" s="12"/>
      <c r="AQ33" s="12"/>
      <c r="AR33" s="12"/>
      <c r="AT33" s="12"/>
      <c r="AU33" s="12"/>
      <c r="AV33" s="12"/>
      <c r="AW33" s="12"/>
      <c r="AX33" s="195"/>
    </row>
    <row r="34" spans="1:51" ht="11.25" customHeight="1" x14ac:dyDescent="0.4">
      <c r="A34" s="196"/>
      <c r="B34" s="209"/>
      <c r="C34" s="210"/>
      <c r="D34" s="210"/>
      <c r="E34" s="211"/>
      <c r="F34" s="211"/>
      <c r="G34" s="211"/>
      <c r="H34" s="211"/>
      <c r="I34" s="211"/>
      <c r="J34" s="211"/>
      <c r="K34" s="210"/>
      <c r="L34" s="212"/>
      <c r="M34" s="210"/>
      <c r="N34" s="213"/>
      <c r="O34" s="214"/>
      <c r="P34" s="213"/>
      <c r="Q34" s="210"/>
      <c r="R34" s="211"/>
      <c r="S34" s="211"/>
      <c r="T34" s="210"/>
      <c r="U34" s="210"/>
      <c r="V34" s="211"/>
      <c r="W34" s="210"/>
      <c r="X34" s="210"/>
      <c r="Y34" s="210"/>
      <c r="Z34" s="211"/>
      <c r="AA34" s="198"/>
      <c r="AI34" s="198"/>
      <c r="AJ34" s="199"/>
      <c r="AK34" s="198"/>
      <c r="AM34" s="12"/>
      <c r="AN34" s="12"/>
      <c r="AO34" s="12"/>
      <c r="AP34" s="12"/>
      <c r="AQ34" s="12"/>
      <c r="AR34" s="12"/>
      <c r="AT34" s="12"/>
      <c r="AU34" s="12"/>
      <c r="AV34" s="12"/>
      <c r="AW34" s="12"/>
      <c r="AX34" s="195"/>
    </row>
    <row r="35" spans="1:51" ht="21" x14ac:dyDescent="0.4">
      <c r="A35" s="196"/>
      <c r="B35" s="209"/>
      <c r="D35" s="190"/>
      <c r="E35" s="12"/>
      <c r="F35" s="12"/>
      <c r="G35" s="12"/>
      <c r="H35" s="12"/>
      <c r="I35" s="12"/>
      <c r="J35" s="12"/>
      <c r="L35" s="192" t="str">
        <f>($A$5)</f>
        <v>Erzsébetváros SE</v>
      </c>
      <c r="N35" s="193">
        <v>16</v>
      </c>
      <c r="O35" s="194" t="s">
        <v>6</v>
      </c>
      <c r="P35" s="193">
        <v>0</v>
      </c>
      <c r="Q35" s="198"/>
      <c r="R35" s="12" t="str">
        <f>($A$12)</f>
        <v>Soproni MAFC</v>
      </c>
      <c r="S35" s="12"/>
      <c r="V35" s="12"/>
      <c r="Y35" s="190"/>
      <c r="Z35" s="12"/>
      <c r="AA35" s="191"/>
      <c r="AI35" s="191"/>
      <c r="AJ35" s="191"/>
      <c r="AK35" s="191"/>
      <c r="AM35" s="12"/>
      <c r="AN35" s="12"/>
      <c r="AO35" s="12"/>
      <c r="AP35" s="12"/>
      <c r="AQ35" s="12"/>
      <c r="AR35" s="12"/>
      <c r="AT35" s="12"/>
      <c r="AU35" s="12"/>
      <c r="AV35" s="12"/>
      <c r="AW35" s="12"/>
      <c r="AX35" s="195"/>
      <c r="AY35" s="12"/>
    </row>
    <row r="36" spans="1:51" ht="21" x14ac:dyDescent="0.4">
      <c r="A36" s="196"/>
      <c r="B36" s="209"/>
      <c r="E36" s="12"/>
      <c r="F36" s="12"/>
      <c r="G36" s="12"/>
      <c r="H36" s="12"/>
      <c r="I36" s="12"/>
      <c r="J36" s="12"/>
      <c r="L36" s="192" t="str">
        <f>($A$6)</f>
        <v>Benfica-Mundial II</v>
      </c>
      <c r="N36" s="193">
        <v>7</v>
      </c>
      <c r="O36" s="194" t="s">
        <v>6</v>
      </c>
      <c r="P36" s="193">
        <v>9</v>
      </c>
      <c r="R36" s="12" t="str">
        <f>($A$11)</f>
        <v>Modern SE</v>
      </c>
      <c r="S36" s="12"/>
      <c r="V36" s="12"/>
      <c r="Z36" s="12"/>
      <c r="AA36" s="198"/>
      <c r="AI36" s="198"/>
      <c r="AJ36" s="199"/>
      <c r="AK36" s="198"/>
      <c r="AM36" s="12"/>
      <c r="AN36" s="12"/>
      <c r="AO36" s="12"/>
      <c r="AP36" s="12"/>
      <c r="AQ36" s="12"/>
      <c r="AR36" s="12"/>
      <c r="AT36" s="12"/>
      <c r="AU36" s="12"/>
      <c r="AV36" s="12"/>
      <c r="AW36" s="12"/>
      <c r="AX36" s="195"/>
    </row>
    <row r="37" spans="1:51" ht="21" x14ac:dyDescent="0.4">
      <c r="A37" s="196"/>
      <c r="B37" s="209"/>
      <c r="D37" s="190"/>
      <c r="E37" s="12"/>
      <c r="F37" s="12"/>
      <c r="G37" s="12"/>
      <c r="H37" s="12"/>
      <c r="I37" s="12"/>
      <c r="J37" s="12"/>
      <c r="L37" s="192" t="str">
        <f>($A$10)</f>
        <v>Testvériség SE II</v>
      </c>
      <c r="N37" s="193">
        <v>9</v>
      </c>
      <c r="O37" s="194" t="s">
        <v>6</v>
      </c>
      <c r="P37" s="193">
        <v>7</v>
      </c>
      <c r="Q37" s="198" t="s">
        <v>110</v>
      </c>
      <c r="R37" s="12" t="str">
        <f>($A$7)</f>
        <v>Hírös II</v>
      </c>
      <c r="S37" s="12"/>
      <c r="V37" s="12"/>
      <c r="Y37" s="190"/>
      <c r="Z37" s="12"/>
      <c r="AA37" s="191"/>
      <c r="AI37" s="191"/>
      <c r="AJ37" s="191"/>
      <c r="AK37" s="191"/>
      <c r="AM37" s="12"/>
      <c r="AN37" s="12"/>
      <c r="AO37" s="12"/>
      <c r="AP37" s="12"/>
      <c r="AQ37" s="12"/>
      <c r="AR37" s="12"/>
      <c r="AT37" s="12"/>
      <c r="AU37" s="12"/>
      <c r="AV37" s="12"/>
      <c r="AW37" s="12"/>
      <c r="AX37" s="195"/>
      <c r="AY37" s="12"/>
    </row>
    <row r="38" spans="1:51" s="12" customFormat="1" ht="24.6" x14ac:dyDescent="0.4">
      <c r="A38" s="188">
        <v>6</v>
      </c>
      <c r="B38" s="189"/>
      <c r="D38" s="190"/>
      <c r="K38" s="191"/>
      <c r="L38" s="192" t="str">
        <f>($A$3)</f>
        <v>Csokonyavisonta</v>
      </c>
      <c r="M38" s="191"/>
      <c r="N38" s="193">
        <v>10</v>
      </c>
      <c r="O38" s="194" t="s">
        <v>6</v>
      </c>
      <c r="P38" s="193">
        <v>6</v>
      </c>
      <c r="R38" s="12" t="str">
        <f>($A$8)</f>
        <v>Vác II</v>
      </c>
      <c r="W38" s="191"/>
      <c r="Y38" s="190"/>
      <c r="AX38" s="195"/>
    </row>
    <row r="39" spans="1:51" s="12" customFormat="1" ht="12" customHeight="1" x14ac:dyDescent="0.4">
      <c r="A39" s="188"/>
      <c r="B39" s="189"/>
      <c r="C39" s="211"/>
      <c r="D39" s="216"/>
      <c r="E39" s="211"/>
      <c r="F39" s="211"/>
      <c r="G39" s="211"/>
      <c r="H39" s="211"/>
      <c r="I39" s="211"/>
      <c r="J39" s="211"/>
      <c r="K39" s="217"/>
      <c r="L39" s="212"/>
      <c r="M39" s="217"/>
      <c r="N39" s="213"/>
      <c r="O39" s="214"/>
      <c r="P39" s="213"/>
      <c r="Q39" s="211"/>
      <c r="R39" s="211"/>
      <c r="S39" s="211"/>
      <c r="T39" s="211"/>
      <c r="U39" s="211"/>
      <c r="V39" s="211"/>
      <c r="W39" s="217"/>
      <c r="X39" s="211"/>
      <c r="Y39" s="216"/>
      <c r="Z39" s="211"/>
      <c r="AX39" s="195"/>
    </row>
    <row r="40" spans="1:51" ht="21" x14ac:dyDescent="0.4">
      <c r="A40" s="196"/>
      <c r="B40" s="197"/>
      <c r="E40" s="12"/>
      <c r="F40" s="12"/>
      <c r="G40" s="12"/>
      <c r="H40" s="12"/>
      <c r="I40" s="12"/>
      <c r="J40" s="12"/>
      <c r="L40" s="192" t="str">
        <f>($A$4)</f>
        <v>Vác I</v>
      </c>
      <c r="N40" s="193">
        <v>13</v>
      </c>
      <c r="O40" s="194" t="s">
        <v>6</v>
      </c>
      <c r="P40" s="193">
        <v>3</v>
      </c>
      <c r="R40" s="12" t="str">
        <f>($A$12)</f>
        <v>Soproni MAFC</v>
      </c>
      <c r="S40" s="12"/>
      <c r="V40" s="12"/>
      <c r="Z40" s="12"/>
      <c r="AA40" s="198"/>
      <c r="AB40" s="199"/>
      <c r="AC40" s="198"/>
      <c r="AE40" s="12"/>
      <c r="AF40" s="12"/>
      <c r="AG40" s="12"/>
      <c r="AH40" s="12"/>
      <c r="AI40" s="198"/>
      <c r="AJ40" s="199"/>
      <c r="AK40" s="198"/>
      <c r="AM40" s="12"/>
      <c r="AN40" s="12"/>
      <c r="AO40" s="12"/>
      <c r="AP40" s="12"/>
      <c r="AQ40" s="12"/>
      <c r="AR40" s="12"/>
      <c r="AT40" s="12"/>
      <c r="AU40" s="12"/>
      <c r="AV40" s="12"/>
      <c r="AW40" s="12"/>
      <c r="AX40" s="195"/>
    </row>
    <row r="41" spans="1:51" ht="24.6" x14ac:dyDescent="0.4">
      <c r="A41" s="188">
        <v>7</v>
      </c>
      <c r="B41" s="197"/>
      <c r="D41" s="190"/>
      <c r="E41" s="12"/>
      <c r="F41" s="12"/>
      <c r="G41" s="12"/>
      <c r="H41" s="12"/>
      <c r="I41" s="12"/>
      <c r="J41" s="12"/>
      <c r="L41" s="192" t="str">
        <f>($A$5)</f>
        <v>Erzsébetváros SE</v>
      </c>
      <c r="N41" s="193">
        <v>8</v>
      </c>
      <c r="O41" s="194" t="s">
        <v>6</v>
      </c>
      <c r="P41" s="193">
        <v>8</v>
      </c>
      <c r="Q41" s="198"/>
      <c r="R41" s="12" t="str">
        <f>($A$11)</f>
        <v>Modern SE</v>
      </c>
      <c r="S41" s="12"/>
      <c r="V41" s="12"/>
      <c r="Y41" s="190"/>
      <c r="Z41" s="12"/>
      <c r="AA41" s="191"/>
      <c r="AB41" s="191"/>
      <c r="AC41" s="191"/>
      <c r="AE41" s="12"/>
      <c r="AF41" s="12"/>
      <c r="AG41" s="12"/>
      <c r="AH41" s="12"/>
      <c r="AI41" s="191"/>
      <c r="AJ41" s="191"/>
      <c r="AK41" s="191"/>
      <c r="AM41" s="12"/>
      <c r="AN41" s="12"/>
      <c r="AO41" s="12"/>
      <c r="AP41" s="12"/>
      <c r="AQ41" s="12"/>
      <c r="AR41" s="12"/>
      <c r="AT41" s="12"/>
      <c r="AU41" s="12"/>
      <c r="AV41" s="12"/>
      <c r="AW41" s="12"/>
      <c r="AX41" s="195"/>
      <c r="AY41" s="12"/>
    </row>
    <row r="42" spans="1:51" ht="21" x14ac:dyDescent="0.4">
      <c r="A42" s="196"/>
      <c r="B42" s="197"/>
      <c r="E42" s="12"/>
      <c r="F42" s="12"/>
      <c r="G42" s="12"/>
      <c r="H42" s="12"/>
      <c r="I42" s="12"/>
      <c r="J42" s="12"/>
      <c r="L42" s="192" t="str">
        <f>($A$6)</f>
        <v>Benfica-Mundial II</v>
      </c>
      <c r="N42" s="193">
        <v>9</v>
      </c>
      <c r="O42" s="194" t="s">
        <v>6</v>
      </c>
      <c r="P42" s="193">
        <v>7</v>
      </c>
      <c r="R42" s="12" t="str">
        <f>($A$10)</f>
        <v>Testvériség SE II</v>
      </c>
      <c r="S42" s="12"/>
      <c r="V42" s="12"/>
      <c r="Z42" s="12"/>
      <c r="AA42" s="198"/>
      <c r="AB42" s="199"/>
      <c r="AC42" s="198"/>
      <c r="AE42" s="12"/>
      <c r="AF42" s="12"/>
      <c r="AG42" s="12"/>
      <c r="AH42" s="12"/>
      <c r="AI42" s="198"/>
      <c r="AJ42" s="199"/>
      <c r="AK42" s="198"/>
      <c r="AM42" s="12"/>
      <c r="AN42" s="12"/>
      <c r="AO42" s="12"/>
      <c r="AP42" s="12"/>
      <c r="AQ42" s="12"/>
      <c r="AR42" s="12"/>
      <c r="AT42" s="12"/>
      <c r="AU42" s="12"/>
      <c r="AV42" s="12"/>
      <c r="AW42" s="12"/>
      <c r="AX42" s="195"/>
    </row>
    <row r="43" spans="1:51" ht="21" x14ac:dyDescent="0.4">
      <c r="A43" s="196"/>
      <c r="B43" s="197"/>
      <c r="D43" s="190"/>
      <c r="E43" s="12"/>
      <c r="F43" s="12"/>
      <c r="G43" s="12"/>
      <c r="H43" s="12"/>
      <c r="I43" s="12"/>
      <c r="J43" s="12"/>
      <c r="L43" s="192" t="str">
        <f>($A$7)</f>
        <v>Hírös II</v>
      </c>
      <c r="N43" s="193">
        <v>10</v>
      </c>
      <c r="O43" s="194" t="s">
        <v>6</v>
      </c>
      <c r="P43" s="193">
        <v>6</v>
      </c>
      <c r="Q43" s="198" t="s">
        <v>110</v>
      </c>
      <c r="R43" s="12" t="str">
        <f>($A$9)</f>
        <v>Komló II</v>
      </c>
      <c r="S43" s="12"/>
      <c r="V43" s="12"/>
      <c r="Y43" s="190"/>
      <c r="Z43" s="12"/>
      <c r="AA43" s="191"/>
      <c r="AB43" s="191"/>
      <c r="AC43" s="191"/>
      <c r="AE43" s="12"/>
      <c r="AF43" s="12"/>
      <c r="AG43" s="12"/>
      <c r="AH43" s="12"/>
      <c r="AI43" s="191"/>
      <c r="AJ43" s="191"/>
      <c r="AK43" s="191"/>
      <c r="AM43" s="12"/>
      <c r="AN43" s="12"/>
      <c r="AO43" s="12"/>
      <c r="AP43" s="12"/>
      <c r="AQ43" s="12"/>
      <c r="AR43" s="12"/>
      <c r="AT43" s="12"/>
      <c r="AU43" s="12"/>
      <c r="AV43" s="12"/>
      <c r="AW43" s="12"/>
      <c r="AX43" s="195"/>
      <c r="AY43" s="12"/>
    </row>
    <row r="44" spans="1:51" ht="12" customHeight="1" x14ac:dyDescent="0.4">
      <c r="A44" s="196"/>
      <c r="B44" s="197"/>
      <c r="C44" s="210"/>
      <c r="D44" s="216"/>
      <c r="E44" s="211"/>
      <c r="F44" s="211"/>
      <c r="G44" s="211"/>
      <c r="H44" s="211"/>
      <c r="I44" s="211"/>
      <c r="J44" s="211"/>
      <c r="K44" s="210"/>
      <c r="L44" s="212"/>
      <c r="M44" s="210"/>
      <c r="N44" s="213"/>
      <c r="O44" s="214"/>
      <c r="P44" s="213"/>
      <c r="Q44" s="215"/>
      <c r="R44" s="211"/>
      <c r="S44" s="211"/>
      <c r="T44" s="210"/>
      <c r="U44" s="210"/>
      <c r="V44" s="211"/>
      <c r="W44" s="210"/>
      <c r="X44" s="210"/>
      <c r="Y44" s="216"/>
      <c r="Z44" s="211"/>
      <c r="AA44" s="191"/>
      <c r="AB44" s="191"/>
      <c r="AC44" s="191"/>
      <c r="AE44" s="12"/>
      <c r="AF44" s="12"/>
      <c r="AG44" s="12"/>
      <c r="AH44" s="12"/>
      <c r="AI44" s="191"/>
      <c r="AJ44" s="191"/>
      <c r="AK44" s="191"/>
      <c r="AM44" s="12"/>
      <c r="AN44" s="12"/>
      <c r="AO44" s="12"/>
      <c r="AP44" s="12"/>
      <c r="AQ44" s="12"/>
      <c r="AR44" s="12"/>
      <c r="AT44" s="12"/>
      <c r="AU44" s="12"/>
      <c r="AV44" s="12"/>
      <c r="AW44" s="12"/>
      <c r="AX44" s="195"/>
      <c r="AY44" s="12"/>
    </row>
    <row r="45" spans="1:51" s="12" customFormat="1" ht="24.6" x14ac:dyDescent="0.4">
      <c r="A45" s="188"/>
      <c r="B45" s="208"/>
      <c r="D45" s="190"/>
      <c r="K45" s="191"/>
      <c r="L45" s="192" t="str">
        <f>($A$3)</f>
        <v>Csokonyavisonta</v>
      </c>
      <c r="M45" s="191"/>
      <c r="N45" s="193">
        <v>10</v>
      </c>
      <c r="O45" s="194" t="s">
        <v>6</v>
      </c>
      <c r="P45" s="193">
        <v>6</v>
      </c>
      <c r="R45" s="12" t="str">
        <f>($A$7)</f>
        <v>Hírös II</v>
      </c>
      <c r="W45" s="191"/>
      <c r="Y45" s="190"/>
      <c r="AX45" s="195"/>
    </row>
    <row r="46" spans="1:51" ht="24.6" x14ac:dyDescent="0.4">
      <c r="A46" s="188">
        <v>8</v>
      </c>
      <c r="B46" s="209"/>
      <c r="E46" s="12"/>
      <c r="F46" s="12"/>
      <c r="G46" s="12"/>
      <c r="H46" s="12"/>
      <c r="I46" s="12"/>
      <c r="J46" s="12"/>
      <c r="L46" s="192" t="str">
        <f>($A$4)</f>
        <v>Vác I</v>
      </c>
      <c r="N46" s="193">
        <v>11</v>
      </c>
      <c r="O46" s="194" t="s">
        <v>6</v>
      </c>
      <c r="P46" s="193">
        <v>5</v>
      </c>
      <c r="R46" s="12" t="str">
        <f>($A$6)</f>
        <v>Benfica-Mundial II</v>
      </c>
      <c r="S46" s="12"/>
      <c r="V46" s="12"/>
      <c r="Z46" s="12"/>
      <c r="AA46" s="198"/>
      <c r="AB46" s="199"/>
      <c r="AC46" s="198"/>
      <c r="AE46" s="12"/>
      <c r="AF46" s="12"/>
      <c r="AG46" s="12"/>
      <c r="AH46" s="12"/>
      <c r="AI46" s="198"/>
      <c r="AJ46" s="199"/>
      <c r="AK46" s="198"/>
      <c r="AM46" s="12"/>
      <c r="AN46" s="12"/>
      <c r="AO46" s="12"/>
      <c r="AP46" s="12"/>
      <c r="AQ46" s="12"/>
      <c r="AR46" s="12"/>
      <c r="AT46" s="12"/>
      <c r="AU46" s="12"/>
      <c r="AV46" s="12"/>
      <c r="AW46" s="12"/>
      <c r="AX46" s="195"/>
    </row>
    <row r="47" spans="1:51" ht="21" x14ac:dyDescent="0.4">
      <c r="A47" s="196"/>
      <c r="B47" s="209"/>
      <c r="D47" s="190"/>
      <c r="E47" s="12"/>
      <c r="F47" s="12"/>
      <c r="G47" s="12"/>
      <c r="H47" s="12"/>
      <c r="I47" s="12"/>
      <c r="J47" s="12"/>
      <c r="L47" s="192" t="str">
        <f>($A$8)</f>
        <v>Vác II</v>
      </c>
      <c r="N47" s="193">
        <v>8</v>
      </c>
      <c r="O47" s="194" t="s">
        <v>6</v>
      </c>
      <c r="P47" s="193">
        <v>8</v>
      </c>
      <c r="Q47" s="198"/>
      <c r="R47" s="12" t="str">
        <f>($A$12)</f>
        <v>Soproni MAFC</v>
      </c>
      <c r="S47" s="12"/>
      <c r="V47" s="12"/>
      <c r="Y47" s="190"/>
      <c r="Z47" s="12"/>
      <c r="AA47" s="191"/>
      <c r="AB47" s="191"/>
      <c r="AC47" s="191"/>
      <c r="AE47" s="12"/>
      <c r="AF47" s="12"/>
      <c r="AG47" s="12"/>
      <c r="AH47" s="12"/>
      <c r="AI47" s="191"/>
      <c r="AJ47" s="191"/>
      <c r="AK47" s="191"/>
      <c r="AM47" s="12"/>
      <c r="AN47" s="12"/>
      <c r="AO47" s="12"/>
      <c r="AP47" s="12"/>
      <c r="AQ47" s="12"/>
      <c r="AR47" s="12"/>
      <c r="AT47" s="12"/>
      <c r="AU47" s="12"/>
      <c r="AV47" s="12"/>
      <c r="AW47" s="12"/>
      <c r="AX47" s="195"/>
      <c r="AY47" s="12"/>
    </row>
    <row r="48" spans="1:51" ht="21" x14ac:dyDescent="0.4">
      <c r="A48" s="196"/>
      <c r="B48" s="209"/>
      <c r="E48" s="12"/>
      <c r="F48" s="12"/>
      <c r="G48" s="12"/>
      <c r="H48" s="12"/>
      <c r="I48" s="12"/>
      <c r="J48" s="12"/>
      <c r="L48" s="192" t="str">
        <f>($A$9)</f>
        <v>Komló II</v>
      </c>
      <c r="N48" s="193">
        <v>11</v>
      </c>
      <c r="O48" s="194" t="s">
        <v>6</v>
      </c>
      <c r="P48" s="193">
        <v>5</v>
      </c>
      <c r="R48" s="12" t="str">
        <f>($A$11)</f>
        <v>Modern SE</v>
      </c>
      <c r="S48" s="12"/>
      <c r="V48" s="12"/>
      <c r="Z48" s="12"/>
      <c r="AA48" s="198"/>
      <c r="AB48" s="199"/>
      <c r="AC48" s="198"/>
      <c r="AE48" s="12"/>
      <c r="AF48" s="12"/>
      <c r="AG48" s="12"/>
      <c r="AH48" s="12"/>
      <c r="AI48" s="198"/>
      <c r="AJ48" s="199"/>
      <c r="AK48" s="198"/>
      <c r="AM48" s="12"/>
      <c r="AN48" s="12"/>
      <c r="AO48" s="12"/>
      <c r="AP48" s="12"/>
      <c r="AQ48" s="12"/>
      <c r="AR48" s="12"/>
      <c r="AT48" s="12"/>
      <c r="AU48" s="12"/>
      <c r="AV48" s="12"/>
      <c r="AW48" s="12"/>
      <c r="AX48" s="195"/>
    </row>
    <row r="49" spans="1:51" ht="11.25" customHeight="1" x14ac:dyDescent="0.4">
      <c r="A49" s="196"/>
      <c r="B49" s="209"/>
      <c r="C49" s="210"/>
      <c r="D49" s="210"/>
      <c r="E49" s="211"/>
      <c r="F49" s="211"/>
      <c r="G49" s="211"/>
      <c r="H49" s="211"/>
      <c r="I49" s="211"/>
      <c r="J49" s="211"/>
      <c r="K49" s="210"/>
      <c r="L49" s="212"/>
      <c r="M49" s="210"/>
      <c r="N49" s="213"/>
      <c r="O49" s="214"/>
      <c r="P49" s="213"/>
      <c r="Q49" s="210"/>
      <c r="R49" s="211"/>
      <c r="S49" s="211"/>
      <c r="T49" s="210"/>
      <c r="U49" s="210"/>
      <c r="V49" s="211"/>
      <c r="W49" s="210"/>
      <c r="X49" s="210"/>
      <c r="Y49" s="210"/>
      <c r="Z49" s="211"/>
      <c r="AA49" s="198"/>
      <c r="AB49" s="199"/>
      <c r="AC49" s="198"/>
      <c r="AE49" s="12"/>
      <c r="AF49" s="12"/>
      <c r="AG49" s="12"/>
      <c r="AH49" s="12"/>
      <c r="AI49" s="198"/>
      <c r="AJ49" s="199"/>
      <c r="AK49" s="198"/>
      <c r="AM49" s="12"/>
      <c r="AN49" s="12"/>
      <c r="AO49" s="12"/>
      <c r="AP49" s="12"/>
      <c r="AQ49" s="12"/>
      <c r="AR49" s="12"/>
      <c r="AT49" s="12"/>
      <c r="AU49" s="12"/>
      <c r="AV49" s="12"/>
      <c r="AW49" s="12"/>
      <c r="AX49" s="195"/>
    </row>
    <row r="50" spans="1:51" ht="21" x14ac:dyDescent="0.4">
      <c r="A50" s="196"/>
      <c r="B50" s="209"/>
      <c r="D50" s="190"/>
      <c r="E50" s="12"/>
      <c r="F50" s="12"/>
      <c r="G50" s="12"/>
      <c r="H50" s="12"/>
      <c r="I50" s="12"/>
      <c r="J50" s="12"/>
      <c r="L50" s="192" t="str">
        <f>($A$4)</f>
        <v>Vác I</v>
      </c>
      <c r="N50" s="193">
        <v>11</v>
      </c>
      <c r="O50" s="194" t="s">
        <v>6</v>
      </c>
      <c r="P50" s="193">
        <v>5</v>
      </c>
      <c r="Q50" s="198" t="s">
        <v>110</v>
      </c>
      <c r="R50" s="12" t="str">
        <f>($A$7)</f>
        <v>Hírös II</v>
      </c>
      <c r="S50" s="12"/>
      <c r="V50" s="12"/>
      <c r="Y50" s="190"/>
      <c r="Z50" s="12"/>
      <c r="AA50" s="191"/>
      <c r="AB50" s="191"/>
      <c r="AC50" s="191"/>
      <c r="AE50" s="12"/>
      <c r="AF50" s="12"/>
      <c r="AG50" s="12"/>
      <c r="AH50" s="12"/>
      <c r="AI50" s="191"/>
      <c r="AJ50" s="191"/>
      <c r="AK50" s="191"/>
      <c r="AM50" s="12"/>
      <c r="AN50" s="12"/>
      <c r="AO50" s="12"/>
      <c r="AP50" s="12"/>
      <c r="AQ50" s="12"/>
      <c r="AR50" s="12"/>
      <c r="AT50" s="12"/>
      <c r="AU50" s="12"/>
      <c r="AV50" s="12"/>
      <c r="AW50" s="12"/>
      <c r="AX50" s="195"/>
      <c r="AY50" s="12"/>
    </row>
    <row r="51" spans="1:51" s="12" customFormat="1" ht="24.6" x14ac:dyDescent="0.4">
      <c r="A51" s="188">
        <v>9</v>
      </c>
      <c r="B51" s="189"/>
      <c r="D51" s="190"/>
      <c r="K51" s="191"/>
      <c r="L51" s="192" t="str">
        <f>($A$6)</f>
        <v>Benfica-Mundial II</v>
      </c>
      <c r="M51" s="191"/>
      <c r="N51" s="193">
        <v>13</v>
      </c>
      <c r="O51" s="194" t="s">
        <v>6</v>
      </c>
      <c r="P51" s="193">
        <v>3</v>
      </c>
      <c r="R51" s="12" t="str">
        <f>($A$5)</f>
        <v>Erzsébetváros SE</v>
      </c>
      <c r="W51" s="191"/>
      <c r="Y51" s="190"/>
      <c r="AX51" s="195"/>
    </row>
    <row r="52" spans="1:51" ht="21" x14ac:dyDescent="0.4">
      <c r="A52" s="196"/>
      <c r="B52" s="197"/>
      <c r="E52" s="12"/>
      <c r="F52" s="12"/>
      <c r="G52" s="12"/>
      <c r="H52" s="12"/>
      <c r="I52" s="12"/>
      <c r="J52" s="12"/>
      <c r="L52" s="192" t="str">
        <f>($A$9)</f>
        <v>Komló II</v>
      </c>
      <c r="N52" s="193">
        <v>6</v>
      </c>
      <c r="O52" s="194" t="s">
        <v>6</v>
      </c>
      <c r="P52" s="193">
        <v>10</v>
      </c>
      <c r="R52" s="12" t="str">
        <f>($A$12)</f>
        <v>Soproni MAFC</v>
      </c>
      <c r="S52" s="12"/>
      <c r="V52" s="12"/>
      <c r="Z52" s="12"/>
      <c r="AA52" s="198"/>
      <c r="AB52" s="199"/>
      <c r="AC52" s="198"/>
      <c r="AE52" s="12"/>
      <c r="AF52" s="12"/>
      <c r="AG52" s="12"/>
      <c r="AH52" s="12"/>
      <c r="AI52" s="198"/>
      <c r="AJ52" s="199"/>
      <c r="AK52" s="198"/>
      <c r="AM52" s="12"/>
      <c r="AN52" s="12"/>
      <c r="AO52" s="12"/>
      <c r="AP52" s="12"/>
      <c r="AQ52" s="12"/>
      <c r="AR52" s="12"/>
      <c r="AT52" s="12"/>
      <c r="AU52" s="12"/>
      <c r="AV52" s="12"/>
      <c r="AW52" s="12"/>
      <c r="AX52" s="195"/>
    </row>
    <row r="53" spans="1:51" ht="21" x14ac:dyDescent="0.4">
      <c r="A53" s="196"/>
      <c r="B53" s="197"/>
      <c r="D53" s="190"/>
      <c r="E53" s="12"/>
      <c r="F53" s="12"/>
      <c r="G53" s="12"/>
      <c r="H53" s="12"/>
      <c r="I53" s="12"/>
      <c r="J53" s="12"/>
      <c r="L53" s="192" t="str">
        <f>($A$10)</f>
        <v>Testvériség SE II</v>
      </c>
      <c r="N53" s="193">
        <v>9</v>
      </c>
      <c r="O53" s="194" t="s">
        <v>6</v>
      </c>
      <c r="P53" s="193">
        <v>7</v>
      </c>
      <c r="Q53" s="198"/>
      <c r="R53" s="12" t="str">
        <f>($A$11)</f>
        <v>Modern SE</v>
      </c>
      <c r="S53" s="12"/>
      <c r="V53" s="12"/>
      <c r="Y53" s="190"/>
      <c r="Z53" s="12"/>
      <c r="AA53" s="191"/>
      <c r="AB53" s="191"/>
      <c r="AC53" s="191"/>
      <c r="AE53" s="12"/>
      <c r="AF53" s="12"/>
      <c r="AG53" s="12"/>
      <c r="AH53" s="12"/>
      <c r="AI53" s="191"/>
      <c r="AJ53" s="191"/>
      <c r="AK53" s="191"/>
      <c r="AM53" s="12"/>
      <c r="AN53" s="12"/>
      <c r="AO53" s="12"/>
      <c r="AP53" s="12"/>
      <c r="AQ53" s="12"/>
      <c r="AR53" s="12"/>
      <c r="AT53" s="12"/>
      <c r="AU53" s="12"/>
      <c r="AV53" s="12"/>
      <c r="AW53" s="12"/>
      <c r="AX53" s="195"/>
      <c r="AY53" s="12"/>
    </row>
    <row r="54" spans="1:51" ht="10.5" customHeight="1" x14ac:dyDescent="0.4">
      <c r="A54" s="196"/>
      <c r="B54" s="197"/>
      <c r="C54" s="210"/>
      <c r="D54" s="216"/>
      <c r="E54" s="211"/>
      <c r="F54" s="211"/>
      <c r="G54" s="211"/>
      <c r="H54" s="211"/>
      <c r="I54" s="211"/>
      <c r="J54" s="211"/>
      <c r="K54" s="210"/>
      <c r="L54" s="212"/>
      <c r="M54" s="210"/>
      <c r="N54" s="213"/>
      <c r="O54" s="214"/>
      <c r="P54" s="213"/>
      <c r="Q54" s="215"/>
      <c r="R54" s="211"/>
      <c r="S54" s="211"/>
      <c r="T54" s="210"/>
      <c r="U54" s="210"/>
      <c r="V54" s="211"/>
      <c r="W54" s="210"/>
      <c r="X54" s="210"/>
      <c r="Y54" s="216"/>
      <c r="Z54" s="211"/>
      <c r="AA54" s="191"/>
      <c r="AB54" s="191"/>
      <c r="AC54" s="191"/>
      <c r="AE54" s="12"/>
      <c r="AF54" s="12"/>
      <c r="AG54" s="12"/>
      <c r="AH54" s="12"/>
      <c r="AI54" s="191"/>
      <c r="AJ54" s="191"/>
      <c r="AK54" s="191"/>
      <c r="AM54" s="12"/>
      <c r="AN54" s="12"/>
      <c r="AO54" s="12"/>
      <c r="AP54" s="12"/>
      <c r="AQ54" s="12"/>
      <c r="AR54" s="12"/>
      <c r="AT54" s="12"/>
      <c r="AU54" s="12"/>
      <c r="AV54" s="12"/>
      <c r="AW54" s="12"/>
      <c r="AX54" s="195"/>
      <c r="AY54" s="12"/>
    </row>
    <row r="55" spans="1:51" ht="21" x14ac:dyDescent="0.4">
      <c r="A55" s="196"/>
      <c r="B55" s="197"/>
      <c r="E55" s="12"/>
      <c r="F55" s="12"/>
      <c r="G55" s="12"/>
      <c r="H55" s="12"/>
      <c r="I55" s="12"/>
      <c r="J55" s="12"/>
      <c r="L55" s="192" t="str">
        <f>($A$3)</f>
        <v>Csokonyavisonta</v>
      </c>
      <c r="N55" s="193">
        <v>7</v>
      </c>
      <c r="O55" s="194" t="s">
        <v>6</v>
      </c>
      <c r="P55" s="193">
        <v>9</v>
      </c>
      <c r="R55" s="12" t="str">
        <f>($A$6)</f>
        <v>Benfica-Mundial II</v>
      </c>
      <c r="S55" s="12"/>
      <c r="V55" s="12"/>
      <c r="Z55" s="12"/>
      <c r="AA55" s="198"/>
      <c r="AB55" s="199"/>
      <c r="AC55" s="198"/>
      <c r="AE55" s="12"/>
      <c r="AF55" s="12"/>
      <c r="AG55" s="12"/>
      <c r="AH55" s="12"/>
      <c r="AI55" s="198"/>
      <c r="AJ55" s="199"/>
      <c r="AK55" s="198"/>
      <c r="AM55" s="12"/>
      <c r="AN55" s="12"/>
      <c r="AO55" s="12"/>
      <c r="AP55" s="12"/>
      <c r="AQ55" s="12"/>
      <c r="AR55" s="12"/>
      <c r="AT55" s="12"/>
      <c r="AU55" s="12"/>
      <c r="AV55" s="12"/>
      <c r="AW55" s="12"/>
      <c r="AX55" s="195"/>
    </row>
    <row r="56" spans="1:51" ht="21" x14ac:dyDescent="0.4">
      <c r="A56" s="196"/>
      <c r="B56" s="197"/>
      <c r="D56" s="190"/>
      <c r="E56" s="12"/>
      <c r="F56" s="12"/>
      <c r="G56" s="12"/>
      <c r="H56" s="12"/>
      <c r="I56" s="12"/>
      <c r="J56" s="12"/>
      <c r="L56" s="192" t="str">
        <f>($A$4)</f>
        <v>Vác I</v>
      </c>
      <c r="N56" s="193">
        <v>6</v>
      </c>
      <c r="O56" s="194" t="s">
        <v>6</v>
      </c>
      <c r="P56" s="193">
        <v>10</v>
      </c>
      <c r="Q56" s="198" t="s">
        <v>110</v>
      </c>
      <c r="R56" s="12" t="str">
        <f>($A$5)</f>
        <v>Erzsébetváros SE</v>
      </c>
      <c r="S56" s="12"/>
      <c r="V56" s="12"/>
      <c r="Y56" s="190"/>
      <c r="Z56" s="12"/>
      <c r="AA56" s="191"/>
      <c r="AB56" s="191"/>
      <c r="AC56" s="191"/>
      <c r="AE56" s="12"/>
      <c r="AF56" s="12"/>
      <c r="AG56" s="12"/>
      <c r="AH56" s="12"/>
      <c r="AI56" s="191"/>
      <c r="AJ56" s="191"/>
      <c r="AK56" s="191"/>
      <c r="AM56" s="12"/>
      <c r="AN56" s="12"/>
      <c r="AO56" s="12"/>
      <c r="AP56" s="12"/>
      <c r="AQ56" s="12"/>
      <c r="AR56" s="12"/>
      <c r="AT56" s="12"/>
      <c r="AU56" s="12"/>
      <c r="AV56" s="12"/>
      <c r="AW56" s="12"/>
      <c r="AX56" s="195"/>
      <c r="AY56" s="12"/>
    </row>
    <row r="57" spans="1:51" s="12" customFormat="1" ht="24.6" x14ac:dyDescent="0.4">
      <c r="A57" s="188">
        <v>10</v>
      </c>
      <c r="B57" s="208"/>
      <c r="D57" s="190"/>
      <c r="K57" s="191"/>
      <c r="L57" s="192" t="str">
        <f>($A$8)</f>
        <v>Vác II</v>
      </c>
      <c r="M57" s="191"/>
      <c r="N57" s="193">
        <v>9</v>
      </c>
      <c r="O57" s="194" t="s">
        <v>6</v>
      </c>
      <c r="P57" s="193">
        <v>7</v>
      </c>
      <c r="R57" s="12" t="str">
        <f>($A$11)</f>
        <v>Modern SE</v>
      </c>
      <c r="W57" s="191"/>
      <c r="Y57" s="190"/>
      <c r="AX57" s="195"/>
    </row>
    <row r="58" spans="1:51" ht="21" x14ac:dyDescent="0.4">
      <c r="A58" s="196"/>
      <c r="B58" s="209"/>
      <c r="D58" s="190"/>
      <c r="E58" s="12"/>
      <c r="F58" s="12"/>
      <c r="G58" s="12"/>
      <c r="H58" s="12"/>
      <c r="I58" s="12"/>
      <c r="J58" s="12"/>
      <c r="L58" s="192" t="str">
        <f>($A$9)</f>
        <v>Komló II</v>
      </c>
      <c r="N58" s="193">
        <v>10</v>
      </c>
      <c r="O58" s="194" t="s">
        <v>6</v>
      </c>
      <c r="P58" s="193">
        <v>6</v>
      </c>
      <c r="R58" s="12" t="str">
        <f>($A$10)</f>
        <v>Testvériség SE II</v>
      </c>
      <c r="S58" s="12"/>
      <c r="V58" s="12"/>
      <c r="Y58" s="190"/>
      <c r="Z58" s="12"/>
      <c r="AA58" s="191"/>
      <c r="AB58" s="191"/>
      <c r="AC58" s="191"/>
      <c r="AE58" s="12"/>
      <c r="AF58" s="12"/>
      <c r="AG58" s="12"/>
      <c r="AH58" s="12"/>
      <c r="AI58" s="191"/>
      <c r="AJ58" s="191"/>
      <c r="AK58" s="191"/>
      <c r="AM58" s="12"/>
      <c r="AN58" s="12"/>
      <c r="AO58" s="12"/>
      <c r="AP58" s="12"/>
      <c r="AQ58" s="12"/>
      <c r="AR58" s="12"/>
      <c r="AT58" s="12"/>
      <c r="AU58" s="12"/>
      <c r="AV58" s="12"/>
      <c r="AW58" s="12"/>
      <c r="AX58" s="195"/>
      <c r="AY58" s="12"/>
    </row>
    <row r="59" spans="1:51" ht="12" customHeight="1" x14ac:dyDescent="0.4">
      <c r="A59" s="196"/>
      <c r="B59" s="209"/>
      <c r="C59" s="210"/>
      <c r="D59" s="216"/>
      <c r="E59" s="211"/>
      <c r="F59" s="211"/>
      <c r="G59" s="211"/>
      <c r="H59" s="211"/>
      <c r="I59" s="211"/>
      <c r="J59" s="211"/>
      <c r="K59" s="210"/>
      <c r="L59" s="212"/>
      <c r="M59" s="210"/>
      <c r="N59" s="213"/>
      <c r="O59" s="214"/>
      <c r="P59" s="213"/>
      <c r="Q59" s="210"/>
      <c r="R59" s="211"/>
      <c r="S59" s="211"/>
      <c r="T59" s="210"/>
      <c r="U59" s="210"/>
      <c r="V59" s="211"/>
      <c r="W59" s="210"/>
      <c r="X59" s="210"/>
      <c r="Y59" s="216"/>
      <c r="Z59" s="211"/>
      <c r="AA59" s="191"/>
      <c r="AB59" s="191"/>
      <c r="AC59" s="191"/>
      <c r="AE59" s="12"/>
      <c r="AF59" s="12"/>
      <c r="AG59" s="12"/>
      <c r="AH59" s="12"/>
      <c r="AI59" s="191"/>
      <c r="AJ59" s="191"/>
      <c r="AK59" s="191"/>
      <c r="AM59" s="12"/>
      <c r="AN59" s="12"/>
      <c r="AO59" s="12"/>
      <c r="AP59" s="12"/>
      <c r="AQ59" s="12"/>
      <c r="AR59" s="12"/>
      <c r="AT59" s="12"/>
      <c r="AU59" s="12"/>
      <c r="AV59" s="12"/>
      <c r="AW59" s="12"/>
      <c r="AX59" s="195"/>
      <c r="AY59" s="12"/>
    </row>
    <row r="60" spans="1:51" ht="21" x14ac:dyDescent="0.4">
      <c r="A60" s="196"/>
      <c r="B60" s="209"/>
      <c r="D60" s="190"/>
      <c r="E60" s="12"/>
      <c r="F60" s="12"/>
      <c r="G60" s="12"/>
      <c r="H60" s="12"/>
      <c r="I60" s="12"/>
      <c r="J60" s="12"/>
      <c r="L60" s="192" t="str">
        <f>($A$3)</f>
        <v>Csokonyavisonta</v>
      </c>
      <c r="N60" s="193">
        <v>6</v>
      </c>
      <c r="O60" s="194" t="s">
        <v>6</v>
      </c>
      <c r="P60" s="193">
        <v>10</v>
      </c>
      <c r="Q60" s="198"/>
      <c r="R60" s="12" t="str">
        <f>($A$5)</f>
        <v>Erzsébetváros SE</v>
      </c>
      <c r="S60" s="12"/>
      <c r="V60" s="12"/>
      <c r="Y60" s="190"/>
      <c r="Z60" s="12"/>
      <c r="AA60" s="191"/>
      <c r="AB60" s="191"/>
      <c r="AC60" s="191"/>
      <c r="AE60" s="12"/>
      <c r="AF60" s="12"/>
      <c r="AG60" s="12"/>
      <c r="AH60" s="12"/>
      <c r="AI60" s="191"/>
      <c r="AJ60" s="191"/>
      <c r="AK60" s="191"/>
      <c r="AM60" s="12"/>
      <c r="AN60" s="12"/>
      <c r="AO60" s="12"/>
      <c r="AP60" s="12"/>
      <c r="AQ60" s="12"/>
      <c r="AR60" s="12"/>
      <c r="AT60" s="12"/>
      <c r="AU60" s="12"/>
      <c r="AV60" s="12"/>
      <c r="AW60" s="12"/>
      <c r="AX60" s="195"/>
      <c r="AY60" s="12"/>
    </row>
    <row r="61" spans="1:51" ht="24.6" x14ac:dyDescent="0.4">
      <c r="A61" s="188">
        <v>11</v>
      </c>
      <c r="B61" s="209"/>
      <c r="D61" s="190"/>
      <c r="E61" s="12"/>
      <c r="F61" s="12"/>
      <c r="G61" s="12"/>
      <c r="H61" s="12"/>
      <c r="I61" s="12"/>
      <c r="J61" s="12"/>
      <c r="L61" s="192" t="str">
        <f>($A$7)</f>
        <v>Hírös II</v>
      </c>
      <c r="N61" s="193">
        <v>8</v>
      </c>
      <c r="O61" s="194" t="s">
        <v>6</v>
      </c>
      <c r="P61" s="193">
        <v>8</v>
      </c>
      <c r="R61" s="12" t="str">
        <f>($A$6)</f>
        <v>Benfica-Mundial II</v>
      </c>
      <c r="S61" s="12"/>
      <c r="V61" s="12"/>
      <c r="Y61" s="190"/>
      <c r="Z61" s="12"/>
      <c r="AA61" s="191"/>
      <c r="AB61" s="191"/>
      <c r="AC61" s="191"/>
      <c r="AE61" s="12"/>
      <c r="AF61" s="12"/>
      <c r="AG61" s="12"/>
      <c r="AH61" s="12"/>
      <c r="AI61" s="191"/>
      <c r="AJ61" s="191"/>
      <c r="AK61" s="191"/>
      <c r="AM61" s="12"/>
      <c r="AN61" s="12"/>
      <c r="AO61" s="12"/>
      <c r="AP61" s="12"/>
      <c r="AQ61" s="12"/>
      <c r="AR61" s="12"/>
      <c r="AT61" s="12"/>
      <c r="AU61" s="12"/>
      <c r="AV61" s="12"/>
      <c r="AW61" s="12"/>
      <c r="AX61" s="195"/>
      <c r="AY61" s="12"/>
    </row>
    <row r="62" spans="1:51" ht="21" x14ac:dyDescent="0.4">
      <c r="A62" s="196"/>
      <c r="B62" s="209"/>
      <c r="D62" s="190"/>
      <c r="E62" s="12"/>
      <c r="F62" s="12"/>
      <c r="G62" s="12"/>
      <c r="H62" s="12"/>
      <c r="I62" s="12"/>
      <c r="J62" s="12"/>
      <c r="L62" s="192" t="str">
        <f>($A$8)</f>
        <v>Vác II</v>
      </c>
      <c r="N62" s="193">
        <v>6</v>
      </c>
      <c r="O62" s="194" t="s">
        <v>6</v>
      </c>
      <c r="P62" s="193">
        <v>10</v>
      </c>
      <c r="Q62" s="198" t="s">
        <v>110</v>
      </c>
      <c r="R62" s="12" t="str">
        <f>($A$10)</f>
        <v>Testvériség SE II</v>
      </c>
      <c r="S62" s="12"/>
      <c r="V62" s="12"/>
      <c r="Y62" s="190"/>
      <c r="Z62" s="12"/>
      <c r="AA62" s="191"/>
      <c r="AB62" s="191"/>
      <c r="AC62" s="191"/>
      <c r="AE62" s="12"/>
      <c r="AF62" s="12"/>
      <c r="AG62" s="12"/>
      <c r="AH62" s="12"/>
      <c r="AI62" s="191"/>
      <c r="AJ62" s="191"/>
      <c r="AK62" s="191"/>
      <c r="AM62" s="12"/>
      <c r="AN62" s="12"/>
      <c r="AO62" s="12"/>
      <c r="AP62" s="12"/>
      <c r="AQ62" s="12"/>
      <c r="AR62" s="12"/>
      <c r="AT62" s="12"/>
      <c r="AU62" s="12"/>
      <c r="AV62" s="12"/>
      <c r="AW62" s="12"/>
      <c r="AX62" s="195"/>
      <c r="AY62" s="12"/>
    </row>
    <row r="63" spans="1:51" s="12" customFormat="1" ht="24.6" x14ac:dyDescent="0.4">
      <c r="A63" s="188"/>
      <c r="B63" s="189"/>
      <c r="D63" s="190"/>
      <c r="K63" s="191"/>
      <c r="L63" s="192" t="str">
        <f>($A$11)</f>
        <v>Modern SE</v>
      </c>
      <c r="M63" s="191"/>
      <c r="N63" s="193">
        <v>7</v>
      </c>
      <c r="O63" s="194" t="s">
        <v>6</v>
      </c>
      <c r="P63" s="193">
        <v>9</v>
      </c>
      <c r="R63" s="12" t="str">
        <f>($A$12)</f>
        <v>Soproni MAFC</v>
      </c>
      <c r="W63" s="191"/>
      <c r="Y63" s="190"/>
      <c r="AX63" s="195"/>
    </row>
    <row r="64" spans="1:51" s="12" customFormat="1" ht="12.75" customHeight="1" x14ac:dyDescent="0.4">
      <c r="A64" s="188"/>
      <c r="B64" s="189"/>
      <c r="C64" s="211"/>
      <c r="D64" s="216"/>
      <c r="E64" s="211"/>
      <c r="F64" s="211"/>
      <c r="G64" s="211"/>
      <c r="H64" s="211"/>
      <c r="I64" s="211"/>
      <c r="J64" s="211"/>
      <c r="K64" s="217"/>
      <c r="L64" s="212"/>
      <c r="M64" s="217"/>
      <c r="N64" s="213"/>
      <c r="O64" s="214"/>
      <c r="P64" s="213"/>
      <c r="Q64" s="211"/>
      <c r="R64" s="211"/>
      <c r="S64" s="211"/>
      <c r="T64" s="211"/>
      <c r="U64" s="211"/>
      <c r="V64" s="211"/>
      <c r="W64" s="217"/>
      <c r="X64" s="211"/>
      <c r="Y64" s="216"/>
      <c r="Z64" s="211"/>
      <c r="AX64" s="195"/>
    </row>
    <row r="65" spans="1:51" ht="21" x14ac:dyDescent="0.4">
      <c r="A65" s="196"/>
      <c r="B65" s="197"/>
      <c r="E65" s="12"/>
      <c r="F65" s="12"/>
      <c r="G65" s="12"/>
      <c r="H65" s="12"/>
      <c r="I65" s="12"/>
      <c r="J65" s="12"/>
      <c r="L65" s="192" t="str">
        <f>($A$3)</f>
        <v>Csokonyavisonta</v>
      </c>
      <c r="N65" s="193">
        <v>5</v>
      </c>
      <c r="O65" s="194" t="s">
        <v>6</v>
      </c>
      <c r="P65" s="193">
        <v>11</v>
      </c>
      <c r="R65" s="12" t="str">
        <f>($A$4)</f>
        <v>Vác I</v>
      </c>
      <c r="S65" s="12"/>
      <c r="V65" s="12"/>
      <c r="Z65" s="12"/>
      <c r="AA65" s="198"/>
      <c r="AB65" s="199"/>
      <c r="AC65" s="198"/>
      <c r="AE65" s="12"/>
      <c r="AF65" s="12"/>
      <c r="AG65" s="12"/>
      <c r="AH65" s="12"/>
      <c r="AI65" s="198"/>
      <c r="AJ65" s="199"/>
      <c r="AK65" s="198"/>
      <c r="AM65" s="12"/>
      <c r="AN65" s="12"/>
      <c r="AO65" s="12"/>
      <c r="AP65" s="12"/>
      <c r="AQ65" s="12"/>
      <c r="AR65" s="12"/>
      <c r="AT65" s="12"/>
      <c r="AU65" s="12"/>
      <c r="AV65" s="12"/>
      <c r="AW65" s="12"/>
      <c r="AX65" s="195"/>
    </row>
    <row r="66" spans="1:51" ht="24.6" x14ac:dyDescent="0.4">
      <c r="A66" s="188">
        <v>11</v>
      </c>
      <c r="B66" s="197"/>
      <c r="E66" s="12"/>
      <c r="F66" s="12"/>
      <c r="G66" s="12"/>
      <c r="H66" s="12"/>
      <c r="I66" s="12"/>
      <c r="J66" s="12"/>
      <c r="L66" s="192" t="str">
        <f>($A$5)</f>
        <v>Erzsébetváros SE</v>
      </c>
      <c r="N66" s="193">
        <v>6</v>
      </c>
      <c r="O66" s="194" t="s">
        <v>6</v>
      </c>
      <c r="P66" s="193">
        <v>10</v>
      </c>
      <c r="Q66" s="198"/>
      <c r="R66" s="12" t="str">
        <f>($A$7)</f>
        <v>Hírös II</v>
      </c>
      <c r="S66" s="12"/>
      <c r="V66" s="12"/>
      <c r="Y66" s="190"/>
      <c r="Z66" s="12"/>
      <c r="AA66" s="191"/>
      <c r="AB66" s="191"/>
      <c r="AC66" s="191"/>
      <c r="AE66" s="12"/>
      <c r="AF66" s="12"/>
      <c r="AG66" s="12"/>
      <c r="AH66" s="12"/>
      <c r="AI66" s="191"/>
      <c r="AJ66" s="191"/>
      <c r="AK66" s="191"/>
      <c r="AM66" s="12"/>
      <c r="AN66" s="12"/>
      <c r="AO66" s="12"/>
      <c r="AP66" s="12"/>
      <c r="AQ66" s="12"/>
      <c r="AR66" s="12"/>
      <c r="AT66" s="12"/>
      <c r="AU66" s="12"/>
      <c r="AV66" s="12"/>
      <c r="AW66" s="12"/>
      <c r="AX66" s="195"/>
      <c r="AY66" s="12"/>
    </row>
    <row r="67" spans="1:51" ht="21" x14ac:dyDescent="0.4">
      <c r="A67" s="196"/>
      <c r="B67" s="197"/>
      <c r="E67" s="12"/>
      <c r="F67" s="12"/>
      <c r="G67" s="12"/>
      <c r="H67" s="12"/>
      <c r="I67" s="12"/>
      <c r="J67" s="12"/>
      <c r="L67" s="192" t="str">
        <f>($A$8)</f>
        <v>Vác II</v>
      </c>
      <c r="N67" s="193">
        <v>7</v>
      </c>
      <c r="O67" s="194" t="s">
        <v>6</v>
      </c>
      <c r="P67" s="193">
        <v>9</v>
      </c>
      <c r="R67" s="12" t="str">
        <f>($A$9)</f>
        <v>Komló II</v>
      </c>
      <c r="S67" s="12"/>
      <c r="V67" s="12"/>
      <c r="Z67" s="12"/>
      <c r="AA67" s="198"/>
      <c r="AB67" s="199"/>
      <c r="AC67" s="198"/>
      <c r="AE67" s="12"/>
      <c r="AF67" s="12"/>
      <c r="AG67" s="12"/>
      <c r="AH67" s="12"/>
      <c r="AI67" s="198"/>
      <c r="AJ67" s="199"/>
      <c r="AK67" s="198"/>
      <c r="AM67" s="12"/>
      <c r="AN67" s="12"/>
      <c r="AO67" s="12"/>
      <c r="AP67" s="12"/>
      <c r="AQ67" s="12"/>
      <c r="AR67" s="12"/>
      <c r="AT67" s="12"/>
      <c r="AU67" s="12"/>
      <c r="AV67" s="12"/>
      <c r="AW67" s="12"/>
      <c r="AX67" s="195"/>
    </row>
    <row r="68" spans="1:51" ht="21" x14ac:dyDescent="0.4">
      <c r="A68" s="196"/>
      <c r="B68" s="197"/>
      <c r="D68" s="190"/>
      <c r="E68" s="12"/>
      <c r="F68" s="12"/>
      <c r="G68" s="12"/>
      <c r="H68" s="12"/>
      <c r="I68" s="12"/>
      <c r="J68" s="12"/>
      <c r="L68" s="192" t="str">
        <f>($A$10)</f>
        <v>Testvériség SE II</v>
      </c>
      <c r="N68" s="193">
        <v>9</v>
      </c>
      <c r="O68" s="194" t="s">
        <v>6</v>
      </c>
      <c r="P68" s="193">
        <v>7</v>
      </c>
      <c r="Q68" s="198" t="s">
        <v>110</v>
      </c>
      <c r="R68" s="12" t="str">
        <f>($A$12)</f>
        <v>Soproni MAFC</v>
      </c>
      <c r="S68" s="12"/>
      <c r="V68" s="12"/>
      <c r="Y68" s="190"/>
      <c r="Z68" s="12"/>
      <c r="AA68" s="191"/>
      <c r="AB68" s="191"/>
      <c r="AC68" s="191"/>
      <c r="AE68" s="12"/>
      <c r="AF68" s="12"/>
      <c r="AG68" s="12"/>
      <c r="AH68" s="12"/>
      <c r="AI68" s="191"/>
      <c r="AJ68" s="191"/>
      <c r="AK68" s="191"/>
      <c r="AM68" s="12"/>
      <c r="AN68" s="12"/>
      <c r="AO68" s="12"/>
      <c r="AP68" s="12"/>
      <c r="AQ68" s="12"/>
      <c r="AR68" s="12"/>
      <c r="AT68" s="12"/>
      <c r="AU68" s="12"/>
      <c r="AV68" s="12"/>
      <c r="AW68" s="12"/>
      <c r="AX68" s="195"/>
      <c r="AY68" s="12"/>
    </row>
    <row r="69" spans="1:51" ht="3.75" customHeight="1" x14ac:dyDescent="0.4">
      <c r="A69" s="196"/>
      <c r="B69" s="197"/>
      <c r="C69" s="218"/>
      <c r="D69" s="219"/>
      <c r="E69" s="197"/>
      <c r="F69" s="197"/>
      <c r="G69" s="197"/>
      <c r="H69" s="197"/>
      <c r="I69" s="197"/>
      <c r="J69" s="197"/>
      <c r="K69" s="220"/>
      <c r="L69" s="220"/>
      <c r="M69" s="220"/>
      <c r="N69" s="197"/>
      <c r="O69" s="221"/>
      <c r="P69" s="222"/>
      <c r="Q69" s="221"/>
      <c r="R69" s="197"/>
      <c r="S69" s="197"/>
      <c r="T69" s="220"/>
      <c r="U69" s="220"/>
      <c r="V69" s="197"/>
      <c r="W69" s="220"/>
      <c r="X69" s="220"/>
      <c r="Y69" s="220"/>
      <c r="Z69" s="197"/>
      <c r="AA69" s="221"/>
      <c r="AB69" s="222"/>
      <c r="AC69" s="221"/>
      <c r="AD69" s="220"/>
      <c r="AE69" s="197"/>
      <c r="AF69" s="197"/>
      <c r="AG69" s="197"/>
      <c r="AH69" s="197"/>
      <c r="AI69" s="221"/>
      <c r="AJ69" s="222"/>
      <c r="AK69" s="221"/>
      <c r="AL69" s="220"/>
      <c r="AM69" s="197"/>
      <c r="AN69" s="197"/>
      <c r="AO69" s="197"/>
      <c r="AP69" s="12"/>
      <c r="AQ69" s="12"/>
      <c r="AR69" s="12"/>
      <c r="AS69" s="12"/>
      <c r="AT69" s="12"/>
      <c r="AU69" s="12"/>
      <c r="AV69" s="12"/>
      <c r="AW69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7" workbookViewId="0">
      <selection activeCell="C25" sqref="C25"/>
    </sheetView>
  </sheetViews>
  <sheetFormatPr defaultRowHeight="14.4" x14ac:dyDescent="0.3"/>
  <cols>
    <col min="1" max="1" width="10.5546875" customWidth="1"/>
    <col min="2" max="2" width="25.6640625" customWidth="1"/>
    <col min="3" max="3" width="6" style="231" customWidth="1"/>
    <col min="4" max="4" width="25.6640625" customWidth="1"/>
    <col min="5" max="6" width="17.6640625" customWidth="1"/>
    <col min="10" max="10" width="24.88671875" style="12" customWidth="1"/>
    <col min="11" max="12" width="9.109375" style="12"/>
  </cols>
  <sheetData>
    <row r="1" spans="1:12" x14ac:dyDescent="0.3">
      <c r="A1" s="1" t="s">
        <v>0</v>
      </c>
      <c r="B1" s="2"/>
      <c r="C1" s="1"/>
      <c r="D1" s="2"/>
      <c r="E1" s="2" t="s">
        <v>1</v>
      </c>
      <c r="F1" s="2" t="s">
        <v>2</v>
      </c>
    </row>
    <row r="2" spans="1:12" x14ac:dyDescent="0.3">
      <c r="A2" s="3" t="s">
        <v>3</v>
      </c>
      <c r="B2" s="4"/>
      <c r="C2" s="228"/>
      <c r="D2" s="4"/>
      <c r="E2" s="4"/>
      <c r="F2" s="4"/>
      <c r="H2" s="5"/>
      <c r="I2" s="6"/>
    </row>
    <row r="3" spans="1:12" x14ac:dyDescent="0.3">
      <c r="A3" s="7" t="s">
        <v>4</v>
      </c>
      <c r="B3" s="8" t="s">
        <v>5</v>
      </c>
      <c r="C3" s="232" t="s">
        <v>159</v>
      </c>
      <c r="D3" s="8" t="s">
        <v>7</v>
      </c>
      <c r="E3" s="9" t="s">
        <v>8</v>
      </c>
      <c r="F3" s="9"/>
      <c r="H3" s="6"/>
      <c r="I3" s="5"/>
    </row>
    <row r="4" spans="1:12" x14ac:dyDescent="0.3">
      <c r="A4" s="3" t="s">
        <v>9</v>
      </c>
      <c r="B4" s="4"/>
      <c r="C4" s="228"/>
      <c r="D4" s="4"/>
      <c r="E4" s="4"/>
      <c r="F4" s="4"/>
      <c r="H4" s="6"/>
      <c r="I4" s="5"/>
    </row>
    <row r="5" spans="1:12" s="12" customFormat="1" x14ac:dyDescent="0.3">
      <c r="A5" s="10" t="s">
        <v>4</v>
      </c>
      <c r="B5" s="8" t="s">
        <v>31</v>
      </c>
      <c r="C5" s="229" t="s">
        <v>159</v>
      </c>
      <c r="D5" s="8" t="s">
        <v>28</v>
      </c>
      <c r="E5" s="11" t="s">
        <v>13</v>
      </c>
      <c r="F5" s="11" t="s">
        <v>27</v>
      </c>
      <c r="H5" s="6"/>
    </row>
    <row r="6" spans="1:12" s="12" customFormat="1" x14ac:dyDescent="0.3">
      <c r="A6" s="10" t="s">
        <v>11</v>
      </c>
      <c r="B6" s="8" t="s">
        <v>5</v>
      </c>
      <c r="C6" s="229" t="s">
        <v>160</v>
      </c>
      <c r="D6" s="8" t="s">
        <v>29</v>
      </c>
      <c r="E6" s="11"/>
      <c r="F6" s="11"/>
      <c r="H6" s="6"/>
    </row>
    <row r="7" spans="1:12" s="12" customFormat="1" x14ac:dyDescent="0.3">
      <c r="A7" s="10" t="s">
        <v>12</v>
      </c>
      <c r="B7" s="13" t="s">
        <v>30</v>
      </c>
      <c r="C7" s="230" t="s">
        <v>162</v>
      </c>
      <c r="D7" s="13" t="s">
        <v>15</v>
      </c>
      <c r="E7" s="11"/>
      <c r="F7" s="11"/>
      <c r="K7" s="12" t="s">
        <v>21</v>
      </c>
      <c r="L7" s="12" t="s">
        <v>32</v>
      </c>
    </row>
    <row r="8" spans="1:12" s="12" customFormat="1" x14ac:dyDescent="0.3">
      <c r="A8" s="10" t="s">
        <v>14</v>
      </c>
      <c r="B8" s="8" t="s">
        <v>7</v>
      </c>
      <c r="C8" s="229" t="s">
        <v>159</v>
      </c>
      <c r="D8" s="8" t="s">
        <v>10</v>
      </c>
      <c r="E8" s="11"/>
      <c r="F8" s="11"/>
      <c r="J8" s="8" t="s">
        <v>5</v>
      </c>
      <c r="K8" s="12">
        <v>1</v>
      </c>
      <c r="L8" s="12">
        <v>2</v>
      </c>
    </row>
    <row r="9" spans="1:12" x14ac:dyDescent="0.3">
      <c r="A9" s="3" t="s">
        <v>16</v>
      </c>
      <c r="B9" s="4"/>
      <c r="C9" s="228"/>
      <c r="D9" s="4"/>
      <c r="E9" s="4"/>
      <c r="F9" s="4"/>
      <c r="J9" s="8" t="s">
        <v>7</v>
      </c>
      <c r="K9" s="12">
        <v>2</v>
      </c>
      <c r="L9" s="12">
        <v>1</v>
      </c>
    </row>
    <row r="10" spans="1:12" x14ac:dyDescent="0.3">
      <c r="A10" s="7" t="s">
        <v>4</v>
      </c>
      <c r="B10" s="8" t="s">
        <v>28</v>
      </c>
      <c r="C10" s="232" t="s">
        <v>160</v>
      </c>
      <c r="D10" s="8" t="s">
        <v>10</v>
      </c>
      <c r="E10" s="11" t="s">
        <v>5</v>
      </c>
      <c r="F10" s="11" t="s">
        <v>7</v>
      </c>
      <c r="J10" s="8" t="s">
        <v>28</v>
      </c>
      <c r="K10" s="12">
        <v>1</v>
      </c>
      <c r="L10" s="12">
        <v>1</v>
      </c>
    </row>
    <row r="11" spans="1:12" x14ac:dyDescent="0.3">
      <c r="A11" s="7" t="s">
        <v>11</v>
      </c>
      <c r="B11" s="8" t="s">
        <v>31</v>
      </c>
      <c r="C11" s="232" t="s">
        <v>171</v>
      </c>
      <c r="D11" s="8" t="s">
        <v>27</v>
      </c>
      <c r="E11" s="11"/>
      <c r="F11" s="11"/>
      <c r="J11" s="8" t="s">
        <v>31</v>
      </c>
      <c r="K11" s="12">
        <v>1</v>
      </c>
      <c r="L11" s="5">
        <v>1</v>
      </c>
    </row>
    <row r="12" spans="1:12" x14ac:dyDescent="0.3">
      <c r="A12" s="7" t="s">
        <v>12</v>
      </c>
      <c r="B12" s="8" t="s">
        <v>30</v>
      </c>
      <c r="C12" s="232" t="s">
        <v>172</v>
      </c>
      <c r="D12" s="8" t="s">
        <v>13</v>
      </c>
      <c r="E12" s="11"/>
      <c r="F12" s="11"/>
      <c r="J12" s="8" t="s">
        <v>30</v>
      </c>
      <c r="K12" s="5">
        <v>1</v>
      </c>
      <c r="L12" s="12">
        <v>1</v>
      </c>
    </row>
    <row r="13" spans="1:12" x14ac:dyDescent="0.3">
      <c r="A13" s="7" t="s">
        <v>14</v>
      </c>
      <c r="B13" s="8" t="s">
        <v>15</v>
      </c>
      <c r="C13" s="232" t="s">
        <v>173</v>
      </c>
      <c r="D13" s="8" t="s">
        <v>29</v>
      </c>
      <c r="E13" s="11"/>
      <c r="F13" s="11"/>
      <c r="J13" s="8" t="s">
        <v>15</v>
      </c>
      <c r="K13" s="5">
        <v>1</v>
      </c>
      <c r="L13" s="5">
        <v>1</v>
      </c>
    </row>
    <row r="14" spans="1:12" x14ac:dyDescent="0.3">
      <c r="A14" s="3" t="s">
        <v>17</v>
      </c>
      <c r="B14" s="4"/>
      <c r="C14" s="228"/>
      <c r="D14" s="4"/>
      <c r="E14" s="4"/>
      <c r="F14" s="4"/>
      <c r="J14" s="8" t="s">
        <v>10</v>
      </c>
      <c r="K14" s="5">
        <v>1</v>
      </c>
      <c r="L14" s="5">
        <v>1</v>
      </c>
    </row>
    <row r="15" spans="1:12" x14ac:dyDescent="0.3">
      <c r="A15" s="7" t="s">
        <v>4</v>
      </c>
      <c r="B15" s="8" t="s">
        <v>29</v>
      </c>
      <c r="C15" s="232" t="s">
        <v>185</v>
      </c>
      <c r="D15" s="8" t="s">
        <v>10</v>
      </c>
      <c r="E15" s="11" t="s">
        <v>27</v>
      </c>
      <c r="F15" s="14" t="s">
        <v>13</v>
      </c>
      <c r="J15" s="8" t="s">
        <v>27</v>
      </c>
      <c r="K15" s="12">
        <v>1</v>
      </c>
      <c r="L15" s="12">
        <v>1</v>
      </c>
    </row>
    <row r="16" spans="1:12" x14ac:dyDescent="0.3">
      <c r="A16" s="7" t="s">
        <v>11</v>
      </c>
      <c r="B16" s="8" t="s">
        <v>28</v>
      </c>
      <c r="C16" s="232" t="s">
        <v>172</v>
      </c>
      <c r="D16" s="8" t="s">
        <v>7</v>
      </c>
      <c r="E16" s="11"/>
      <c r="F16" s="14"/>
      <c r="J16" s="8" t="s">
        <v>13</v>
      </c>
      <c r="K16" s="12">
        <v>1</v>
      </c>
      <c r="L16" s="12">
        <v>1</v>
      </c>
    </row>
    <row r="17" spans="1:12" x14ac:dyDescent="0.3">
      <c r="A17" s="7" t="s">
        <v>12</v>
      </c>
      <c r="B17" s="8" t="s">
        <v>30</v>
      </c>
      <c r="C17" s="232" t="s">
        <v>172</v>
      </c>
      <c r="D17" s="8" t="s">
        <v>31</v>
      </c>
      <c r="E17" s="11"/>
      <c r="F17" s="14"/>
      <c r="J17" s="8" t="s">
        <v>29</v>
      </c>
      <c r="K17" s="5">
        <v>1</v>
      </c>
      <c r="L17" s="5">
        <v>1</v>
      </c>
    </row>
    <row r="18" spans="1:12" x14ac:dyDescent="0.3">
      <c r="A18" s="7" t="s">
        <v>14</v>
      </c>
      <c r="B18" s="8" t="s">
        <v>5</v>
      </c>
      <c r="C18" s="232" t="s">
        <v>186</v>
      </c>
      <c r="D18" s="8" t="s">
        <v>15</v>
      </c>
      <c r="E18" s="11"/>
      <c r="F18" s="14"/>
    </row>
    <row r="19" spans="1:12" x14ac:dyDescent="0.3">
      <c r="A19" s="3" t="s">
        <v>18</v>
      </c>
      <c r="B19" s="4"/>
      <c r="C19" s="228"/>
      <c r="D19" s="4"/>
      <c r="E19" s="4"/>
      <c r="F19" s="4"/>
    </row>
    <row r="20" spans="1:12" x14ac:dyDescent="0.3">
      <c r="A20" s="7" t="s">
        <v>4</v>
      </c>
      <c r="B20" s="13" t="s">
        <v>13</v>
      </c>
      <c r="C20" s="237" t="s">
        <v>171</v>
      </c>
      <c r="D20" s="13" t="s">
        <v>10</v>
      </c>
      <c r="E20" s="11" t="s">
        <v>7</v>
      </c>
      <c r="F20" s="11" t="s">
        <v>5</v>
      </c>
    </row>
    <row r="21" spans="1:12" x14ac:dyDescent="0.3">
      <c r="A21" s="7" t="s">
        <v>11</v>
      </c>
      <c r="B21" s="8" t="s">
        <v>27</v>
      </c>
      <c r="C21" s="232" t="s">
        <v>171</v>
      </c>
      <c r="D21" s="8" t="s">
        <v>29</v>
      </c>
      <c r="E21" s="11"/>
      <c r="F21" s="11"/>
    </row>
    <row r="22" spans="1:12" x14ac:dyDescent="0.3">
      <c r="A22" s="7" t="s">
        <v>12</v>
      </c>
      <c r="B22" s="8" t="s">
        <v>30</v>
      </c>
      <c r="C22" s="232" t="s">
        <v>192</v>
      </c>
      <c r="D22" s="8" t="s">
        <v>28</v>
      </c>
      <c r="E22" s="11"/>
      <c r="F22" s="11"/>
    </row>
    <row r="23" spans="1:12" x14ac:dyDescent="0.3">
      <c r="A23" s="7" t="s">
        <v>14</v>
      </c>
      <c r="B23" s="8" t="s">
        <v>15</v>
      </c>
      <c r="C23" s="232" t="s">
        <v>186</v>
      </c>
      <c r="D23" s="8" t="s">
        <v>31</v>
      </c>
      <c r="E23" s="11"/>
      <c r="F23" s="11"/>
    </row>
    <row r="24" spans="1:12" x14ac:dyDescent="0.3">
      <c r="A24" s="3" t="s">
        <v>19</v>
      </c>
      <c r="B24" s="4"/>
      <c r="C24" s="238"/>
      <c r="D24" s="4"/>
      <c r="E24" s="4"/>
      <c r="F24" s="4"/>
    </row>
    <row r="25" spans="1:12" x14ac:dyDescent="0.3">
      <c r="A25" s="7" t="s">
        <v>4</v>
      </c>
      <c r="B25" s="8" t="s">
        <v>5</v>
      </c>
      <c r="C25" s="232" t="s">
        <v>162</v>
      </c>
      <c r="D25" s="8" t="s">
        <v>10</v>
      </c>
      <c r="E25" s="11" t="s">
        <v>31</v>
      </c>
      <c r="F25" s="11" t="s">
        <v>30</v>
      </c>
    </row>
    <row r="26" spans="1:12" x14ac:dyDescent="0.3">
      <c r="A26" s="7" t="s">
        <v>11</v>
      </c>
      <c r="B26" s="8" t="s">
        <v>13</v>
      </c>
      <c r="C26" s="232" t="s">
        <v>186</v>
      </c>
      <c r="D26" s="8" t="s">
        <v>27</v>
      </c>
      <c r="E26" s="11"/>
      <c r="F26" s="11"/>
      <c r="I26" s="5"/>
    </row>
    <row r="27" spans="1:12" x14ac:dyDescent="0.3">
      <c r="A27" s="7" t="s">
        <v>12</v>
      </c>
      <c r="B27" s="9" t="s">
        <v>29</v>
      </c>
      <c r="C27" s="232" t="s">
        <v>172</v>
      </c>
      <c r="D27" s="9" t="s">
        <v>7</v>
      </c>
      <c r="E27" s="11"/>
      <c r="F27" s="11"/>
      <c r="I27" s="5"/>
    </row>
    <row r="28" spans="1:12" x14ac:dyDescent="0.3">
      <c r="A28" s="7" t="s">
        <v>14</v>
      </c>
      <c r="B28" s="8" t="s">
        <v>28</v>
      </c>
      <c r="C28" s="232" t="s">
        <v>196</v>
      </c>
      <c r="D28" s="8" t="s">
        <v>15</v>
      </c>
      <c r="E28" s="11"/>
      <c r="F28" s="11"/>
      <c r="I28" s="6"/>
    </row>
    <row r="29" spans="1:12" x14ac:dyDescent="0.3">
      <c r="A29" s="3" t="s">
        <v>20</v>
      </c>
      <c r="B29" s="4"/>
      <c r="C29" s="238"/>
      <c r="D29" s="4"/>
      <c r="E29" s="4"/>
      <c r="F29" s="4"/>
      <c r="I29" s="5"/>
    </row>
    <row r="30" spans="1:12" x14ac:dyDescent="0.3">
      <c r="A30" s="7" t="s">
        <v>4</v>
      </c>
      <c r="B30" s="8" t="s">
        <v>31</v>
      </c>
      <c r="C30" s="232" t="s">
        <v>173</v>
      </c>
      <c r="D30" s="8" t="s">
        <v>10</v>
      </c>
      <c r="E30" s="14" t="s">
        <v>28</v>
      </c>
      <c r="F30" s="11" t="s">
        <v>15</v>
      </c>
      <c r="I30" s="5"/>
    </row>
    <row r="31" spans="1:12" ht="18" x14ac:dyDescent="0.35">
      <c r="A31" s="7" t="s">
        <v>11</v>
      </c>
      <c r="B31" s="8" t="s">
        <v>5</v>
      </c>
      <c r="C31" s="232" t="s">
        <v>159</v>
      </c>
      <c r="D31" s="8" t="s">
        <v>27</v>
      </c>
      <c r="E31" s="14"/>
      <c r="F31" s="11"/>
      <c r="I31" s="5"/>
      <c r="J31" s="5"/>
      <c r="K31" s="15"/>
    </row>
    <row r="32" spans="1:12" ht="18" x14ac:dyDescent="0.35">
      <c r="A32" s="7" t="s">
        <v>12</v>
      </c>
      <c r="B32" s="8" t="s">
        <v>13</v>
      </c>
      <c r="C32" s="232" t="s">
        <v>172</v>
      </c>
      <c r="D32" s="8" t="s">
        <v>7</v>
      </c>
      <c r="E32" s="14"/>
      <c r="F32" s="11"/>
      <c r="I32" s="5"/>
      <c r="K32" s="22"/>
      <c r="L32" s="22"/>
    </row>
    <row r="33" spans="1:12" ht="18" x14ac:dyDescent="0.35">
      <c r="A33" s="7" t="s">
        <v>14</v>
      </c>
      <c r="B33" s="8" t="s">
        <v>29</v>
      </c>
      <c r="C33" s="232" t="s">
        <v>171</v>
      </c>
      <c r="D33" s="8" t="s">
        <v>30</v>
      </c>
      <c r="E33" s="14"/>
      <c r="F33" s="11"/>
      <c r="I33" s="5"/>
      <c r="J33" s="23"/>
      <c r="K33" s="24"/>
      <c r="L33" s="22"/>
    </row>
    <row r="34" spans="1:12" ht="18" x14ac:dyDescent="0.35">
      <c r="A34" s="16" t="s">
        <v>22</v>
      </c>
      <c r="B34" s="17"/>
      <c r="C34" s="16"/>
      <c r="D34" s="17"/>
      <c r="E34" s="17"/>
      <c r="F34" s="17"/>
      <c r="I34" s="5"/>
      <c r="J34" s="25"/>
      <c r="K34" s="15"/>
      <c r="L34" s="22"/>
    </row>
    <row r="35" spans="1:12" ht="18" x14ac:dyDescent="0.35">
      <c r="A35" s="3" t="s">
        <v>4</v>
      </c>
      <c r="B35" s="8" t="s">
        <v>28</v>
      </c>
      <c r="C35" s="229" t="s">
        <v>171</v>
      </c>
      <c r="D35" s="8" t="s">
        <v>29</v>
      </c>
      <c r="E35" s="11" t="s">
        <v>7</v>
      </c>
      <c r="F35" s="11" t="s">
        <v>5</v>
      </c>
      <c r="I35" s="6"/>
      <c r="J35" s="26"/>
      <c r="K35" s="15"/>
      <c r="L35" s="22"/>
    </row>
    <row r="36" spans="1:12" ht="18" x14ac:dyDescent="0.35">
      <c r="A36" s="3" t="s">
        <v>11</v>
      </c>
      <c r="B36" s="8" t="s">
        <v>31</v>
      </c>
      <c r="C36" s="229" t="s">
        <v>186</v>
      </c>
      <c r="D36" s="8" t="s">
        <v>13</v>
      </c>
      <c r="E36" s="11"/>
      <c r="F36" s="11"/>
      <c r="H36" s="6"/>
      <c r="I36" s="5"/>
      <c r="J36" s="25"/>
      <c r="K36" s="15"/>
      <c r="L36" s="22"/>
    </row>
    <row r="37" spans="1:12" ht="18" x14ac:dyDescent="0.35">
      <c r="A37" s="3" t="s">
        <v>12</v>
      </c>
      <c r="B37" s="8" t="s">
        <v>15</v>
      </c>
      <c r="C37" s="229" t="s">
        <v>186</v>
      </c>
      <c r="D37" s="8" t="s">
        <v>10</v>
      </c>
      <c r="E37" s="11"/>
      <c r="F37" s="11"/>
      <c r="H37" s="6"/>
      <c r="I37" s="5"/>
      <c r="J37" s="26"/>
      <c r="K37" s="15"/>
      <c r="L37" s="22"/>
    </row>
    <row r="38" spans="1:12" ht="18" x14ac:dyDescent="0.35">
      <c r="A38" s="3" t="s">
        <v>14</v>
      </c>
      <c r="B38" s="8" t="s">
        <v>30</v>
      </c>
      <c r="C38" s="229" t="s">
        <v>171</v>
      </c>
      <c r="D38" s="8" t="s">
        <v>27</v>
      </c>
      <c r="E38" s="11"/>
      <c r="F38" s="11"/>
      <c r="H38" s="6"/>
      <c r="I38" s="5"/>
      <c r="J38" s="26"/>
      <c r="K38" s="15"/>
      <c r="L38" s="22"/>
    </row>
    <row r="39" spans="1:12" ht="18" x14ac:dyDescent="0.35">
      <c r="A39" s="18" t="s">
        <v>23</v>
      </c>
      <c r="B39" s="17"/>
      <c r="C39" s="16"/>
      <c r="D39" s="17"/>
      <c r="E39" s="17"/>
      <c r="F39" s="17"/>
      <c r="H39" s="6"/>
      <c r="I39" s="5"/>
      <c r="J39" s="25"/>
      <c r="K39" s="22"/>
      <c r="L39" s="22"/>
    </row>
    <row r="40" spans="1:12" ht="18" x14ac:dyDescent="0.35">
      <c r="A40" s="3" t="s">
        <v>4</v>
      </c>
      <c r="B40" s="8" t="s">
        <v>31</v>
      </c>
      <c r="C40" s="229" t="s">
        <v>192</v>
      </c>
      <c r="D40" s="8" t="s">
        <v>29</v>
      </c>
      <c r="E40" s="11" t="s">
        <v>15</v>
      </c>
      <c r="F40" s="14" t="s">
        <v>28</v>
      </c>
      <c r="H40" s="6"/>
      <c r="I40" s="5"/>
      <c r="J40" s="26"/>
      <c r="K40" s="22"/>
      <c r="L40" s="22"/>
    </row>
    <row r="41" spans="1:12" ht="18" x14ac:dyDescent="0.35">
      <c r="A41" s="3" t="s">
        <v>11</v>
      </c>
      <c r="B41" s="8" t="s">
        <v>5</v>
      </c>
      <c r="C41" s="229" t="s">
        <v>192</v>
      </c>
      <c r="D41" s="8" t="s">
        <v>13</v>
      </c>
      <c r="E41" s="11"/>
      <c r="F41" s="14"/>
      <c r="H41" s="5"/>
      <c r="I41" s="5"/>
      <c r="J41" s="26"/>
      <c r="K41" s="22"/>
      <c r="L41" s="22"/>
    </row>
    <row r="42" spans="1:12" ht="18" x14ac:dyDescent="0.35">
      <c r="A42" s="3" t="s">
        <v>12</v>
      </c>
      <c r="B42" s="8" t="s">
        <v>30</v>
      </c>
      <c r="C42" s="229" t="s">
        <v>230</v>
      </c>
      <c r="D42" s="8" t="s">
        <v>10</v>
      </c>
      <c r="E42" s="11"/>
      <c r="F42" s="14"/>
      <c r="H42" s="5"/>
      <c r="I42" s="5"/>
      <c r="J42" s="26"/>
      <c r="K42" s="22"/>
      <c r="L42" s="22"/>
    </row>
    <row r="43" spans="1:12" ht="18" x14ac:dyDescent="0.35">
      <c r="A43" s="3" t="s">
        <v>14</v>
      </c>
      <c r="B43" s="8" t="s">
        <v>27</v>
      </c>
      <c r="C43" s="229" t="s">
        <v>192</v>
      </c>
      <c r="D43" s="8" t="s">
        <v>7</v>
      </c>
      <c r="E43" s="11"/>
      <c r="F43" s="14"/>
      <c r="H43" s="5"/>
      <c r="I43" s="5"/>
      <c r="K43" s="15"/>
    </row>
    <row r="44" spans="1:12" ht="18" x14ac:dyDescent="0.35">
      <c r="A44" s="18" t="s">
        <v>24</v>
      </c>
      <c r="B44" s="17"/>
      <c r="C44" s="16"/>
      <c r="D44" s="17"/>
      <c r="E44" s="17"/>
      <c r="F44" s="17"/>
      <c r="H44" s="5"/>
      <c r="I44" s="5"/>
      <c r="K44" s="15"/>
    </row>
    <row r="45" spans="1:12" ht="18" x14ac:dyDescent="0.35">
      <c r="A45" s="3" t="s">
        <v>4</v>
      </c>
      <c r="B45" s="8" t="s">
        <v>28</v>
      </c>
      <c r="C45" s="229" t="s">
        <v>172</v>
      </c>
      <c r="D45" s="8" t="s">
        <v>13</v>
      </c>
      <c r="E45" s="11" t="s">
        <v>10</v>
      </c>
      <c r="F45" s="11" t="s">
        <v>29</v>
      </c>
      <c r="H45" s="5"/>
      <c r="I45" s="5"/>
      <c r="K45" s="15"/>
    </row>
    <row r="46" spans="1:12" ht="18" x14ac:dyDescent="0.35">
      <c r="A46" s="3" t="s">
        <v>11</v>
      </c>
      <c r="B46" s="13" t="s">
        <v>31</v>
      </c>
      <c r="C46" s="230" t="s">
        <v>233</v>
      </c>
      <c r="D46" s="13" t="s">
        <v>5</v>
      </c>
      <c r="E46" s="11"/>
      <c r="F46" s="11"/>
      <c r="H46" s="5"/>
      <c r="I46" s="5"/>
      <c r="K46" s="15"/>
    </row>
    <row r="47" spans="1:12" ht="18" x14ac:dyDescent="0.35">
      <c r="A47" s="3" t="s">
        <v>12</v>
      </c>
      <c r="B47" s="8" t="s">
        <v>27</v>
      </c>
      <c r="C47" s="229" t="s">
        <v>162</v>
      </c>
      <c r="D47" s="8" t="s">
        <v>15</v>
      </c>
      <c r="E47" s="11"/>
      <c r="F47" s="11"/>
      <c r="H47" s="5"/>
      <c r="I47" s="5"/>
      <c r="J47" s="5"/>
      <c r="K47" s="15"/>
    </row>
    <row r="48" spans="1:12" ht="18" x14ac:dyDescent="0.35">
      <c r="A48" s="3" t="s">
        <v>14</v>
      </c>
      <c r="B48" s="8" t="s">
        <v>30</v>
      </c>
      <c r="C48" s="229" t="s">
        <v>186</v>
      </c>
      <c r="D48" s="8" t="s">
        <v>7</v>
      </c>
      <c r="E48" s="11"/>
      <c r="F48" s="11"/>
      <c r="H48" s="5"/>
      <c r="I48" s="5"/>
      <c r="J48" s="5"/>
      <c r="K48" s="15"/>
    </row>
    <row r="49" spans="1:11" ht="18" x14ac:dyDescent="0.35">
      <c r="A49" s="18" t="s">
        <v>25</v>
      </c>
      <c r="B49" s="17"/>
      <c r="C49" s="16"/>
      <c r="D49" s="17"/>
      <c r="E49" s="17"/>
      <c r="F49" s="17"/>
      <c r="H49" s="5"/>
      <c r="I49" s="5"/>
      <c r="J49" s="5"/>
      <c r="K49" s="15"/>
    </row>
    <row r="50" spans="1:11" ht="18" x14ac:dyDescent="0.35">
      <c r="A50" s="3" t="s">
        <v>4</v>
      </c>
      <c r="B50" s="8" t="s">
        <v>28</v>
      </c>
      <c r="C50" s="229" t="s">
        <v>196</v>
      </c>
      <c r="D50" s="8" t="s">
        <v>5</v>
      </c>
      <c r="E50" s="11" t="s">
        <v>30</v>
      </c>
      <c r="F50" s="11" t="s">
        <v>31</v>
      </c>
      <c r="H50" s="19"/>
      <c r="I50" s="5"/>
      <c r="J50" s="5"/>
      <c r="K50" s="15"/>
    </row>
    <row r="51" spans="1:11" ht="18" x14ac:dyDescent="0.35">
      <c r="A51" s="3" t="s">
        <v>11</v>
      </c>
      <c r="B51" s="8" t="s">
        <v>13</v>
      </c>
      <c r="C51" s="229" t="s">
        <v>162</v>
      </c>
      <c r="D51" s="8" t="s">
        <v>29</v>
      </c>
      <c r="E51" s="11"/>
      <c r="F51" s="11"/>
      <c r="H51" s="19"/>
      <c r="I51" s="5"/>
      <c r="J51" s="5"/>
      <c r="K51" s="15"/>
    </row>
    <row r="52" spans="1:11" ht="18" x14ac:dyDescent="0.35">
      <c r="A52" s="3" t="s">
        <v>12</v>
      </c>
      <c r="B52" s="8" t="s">
        <v>15</v>
      </c>
      <c r="C52" s="229" t="s">
        <v>186</v>
      </c>
      <c r="D52" s="8" t="s">
        <v>7</v>
      </c>
      <c r="E52" s="11"/>
      <c r="F52" s="11"/>
      <c r="H52" s="19"/>
      <c r="I52" s="5"/>
      <c r="J52" s="5"/>
      <c r="K52" s="15"/>
    </row>
    <row r="53" spans="1:11" ht="18" x14ac:dyDescent="0.35">
      <c r="A53" s="3" t="s">
        <v>14</v>
      </c>
      <c r="B53" s="8" t="s">
        <v>27</v>
      </c>
      <c r="C53" s="229" t="s">
        <v>230</v>
      </c>
      <c r="D53" s="8" t="s">
        <v>10</v>
      </c>
      <c r="E53" s="11"/>
      <c r="F53" s="11"/>
      <c r="H53" s="19"/>
      <c r="I53" s="5"/>
      <c r="J53" s="5"/>
      <c r="K53" s="15"/>
    </row>
    <row r="54" spans="1:11" x14ac:dyDescent="0.3">
      <c r="A54" s="18" t="s">
        <v>26</v>
      </c>
      <c r="B54" s="17"/>
      <c r="C54" s="16"/>
      <c r="D54" s="17"/>
      <c r="E54" s="17"/>
      <c r="F54" s="17"/>
    </row>
    <row r="55" spans="1:11" x14ac:dyDescent="0.3">
      <c r="A55" s="3" t="s">
        <v>4</v>
      </c>
      <c r="B55" s="13" t="s">
        <v>28</v>
      </c>
      <c r="C55" s="237" t="s">
        <v>196</v>
      </c>
      <c r="D55" s="13" t="s">
        <v>27</v>
      </c>
      <c r="E55" s="11" t="s">
        <v>29</v>
      </c>
      <c r="F55" s="11" t="s">
        <v>10</v>
      </c>
    </row>
    <row r="56" spans="1:11" x14ac:dyDescent="0.3">
      <c r="A56" s="3" t="s">
        <v>11</v>
      </c>
      <c r="B56" s="8" t="s">
        <v>31</v>
      </c>
      <c r="C56" s="232" t="s">
        <v>171</v>
      </c>
      <c r="D56" s="8" t="s">
        <v>7</v>
      </c>
      <c r="E56" s="11"/>
      <c r="F56" s="11"/>
    </row>
    <row r="57" spans="1:11" x14ac:dyDescent="0.3">
      <c r="A57" s="3" t="s">
        <v>12</v>
      </c>
      <c r="B57" s="8" t="s">
        <v>30</v>
      </c>
      <c r="C57" s="232" t="s">
        <v>173</v>
      </c>
      <c r="D57" s="8" t="s">
        <v>5</v>
      </c>
      <c r="E57" s="11"/>
      <c r="F57" s="11"/>
    </row>
    <row r="58" spans="1:11" x14ac:dyDescent="0.3">
      <c r="A58" s="3" t="s">
        <v>14</v>
      </c>
      <c r="B58" s="8" t="s">
        <v>13</v>
      </c>
      <c r="C58" s="232" t="s">
        <v>196</v>
      </c>
      <c r="D58" s="8" t="s">
        <v>15</v>
      </c>
      <c r="E58" s="11"/>
      <c r="F58" s="11"/>
    </row>
    <row r="61" spans="1:11" x14ac:dyDescent="0.3">
      <c r="B61" s="20"/>
      <c r="C61" s="21"/>
    </row>
    <row r="62" spans="1:11" x14ac:dyDescent="0.3">
      <c r="B62" s="6"/>
      <c r="C62" s="21"/>
    </row>
    <row r="63" spans="1:11" x14ac:dyDescent="0.3">
      <c r="B63" s="6"/>
      <c r="C63" s="21"/>
    </row>
    <row r="64" spans="1:11" x14ac:dyDescent="0.3">
      <c r="B64" s="6"/>
      <c r="C64" s="21"/>
    </row>
    <row r="65" spans="2:12" ht="18" x14ac:dyDescent="0.35">
      <c r="B65" s="6"/>
      <c r="C65" s="21"/>
      <c r="K65" s="22"/>
      <c r="L65" s="22"/>
    </row>
    <row r="66" spans="2:12" ht="18" x14ac:dyDescent="0.35">
      <c r="B66" s="6"/>
      <c r="C66" s="21"/>
      <c r="K66" s="22"/>
      <c r="L66" s="22"/>
    </row>
    <row r="67" spans="2:12" ht="18" x14ac:dyDescent="0.35">
      <c r="B67" s="6"/>
      <c r="C67" s="21"/>
      <c r="K67" s="22"/>
      <c r="L67" s="22"/>
    </row>
    <row r="68" spans="2:12" ht="18" x14ac:dyDescent="0.35">
      <c r="B68" s="6"/>
      <c r="C68" s="21"/>
      <c r="K68" s="22"/>
      <c r="L68" s="22"/>
    </row>
    <row r="69" spans="2:12" ht="18" x14ac:dyDescent="0.35">
      <c r="B69" s="6"/>
      <c r="C69" s="21"/>
      <c r="K69" s="22"/>
      <c r="L69" s="22"/>
    </row>
    <row r="70" spans="2:12" ht="18" x14ac:dyDescent="0.35">
      <c r="B70" s="6"/>
      <c r="C70" s="21"/>
      <c r="K70" s="22"/>
      <c r="L70" s="22"/>
    </row>
    <row r="71" spans="2:12" ht="18" x14ac:dyDescent="0.35">
      <c r="B71" s="6"/>
      <c r="C71" s="21"/>
      <c r="K71" s="22"/>
      <c r="L71" s="22"/>
    </row>
    <row r="72" spans="2:12" ht="18" x14ac:dyDescent="0.35">
      <c r="B72" s="20"/>
      <c r="C72" s="21"/>
      <c r="K72" s="22"/>
      <c r="L72" s="22"/>
    </row>
  </sheetData>
  <pageMargins left="0.7" right="0.7" top="0.75" bottom="0.75" header="0.3" footer="0.3"/>
  <ignoredErrors>
    <ignoredError sqref="A29 A54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85" zoomScaleNormal="85" workbookViewId="0">
      <selection activeCell="C1" sqref="C1"/>
    </sheetView>
  </sheetViews>
  <sheetFormatPr defaultColWidth="9.109375" defaultRowHeight="24.9" customHeight="1" x14ac:dyDescent="0.4"/>
  <cols>
    <col min="1" max="1" width="25.6640625" style="62" customWidth="1"/>
    <col min="2" max="9" width="18.6640625" style="31" customWidth="1"/>
    <col min="10" max="14" width="9.109375" style="31"/>
    <col min="15" max="18" width="9.109375" style="32"/>
    <col min="19" max="16384" width="9.109375" style="31"/>
  </cols>
  <sheetData>
    <row r="1" spans="1:13" ht="41.1" customHeight="1" thickBot="1" x14ac:dyDescent="0.45">
      <c r="A1" s="27" t="s">
        <v>33</v>
      </c>
      <c r="B1" s="104" t="s">
        <v>45</v>
      </c>
      <c r="C1" s="104" t="s">
        <v>46</v>
      </c>
      <c r="D1" s="267" t="s">
        <v>34</v>
      </c>
      <c r="E1" s="104" t="s">
        <v>47</v>
      </c>
      <c r="F1" s="104" t="s">
        <v>35</v>
      </c>
      <c r="G1" s="104" t="s">
        <v>48</v>
      </c>
      <c r="H1" s="105"/>
      <c r="I1" s="106"/>
      <c r="J1" s="28" t="s">
        <v>51</v>
      </c>
      <c r="K1" s="29" t="s">
        <v>53</v>
      </c>
      <c r="L1" s="30"/>
      <c r="M1" s="30"/>
    </row>
    <row r="2" spans="1:13" ht="24.9" customHeight="1" x14ac:dyDescent="0.4">
      <c r="A2" s="107" t="s">
        <v>44</v>
      </c>
      <c r="B2" s="33"/>
      <c r="C2" s="34"/>
      <c r="D2" s="266" t="s">
        <v>52</v>
      </c>
      <c r="E2" s="34"/>
      <c r="F2" s="34"/>
      <c r="G2" s="265" t="s">
        <v>54</v>
      </c>
      <c r="H2" s="34"/>
      <c r="I2" s="35"/>
      <c r="J2" s="36">
        <v>2</v>
      </c>
      <c r="K2" s="37">
        <v>1</v>
      </c>
      <c r="L2" s="38"/>
      <c r="M2" s="38"/>
    </row>
    <row r="3" spans="1:13" ht="24.9" customHeight="1" x14ac:dyDescent="0.4">
      <c r="A3" s="107" t="s">
        <v>36</v>
      </c>
      <c r="B3" s="39"/>
      <c r="C3" s="40"/>
      <c r="D3" s="41" t="s">
        <v>55</v>
      </c>
      <c r="F3" s="40"/>
      <c r="G3" s="42" t="s">
        <v>42</v>
      </c>
      <c r="H3" s="40"/>
      <c r="I3" s="43"/>
      <c r="J3" s="44">
        <v>1</v>
      </c>
      <c r="K3" s="45">
        <v>2</v>
      </c>
      <c r="L3" s="46"/>
      <c r="M3" s="46"/>
    </row>
    <row r="4" spans="1:13" ht="24.9" customHeight="1" x14ac:dyDescent="0.4">
      <c r="A4" s="63" t="s">
        <v>37</v>
      </c>
      <c r="B4" s="39"/>
      <c r="C4" s="42" t="s">
        <v>43</v>
      </c>
      <c r="D4" s="40"/>
      <c r="E4" s="40"/>
      <c r="F4" s="41" t="s">
        <v>38</v>
      </c>
      <c r="G4" s="40"/>
      <c r="H4" s="40"/>
      <c r="I4" s="43"/>
      <c r="J4" s="44">
        <v>1</v>
      </c>
      <c r="K4" s="45">
        <v>0</v>
      </c>
      <c r="L4" s="46"/>
      <c r="M4" s="46"/>
    </row>
    <row r="5" spans="1:13" ht="24.9" customHeight="1" x14ac:dyDescent="0.4">
      <c r="A5" s="107" t="s">
        <v>39</v>
      </c>
      <c r="B5" s="39"/>
      <c r="C5" s="41" t="s">
        <v>43</v>
      </c>
      <c r="D5" s="40"/>
      <c r="E5" s="40"/>
      <c r="F5" s="42" t="s">
        <v>42</v>
      </c>
      <c r="G5" s="40"/>
      <c r="H5" s="40"/>
      <c r="I5" s="43"/>
      <c r="J5" s="44">
        <v>1</v>
      </c>
      <c r="K5" s="45">
        <v>1</v>
      </c>
      <c r="L5" s="46"/>
      <c r="M5" s="46"/>
    </row>
    <row r="6" spans="1:13" ht="24.9" customHeight="1" x14ac:dyDescent="0.4">
      <c r="A6" s="107" t="s">
        <v>40</v>
      </c>
      <c r="B6" s="39"/>
      <c r="C6" s="40"/>
      <c r="D6" s="40"/>
      <c r="E6" s="40"/>
      <c r="G6" s="40"/>
      <c r="H6" s="40"/>
      <c r="I6" s="43"/>
      <c r="J6" s="44"/>
      <c r="K6" s="45"/>
      <c r="L6" s="46"/>
      <c r="M6" s="46"/>
    </row>
    <row r="7" spans="1:13" ht="24.9" customHeight="1" x14ac:dyDescent="0.4">
      <c r="A7" s="107" t="s">
        <v>41</v>
      </c>
      <c r="B7" s="47"/>
      <c r="C7" s="48"/>
      <c r="D7" s="40"/>
      <c r="E7" s="40"/>
      <c r="F7" s="40"/>
      <c r="G7" s="40"/>
      <c r="H7" s="40"/>
      <c r="I7" s="43"/>
      <c r="J7" s="44"/>
      <c r="K7" s="45"/>
      <c r="L7" s="46"/>
      <c r="M7" s="46"/>
    </row>
    <row r="8" spans="1:13" ht="24.9" customHeight="1" x14ac:dyDescent="0.4">
      <c r="A8" s="107"/>
      <c r="B8" s="47"/>
      <c r="C8" s="48"/>
      <c r="D8" s="48"/>
      <c r="E8" s="48"/>
      <c r="F8" s="48"/>
      <c r="G8" s="48"/>
      <c r="H8" s="49"/>
      <c r="I8" s="50"/>
      <c r="J8" s="44"/>
      <c r="K8" s="45"/>
      <c r="L8" s="46"/>
      <c r="M8" s="46"/>
    </row>
    <row r="9" spans="1:13" ht="24.9" customHeight="1" thickBot="1" x14ac:dyDescent="0.45">
      <c r="A9" s="107"/>
      <c r="B9" s="51"/>
      <c r="C9" s="52"/>
      <c r="D9" s="52"/>
      <c r="E9" s="52"/>
      <c r="F9" s="52"/>
      <c r="G9" s="52"/>
      <c r="H9" s="53"/>
      <c r="I9" s="54"/>
      <c r="J9" s="44"/>
      <c r="K9" s="45"/>
      <c r="L9" s="46"/>
      <c r="M9" s="46"/>
    </row>
    <row r="10" spans="1:13" ht="24.9" customHeight="1" x14ac:dyDescent="0.45">
      <c r="A10" s="55"/>
      <c r="B10" s="56"/>
      <c r="C10" s="57">
        <v>1</v>
      </c>
      <c r="D10" s="57">
        <v>0</v>
      </c>
      <c r="E10" s="57"/>
      <c r="F10" s="57">
        <v>1</v>
      </c>
      <c r="G10" s="57">
        <v>1</v>
      </c>
      <c r="H10" s="57"/>
      <c r="I10" s="57"/>
      <c r="J10" s="312" t="s">
        <v>115</v>
      </c>
      <c r="K10" s="313"/>
    </row>
    <row r="11" spans="1:13" ht="24.9" customHeight="1" x14ac:dyDescent="0.4">
      <c r="A11" s="55"/>
      <c r="B11" s="58"/>
      <c r="C11" s="45">
        <v>1</v>
      </c>
      <c r="D11" s="45">
        <v>0</v>
      </c>
      <c r="E11" s="45"/>
      <c r="F11" s="45">
        <v>2</v>
      </c>
      <c r="G11" s="59">
        <v>1</v>
      </c>
      <c r="H11" s="45"/>
      <c r="I11" s="45"/>
    </row>
    <row r="12" spans="1:13" ht="24.9" customHeight="1" x14ac:dyDescent="0.4">
      <c r="A12" s="55"/>
      <c r="B12" s="60"/>
      <c r="C12" s="46"/>
      <c r="D12" s="46"/>
      <c r="E12" s="46"/>
      <c r="F12" s="46"/>
      <c r="G12" s="46"/>
      <c r="H12" s="46"/>
      <c r="I12" s="46"/>
    </row>
    <row r="13" spans="1:13" ht="24.9" customHeight="1" x14ac:dyDescent="0.4">
      <c r="A13" s="61"/>
      <c r="B13" s="60"/>
      <c r="C13" s="46"/>
      <c r="D13" s="46"/>
      <c r="E13" s="46"/>
      <c r="F13" s="46"/>
      <c r="G13" s="46"/>
      <c r="H13" s="46"/>
      <c r="I13" s="46"/>
    </row>
    <row r="15" spans="1:13" ht="24.9" customHeight="1" x14ac:dyDescent="0.4">
      <c r="A15" s="31"/>
    </row>
    <row r="16" spans="1:13" ht="24.9" customHeight="1" x14ac:dyDescent="0.4">
      <c r="A16" s="31"/>
    </row>
  </sheetData>
  <mergeCells count="1">
    <mergeCell ref="J10:K1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C47" sqref="C47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69</v>
      </c>
      <c r="B1" s="99" t="s">
        <v>70</v>
      </c>
      <c r="C1" s="99" t="s">
        <v>71</v>
      </c>
      <c r="D1" s="99" t="s">
        <v>72</v>
      </c>
      <c r="E1" s="99" t="s">
        <v>73</v>
      </c>
      <c r="F1" s="99" t="s">
        <v>74</v>
      </c>
      <c r="G1" s="99" t="s">
        <v>75</v>
      </c>
      <c r="H1" s="100"/>
      <c r="I1" s="101"/>
      <c r="J1" s="66" t="s">
        <v>51</v>
      </c>
      <c r="K1" s="67" t="s">
        <v>53</v>
      </c>
      <c r="L1" s="68"/>
      <c r="M1" s="68"/>
    </row>
    <row r="2" spans="1:13" ht="24.9" customHeight="1" x14ac:dyDescent="0.3">
      <c r="A2" s="63" t="s">
        <v>76</v>
      </c>
      <c r="B2" s="70"/>
      <c r="C2" s="71"/>
      <c r="D2" s="41" t="s">
        <v>153</v>
      </c>
      <c r="E2" s="42" t="s">
        <v>52</v>
      </c>
      <c r="F2" s="71"/>
      <c r="G2" s="71"/>
      <c r="H2" s="71"/>
      <c r="I2" s="72"/>
      <c r="J2" s="73">
        <v>2</v>
      </c>
      <c r="K2" s="74">
        <v>0</v>
      </c>
      <c r="L2" s="75"/>
      <c r="M2" s="75"/>
    </row>
    <row r="3" spans="1:13" ht="24.9" customHeight="1" x14ac:dyDescent="0.3">
      <c r="A3" s="63" t="s">
        <v>77</v>
      </c>
      <c r="B3" s="76"/>
      <c r="C3" s="77"/>
      <c r="D3" s="42" t="s">
        <v>43</v>
      </c>
      <c r="E3" s="41" t="s">
        <v>133</v>
      </c>
      <c r="F3" s="77"/>
      <c r="G3" s="77"/>
      <c r="H3" s="77"/>
      <c r="I3" s="78"/>
      <c r="J3" s="79">
        <v>1</v>
      </c>
      <c r="K3" s="80">
        <v>2</v>
      </c>
      <c r="L3" s="81"/>
      <c r="M3" s="81"/>
    </row>
    <row r="4" spans="1:13" ht="24.9" customHeight="1" x14ac:dyDescent="0.3">
      <c r="A4" s="63" t="s">
        <v>78</v>
      </c>
      <c r="B4" s="76"/>
      <c r="D4" s="77"/>
      <c r="E4" s="77"/>
      <c r="G4" s="77"/>
      <c r="H4" s="77"/>
      <c r="I4" s="78"/>
      <c r="J4" s="79"/>
      <c r="K4" s="80"/>
      <c r="L4" s="81"/>
      <c r="M4" s="81"/>
    </row>
    <row r="5" spans="1:13" ht="24.9" customHeight="1" x14ac:dyDescent="0.3">
      <c r="A5" s="63" t="s">
        <v>79</v>
      </c>
      <c r="B5" s="76"/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63" t="s">
        <v>80</v>
      </c>
      <c r="B6" s="268" t="s">
        <v>150</v>
      </c>
      <c r="C6" s="77"/>
      <c r="D6" s="77"/>
      <c r="E6" s="77"/>
      <c r="F6" s="42" t="s">
        <v>130</v>
      </c>
      <c r="G6" s="77"/>
      <c r="H6" s="77"/>
      <c r="I6" s="78"/>
      <c r="J6" s="79">
        <v>2</v>
      </c>
      <c r="K6" s="80">
        <v>2</v>
      </c>
      <c r="L6" s="81"/>
      <c r="M6" s="81"/>
    </row>
    <row r="7" spans="1:13" ht="24.9" customHeight="1" x14ac:dyDescent="0.3">
      <c r="A7" s="63" t="s">
        <v>81</v>
      </c>
      <c r="B7" s="76"/>
      <c r="C7" s="77"/>
      <c r="D7" s="77"/>
      <c r="E7" s="77"/>
      <c r="F7" s="77"/>
      <c r="G7" s="77"/>
      <c r="H7" s="77"/>
      <c r="I7" s="78"/>
      <c r="J7" s="79"/>
      <c r="K7" s="80"/>
      <c r="L7" s="81"/>
      <c r="M7" s="81"/>
    </row>
    <row r="8" spans="1:13" ht="24.9" customHeight="1" x14ac:dyDescent="0.3">
      <c r="A8" s="64" t="s">
        <v>116</v>
      </c>
      <c r="B8" s="42" t="s">
        <v>131</v>
      </c>
      <c r="C8" s="84"/>
      <c r="D8" s="84"/>
      <c r="E8" s="84"/>
      <c r="F8" s="41" t="s">
        <v>153</v>
      </c>
      <c r="G8" s="84"/>
      <c r="H8" s="85"/>
      <c r="I8" s="86"/>
      <c r="J8" s="79">
        <v>0</v>
      </c>
      <c r="K8" s="80">
        <v>0</v>
      </c>
      <c r="L8" s="81"/>
      <c r="M8" s="81"/>
    </row>
    <row r="9" spans="1:13" ht="24.9" customHeight="1" thickBot="1" x14ac:dyDescent="0.35">
      <c r="A9" s="63" t="s">
        <v>82</v>
      </c>
      <c r="B9" s="87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2</v>
      </c>
      <c r="C10" s="93"/>
      <c r="D10" s="93">
        <v>1</v>
      </c>
      <c r="E10" s="93">
        <v>0</v>
      </c>
      <c r="F10" s="93">
        <v>0</v>
      </c>
      <c r="G10" s="93"/>
      <c r="H10" s="93"/>
      <c r="I10" s="93"/>
      <c r="J10" s="312" t="s">
        <v>115</v>
      </c>
      <c r="K10" s="313"/>
    </row>
    <row r="11" spans="1:13" ht="24.9" customHeight="1" x14ac:dyDescent="0.3">
      <c r="A11" s="91"/>
      <c r="B11" s="94">
        <v>0</v>
      </c>
      <c r="C11" s="80"/>
      <c r="D11" s="80">
        <v>2</v>
      </c>
      <c r="E11" s="80">
        <v>0</v>
      </c>
      <c r="F11" s="80">
        <v>2</v>
      </c>
      <c r="G11" s="95"/>
      <c r="H11" s="80"/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68</v>
      </c>
      <c r="B14" s="99" t="s">
        <v>67</v>
      </c>
      <c r="C14" s="99" t="s">
        <v>83</v>
      </c>
      <c r="D14" s="99" t="s">
        <v>56</v>
      </c>
      <c r="E14" s="99" t="s">
        <v>84</v>
      </c>
      <c r="F14" s="99" t="s">
        <v>58</v>
      </c>
      <c r="G14" s="99" t="s">
        <v>57</v>
      </c>
      <c r="H14" s="99" t="s">
        <v>85</v>
      </c>
      <c r="I14" s="99" t="s">
        <v>59</v>
      </c>
      <c r="J14" s="66" t="s">
        <v>138</v>
      </c>
      <c r="K14" s="67" t="s">
        <v>51</v>
      </c>
      <c r="L14" s="68"/>
      <c r="M14" s="68"/>
    </row>
    <row r="15" spans="1:13" ht="24.9" customHeight="1" x14ac:dyDescent="0.3">
      <c r="A15" s="107" t="s">
        <v>44</v>
      </c>
      <c r="B15" s="70"/>
      <c r="C15" s="71"/>
      <c r="D15" s="71"/>
      <c r="E15" s="42" t="s">
        <v>135</v>
      </c>
      <c r="F15" s="71"/>
      <c r="G15" s="71"/>
      <c r="H15" s="41" t="s">
        <v>135</v>
      </c>
      <c r="I15" s="72"/>
      <c r="J15" s="73">
        <v>2</v>
      </c>
      <c r="K15" s="74">
        <v>2</v>
      </c>
      <c r="L15" s="75"/>
      <c r="M15" s="75"/>
    </row>
    <row r="16" spans="1:13" ht="24.9" customHeight="1" x14ac:dyDescent="0.3">
      <c r="A16" s="107" t="s">
        <v>36</v>
      </c>
      <c r="B16" s="76"/>
      <c r="C16" s="77"/>
      <c r="E16" s="41" t="s">
        <v>133</v>
      </c>
      <c r="F16" s="77"/>
      <c r="G16" s="77"/>
      <c r="H16" s="42" t="s">
        <v>136</v>
      </c>
      <c r="I16" s="78"/>
      <c r="J16" s="79">
        <v>2</v>
      </c>
      <c r="K16" s="80">
        <v>2</v>
      </c>
      <c r="L16" s="81"/>
      <c r="M16" s="81"/>
    </row>
    <row r="17" spans="1:13" ht="24.9" customHeight="1" x14ac:dyDescent="0.3">
      <c r="A17" s="63" t="s">
        <v>37</v>
      </c>
      <c r="B17" s="76"/>
      <c r="D17" s="77"/>
      <c r="E17" s="77"/>
      <c r="F17" s="77"/>
      <c r="G17" s="42" t="s">
        <v>133</v>
      </c>
      <c r="H17" s="77"/>
      <c r="I17" s="78"/>
      <c r="J17" s="79">
        <v>2</v>
      </c>
      <c r="K17" s="80"/>
      <c r="L17" s="81"/>
      <c r="M17" s="81"/>
    </row>
    <row r="18" spans="1:13" ht="24.9" customHeight="1" x14ac:dyDescent="0.3">
      <c r="A18" s="63" t="s">
        <v>39</v>
      </c>
      <c r="B18" s="269" t="s">
        <v>55</v>
      </c>
      <c r="C18" s="77"/>
      <c r="D18" s="77"/>
      <c r="E18" s="77"/>
      <c r="F18" s="77"/>
      <c r="G18" s="41" t="s">
        <v>42</v>
      </c>
      <c r="H18" s="77"/>
      <c r="I18" s="78"/>
      <c r="J18" s="79">
        <v>2</v>
      </c>
      <c r="K18" s="80">
        <v>1</v>
      </c>
      <c r="L18" s="81"/>
      <c r="M18" s="81"/>
    </row>
    <row r="19" spans="1:13" ht="24.9" customHeight="1" x14ac:dyDescent="0.3">
      <c r="A19" s="63" t="s">
        <v>40</v>
      </c>
      <c r="B19" s="268" t="s">
        <v>38</v>
      </c>
      <c r="C19" s="77"/>
      <c r="D19" s="77"/>
      <c r="E19" s="77"/>
      <c r="F19" s="77"/>
      <c r="G19" s="77"/>
      <c r="H19" s="77"/>
      <c r="I19" s="78"/>
      <c r="J19" s="79"/>
      <c r="K19" s="80">
        <v>0</v>
      </c>
      <c r="L19" s="81"/>
      <c r="M19" s="81"/>
    </row>
    <row r="20" spans="1:13" ht="24.9" customHeight="1" x14ac:dyDescent="0.3">
      <c r="A20" s="63" t="s">
        <v>41</v>
      </c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107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107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0</v>
      </c>
      <c r="C23" s="93"/>
      <c r="D23" s="93"/>
      <c r="E23" s="93">
        <v>0</v>
      </c>
      <c r="F23" s="93"/>
      <c r="G23" s="93">
        <v>0</v>
      </c>
      <c r="H23" s="93">
        <v>0</v>
      </c>
      <c r="I23" s="93"/>
      <c r="J23" s="312" t="s">
        <v>156</v>
      </c>
      <c r="K23" s="313"/>
    </row>
    <row r="24" spans="1:13" ht="24.9" customHeight="1" x14ac:dyDescent="0.3">
      <c r="A24" s="91"/>
      <c r="B24" s="94">
        <v>2</v>
      </c>
      <c r="C24" s="80"/>
      <c r="D24" s="80"/>
      <c r="E24" s="80">
        <v>0</v>
      </c>
      <c r="F24" s="80"/>
      <c r="G24" s="95">
        <v>1</v>
      </c>
      <c r="H24" s="80">
        <v>0</v>
      </c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s="224" customFormat="1" ht="24.9" customHeight="1" thickBot="1" x14ac:dyDescent="0.35">
      <c r="A27" s="223"/>
    </row>
    <row r="28" spans="1:13" ht="41.1" customHeight="1" thickBot="1" x14ac:dyDescent="0.4">
      <c r="A28" s="65" t="s">
        <v>95</v>
      </c>
      <c r="B28" s="99" t="s">
        <v>60</v>
      </c>
      <c r="C28" s="99" t="s">
        <v>61</v>
      </c>
      <c r="D28" s="99" t="s">
        <v>62</v>
      </c>
      <c r="E28" s="99" t="s">
        <v>63</v>
      </c>
      <c r="F28" s="99" t="s">
        <v>64</v>
      </c>
      <c r="G28" s="99" t="s">
        <v>65</v>
      </c>
      <c r="H28" s="99" t="s">
        <v>66</v>
      </c>
      <c r="I28" s="99"/>
      <c r="J28" s="66" t="s">
        <v>139</v>
      </c>
      <c r="K28" s="67" t="s">
        <v>139</v>
      </c>
      <c r="L28" s="68"/>
      <c r="M28" s="68"/>
    </row>
    <row r="29" spans="1:13" ht="24.9" customHeight="1" x14ac:dyDescent="0.3">
      <c r="A29" s="63" t="s">
        <v>86</v>
      </c>
      <c r="B29" s="70"/>
      <c r="C29" s="71"/>
      <c r="D29" s="71"/>
      <c r="E29" s="42" t="s">
        <v>38</v>
      </c>
      <c r="F29" s="41" t="s">
        <v>149</v>
      </c>
      <c r="G29" s="71"/>
      <c r="H29" s="71"/>
      <c r="I29" s="72"/>
      <c r="J29" s="73">
        <v>0</v>
      </c>
      <c r="K29" s="74">
        <v>2</v>
      </c>
      <c r="L29" s="75"/>
      <c r="M29" s="75"/>
    </row>
    <row r="30" spans="1:13" ht="24.9" customHeight="1" x14ac:dyDescent="0.3">
      <c r="A30" s="63" t="s">
        <v>87</v>
      </c>
      <c r="B30" s="76"/>
      <c r="C30" s="77"/>
      <c r="E30" s="41" t="s">
        <v>152</v>
      </c>
      <c r="F30" s="42" t="s">
        <v>55</v>
      </c>
      <c r="G30" s="77"/>
      <c r="H30" s="77"/>
      <c r="I30" s="78"/>
      <c r="J30" s="79">
        <v>2</v>
      </c>
      <c r="K30" s="80">
        <v>2</v>
      </c>
      <c r="L30" s="81"/>
      <c r="M30" s="81"/>
    </row>
    <row r="31" spans="1:13" ht="24.9" customHeight="1" x14ac:dyDescent="0.3">
      <c r="A31" s="63" t="s">
        <v>88</v>
      </c>
      <c r="B31" s="268" t="s">
        <v>151</v>
      </c>
      <c r="C31" s="42" t="s">
        <v>137</v>
      </c>
      <c r="D31" s="77"/>
      <c r="E31" s="77"/>
      <c r="F31" s="77"/>
      <c r="G31" s="77"/>
      <c r="H31" s="77"/>
      <c r="I31" s="78"/>
      <c r="J31" s="79">
        <v>2</v>
      </c>
      <c r="K31" s="80">
        <v>0</v>
      </c>
      <c r="L31" s="81"/>
      <c r="M31" s="81"/>
    </row>
    <row r="32" spans="1:13" ht="24.9" customHeight="1" x14ac:dyDescent="0.3">
      <c r="A32" s="63" t="s">
        <v>89</v>
      </c>
      <c r="B32" s="269" t="s">
        <v>52</v>
      </c>
      <c r="C32" s="41" t="s">
        <v>52</v>
      </c>
      <c r="D32" s="77"/>
      <c r="E32" s="77"/>
      <c r="F32" s="77"/>
      <c r="G32" s="77"/>
      <c r="H32" s="77"/>
      <c r="I32" s="78"/>
      <c r="J32" s="79">
        <v>2</v>
      </c>
      <c r="K32" s="80">
        <v>2</v>
      </c>
      <c r="L32" s="81"/>
      <c r="M32" s="81"/>
    </row>
    <row r="33" spans="1:13" ht="24.9" customHeight="1" x14ac:dyDescent="0.3">
      <c r="A33" s="63"/>
      <c r="B33" s="76"/>
      <c r="C33" s="77"/>
      <c r="D33" s="77"/>
      <c r="E33" s="77"/>
      <c r="F33" s="77"/>
      <c r="G33" s="77"/>
      <c r="H33" s="77"/>
      <c r="I33" s="78"/>
      <c r="J33" s="79"/>
      <c r="K33" s="80"/>
      <c r="L33" s="81"/>
      <c r="M33" s="81"/>
    </row>
    <row r="34" spans="1:13" ht="24.9" customHeight="1" x14ac:dyDescent="0.3">
      <c r="A34" s="63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63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>
        <v>0</v>
      </c>
      <c r="C37" s="93">
        <v>0</v>
      </c>
      <c r="D37" s="93"/>
      <c r="E37" s="93">
        <v>2</v>
      </c>
      <c r="F37" s="93">
        <v>0</v>
      </c>
      <c r="G37" s="93"/>
      <c r="H37" s="93"/>
      <c r="I37" s="93"/>
      <c r="J37" s="312" t="s">
        <v>161</v>
      </c>
      <c r="K37" s="313"/>
    </row>
    <row r="38" spans="1:13" ht="24.9" customHeight="1" x14ac:dyDescent="0.3">
      <c r="A38" s="91"/>
      <c r="B38" s="94">
        <v>2</v>
      </c>
      <c r="C38" s="80">
        <v>0</v>
      </c>
      <c r="D38" s="80"/>
      <c r="E38" s="80">
        <v>0</v>
      </c>
      <c r="F38" s="80">
        <v>0</v>
      </c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s="224" customFormat="1" ht="24.9" customHeight="1" thickBot="1" x14ac:dyDescent="0.35">
      <c r="A41" s="223"/>
    </row>
    <row r="42" spans="1:13" ht="41.1" customHeight="1" thickBot="1" x14ac:dyDescent="0.45">
      <c r="A42" s="65" t="s">
        <v>94</v>
      </c>
      <c r="B42" s="99" t="s">
        <v>90</v>
      </c>
      <c r="C42" s="99" t="s">
        <v>91</v>
      </c>
      <c r="D42" s="99" t="s">
        <v>49</v>
      </c>
      <c r="E42" s="99" t="s">
        <v>50</v>
      </c>
      <c r="F42" s="99" t="s">
        <v>92</v>
      </c>
      <c r="G42" s="99" t="s">
        <v>93</v>
      </c>
      <c r="H42" s="100" t="s">
        <v>134</v>
      </c>
      <c r="I42" s="101"/>
      <c r="J42" s="66" t="s">
        <v>140</v>
      </c>
      <c r="K42" s="67" t="s">
        <v>139</v>
      </c>
      <c r="L42" s="68"/>
      <c r="M42" s="68"/>
    </row>
    <row r="43" spans="1:13" ht="24.9" customHeight="1" x14ac:dyDescent="0.3">
      <c r="A43" s="104" t="s">
        <v>45</v>
      </c>
      <c r="B43" s="70"/>
      <c r="C43" s="71"/>
      <c r="D43" s="71"/>
      <c r="E43" s="77"/>
      <c r="G43" s="71"/>
      <c r="H43" s="71"/>
      <c r="I43" s="72"/>
      <c r="J43" s="73"/>
      <c r="K43" s="74"/>
      <c r="L43" s="75"/>
      <c r="M43" s="75"/>
    </row>
    <row r="44" spans="1:13" ht="24.9" customHeight="1" x14ac:dyDescent="0.3">
      <c r="A44" s="104" t="s">
        <v>46</v>
      </c>
      <c r="B44" s="76"/>
      <c r="C44" s="77"/>
      <c r="D44" s="42" t="s">
        <v>38</v>
      </c>
      <c r="E44" s="77"/>
      <c r="F44" s="77"/>
      <c r="G44" s="77"/>
      <c r="H44" s="41" t="s">
        <v>133</v>
      </c>
      <c r="I44" s="78"/>
      <c r="J44" s="79">
        <v>0</v>
      </c>
      <c r="K44" s="80">
        <v>2</v>
      </c>
      <c r="L44" s="81"/>
      <c r="M44" s="81"/>
    </row>
    <row r="45" spans="1:13" ht="24.9" customHeight="1" x14ac:dyDescent="0.3">
      <c r="A45" s="270" t="s">
        <v>34</v>
      </c>
      <c r="B45" s="268" t="s">
        <v>154</v>
      </c>
      <c r="C45" s="42" t="s">
        <v>42</v>
      </c>
      <c r="D45" s="77"/>
      <c r="E45" s="77"/>
      <c r="F45" s="77"/>
      <c r="G45" s="77"/>
      <c r="H45" s="77"/>
      <c r="I45" s="78"/>
      <c r="J45" s="79">
        <v>1</v>
      </c>
      <c r="K45" s="80">
        <v>0</v>
      </c>
      <c r="L45" s="81"/>
      <c r="M45" s="81"/>
    </row>
    <row r="46" spans="1:13" ht="24.9" customHeight="1" x14ac:dyDescent="0.3">
      <c r="A46" s="270" t="s">
        <v>47</v>
      </c>
      <c r="B46" s="271"/>
      <c r="C46" s="41" t="s">
        <v>155</v>
      </c>
      <c r="D46" s="77"/>
      <c r="E46" s="77"/>
      <c r="F46" s="77"/>
      <c r="G46" s="77"/>
      <c r="H46" s="77"/>
      <c r="I46" s="78"/>
      <c r="J46" s="79"/>
      <c r="K46" s="80">
        <v>2</v>
      </c>
      <c r="L46" s="81"/>
      <c r="M46" s="81"/>
    </row>
    <row r="47" spans="1:13" ht="24.9" customHeight="1" x14ac:dyDescent="0.3">
      <c r="A47" s="270" t="s">
        <v>35</v>
      </c>
      <c r="B47" s="76"/>
      <c r="C47" s="77"/>
      <c r="D47" s="41" t="s">
        <v>55</v>
      </c>
      <c r="E47" s="77"/>
      <c r="F47" s="42" t="s">
        <v>133</v>
      </c>
      <c r="G47" s="77"/>
      <c r="H47" s="77"/>
      <c r="I47" s="78"/>
      <c r="J47" s="79">
        <v>2</v>
      </c>
      <c r="K47" s="80">
        <v>2</v>
      </c>
      <c r="L47" s="81"/>
      <c r="M47" s="81"/>
    </row>
    <row r="48" spans="1:13" ht="24.9" customHeight="1" x14ac:dyDescent="0.3">
      <c r="A48" s="270" t="s">
        <v>48</v>
      </c>
      <c r="B48" s="269" t="s">
        <v>132</v>
      </c>
      <c r="C48" s="77"/>
      <c r="D48" s="77"/>
      <c r="E48" s="77"/>
      <c r="F48" s="77"/>
      <c r="G48" s="77"/>
      <c r="H48" s="77"/>
      <c r="I48" s="78"/>
      <c r="J48" s="79">
        <v>0</v>
      </c>
      <c r="K48" s="80"/>
      <c r="L48" s="81"/>
      <c r="M48" s="81"/>
    </row>
    <row r="49" spans="1:13" ht="24.9" customHeight="1" x14ac:dyDescent="0.4">
      <c r="A49" s="105"/>
      <c r="B49" s="82"/>
      <c r="C49" s="84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45">
      <c r="A50" s="106"/>
      <c r="B50" s="87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>
        <v>2</v>
      </c>
      <c r="C51" s="93">
        <v>1</v>
      </c>
      <c r="D51" s="93">
        <v>2</v>
      </c>
      <c r="E51" s="93"/>
      <c r="F51" s="93">
        <v>0</v>
      </c>
      <c r="G51" s="93"/>
      <c r="H51" s="93"/>
      <c r="I51" s="93"/>
      <c r="J51" s="312" t="s">
        <v>115</v>
      </c>
      <c r="K51" s="313"/>
    </row>
    <row r="52" spans="1:13" ht="24.9" customHeight="1" x14ac:dyDescent="0.3">
      <c r="A52" s="91"/>
      <c r="B52" s="94">
        <v>2</v>
      </c>
      <c r="C52" s="80">
        <v>0</v>
      </c>
      <c r="D52" s="80">
        <v>0</v>
      </c>
      <c r="E52" s="80"/>
      <c r="F52" s="80"/>
      <c r="G52" s="95"/>
      <c r="H52" s="80">
        <v>0</v>
      </c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37:K37"/>
    <mergeCell ref="J51:K51"/>
    <mergeCell ref="J23:K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D50" sqref="D50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111</v>
      </c>
      <c r="B1" s="99" t="s">
        <v>90</v>
      </c>
      <c r="C1" s="99" t="s">
        <v>91</v>
      </c>
      <c r="D1" s="99" t="s">
        <v>49</v>
      </c>
      <c r="E1" s="99" t="s">
        <v>50</v>
      </c>
      <c r="F1" s="99" t="s">
        <v>92</v>
      </c>
      <c r="G1" s="99" t="s">
        <v>93</v>
      </c>
      <c r="H1" s="99" t="s">
        <v>134</v>
      </c>
      <c r="I1" s="101"/>
      <c r="J1" s="66" t="s">
        <v>165</v>
      </c>
      <c r="K1" s="67" t="s">
        <v>139</v>
      </c>
      <c r="L1" s="68"/>
      <c r="M1" s="68"/>
    </row>
    <row r="2" spans="1:13" ht="24.9" customHeight="1" x14ac:dyDescent="0.3">
      <c r="A2" s="63" t="s">
        <v>70</v>
      </c>
      <c r="B2" s="70"/>
      <c r="C2" s="71"/>
      <c r="D2" s="71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63" t="s">
        <v>71</v>
      </c>
      <c r="B3" s="76"/>
      <c r="C3" s="77"/>
      <c r="D3" s="42" t="s">
        <v>130</v>
      </c>
      <c r="E3" s="41" t="s">
        <v>149</v>
      </c>
      <c r="F3" s="77"/>
      <c r="G3" s="77"/>
      <c r="H3" s="77"/>
      <c r="I3" s="78"/>
      <c r="J3" s="79">
        <v>2</v>
      </c>
      <c r="K3" s="80">
        <v>2</v>
      </c>
      <c r="L3" s="81"/>
      <c r="M3" s="81"/>
    </row>
    <row r="4" spans="1:13" ht="24.9" customHeight="1" x14ac:dyDescent="0.3">
      <c r="A4" s="63" t="s">
        <v>72</v>
      </c>
      <c r="B4" s="268" t="s">
        <v>163</v>
      </c>
      <c r="C4" s="77"/>
      <c r="D4" s="77"/>
      <c r="E4" s="77"/>
      <c r="G4" s="42" t="s">
        <v>52</v>
      </c>
      <c r="H4" s="77"/>
      <c r="I4" s="78"/>
      <c r="J4" s="79">
        <v>2</v>
      </c>
      <c r="K4" s="80">
        <v>0</v>
      </c>
      <c r="L4" s="81"/>
      <c r="M4" s="81"/>
    </row>
    <row r="5" spans="1:13" ht="24.9" customHeight="1" x14ac:dyDescent="0.3">
      <c r="A5" s="63" t="s">
        <v>73</v>
      </c>
      <c r="B5" s="271"/>
      <c r="C5" s="77"/>
      <c r="D5" s="77"/>
      <c r="E5" s="77"/>
      <c r="F5" s="42" t="s">
        <v>152</v>
      </c>
      <c r="G5" s="41" t="s">
        <v>152</v>
      </c>
      <c r="H5" s="77"/>
      <c r="I5" s="78"/>
      <c r="J5" s="79">
        <v>2</v>
      </c>
      <c r="K5" s="80">
        <v>2</v>
      </c>
      <c r="L5" s="81"/>
      <c r="M5" s="81"/>
    </row>
    <row r="6" spans="1:13" ht="24.9" customHeight="1" x14ac:dyDescent="0.3">
      <c r="A6" s="63" t="s">
        <v>74</v>
      </c>
      <c r="B6" s="76"/>
      <c r="C6" s="77"/>
      <c r="E6" s="42" t="s">
        <v>42</v>
      </c>
      <c r="F6" s="77"/>
      <c r="G6" s="77"/>
      <c r="H6" s="41" t="s">
        <v>55</v>
      </c>
      <c r="I6" s="78"/>
      <c r="J6" s="79">
        <v>1</v>
      </c>
      <c r="K6" s="80">
        <v>2</v>
      </c>
      <c r="L6" s="81"/>
      <c r="M6" s="81"/>
    </row>
    <row r="7" spans="1:13" ht="24.9" customHeight="1" x14ac:dyDescent="0.3">
      <c r="A7" s="63" t="s">
        <v>75</v>
      </c>
      <c r="B7" s="76"/>
      <c r="C7" s="77"/>
      <c r="D7" s="77"/>
      <c r="E7" s="77"/>
      <c r="F7" s="77"/>
      <c r="G7" s="77"/>
      <c r="H7" s="77"/>
      <c r="I7" s="78"/>
      <c r="J7" s="79"/>
      <c r="K7" s="80"/>
      <c r="L7" s="81"/>
      <c r="M7" s="81"/>
    </row>
    <row r="8" spans="1:13" ht="24.9" customHeight="1" x14ac:dyDescent="0.3">
      <c r="A8" s="64"/>
      <c r="B8" s="83"/>
      <c r="C8" s="84"/>
      <c r="D8" s="84"/>
      <c r="E8" s="84"/>
      <c r="F8" s="84"/>
      <c r="G8" s="84"/>
      <c r="H8" s="85"/>
      <c r="I8" s="86"/>
      <c r="J8" s="79"/>
      <c r="K8" s="80"/>
      <c r="L8" s="81"/>
      <c r="M8" s="81"/>
    </row>
    <row r="9" spans="1:13" ht="24.9" customHeight="1" thickBot="1" x14ac:dyDescent="0.35">
      <c r="A9" s="63"/>
      <c r="B9" s="87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/>
      <c r="C10" s="93"/>
      <c r="D10" s="93">
        <v>0</v>
      </c>
      <c r="E10" s="93">
        <v>1</v>
      </c>
      <c r="F10" s="93">
        <v>0</v>
      </c>
      <c r="G10" s="93">
        <v>0</v>
      </c>
      <c r="H10" s="93"/>
      <c r="I10" s="93"/>
      <c r="J10" s="312" t="s">
        <v>156</v>
      </c>
      <c r="K10" s="313"/>
    </row>
    <row r="11" spans="1:13" ht="24.9" customHeight="1" x14ac:dyDescent="0.3">
      <c r="A11" s="91"/>
      <c r="B11" s="94">
        <v>2</v>
      </c>
      <c r="C11" s="80"/>
      <c r="D11" s="80"/>
      <c r="E11" s="80">
        <v>0</v>
      </c>
      <c r="F11" s="80"/>
      <c r="G11" s="95">
        <v>0</v>
      </c>
      <c r="H11" s="80">
        <v>0</v>
      </c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112</v>
      </c>
      <c r="B14" s="99" t="s">
        <v>148</v>
      </c>
      <c r="C14" s="99" t="s">
        <v>141</v>
      </c>
      <c r="D14" s="99" t="s">
        <v>142</v>
      </c>
      <c r="E14" s="99" t="s">
        <v>143</v>
      </c>
      <c r="F14" s="99" t="s">
        <v>144</v>
      </c>
      <c r="G14" s="99" t="s">
        <v>145</v>
      </c>
      <c r="H14" s="99" t="s">
        <v>146</v>
      </c>
      <c r="I14" s="99" t="s">
        <v>147</v>
      </c>
      <c r="J14" s="66" t="s">
        <v>166</v>
      </c>
      <c r="K14" s="67" t="s">
        <v>53</v>
      </c>
      <c r="L14" s="68"/>
      <c r="M14" s="68"/>
    </row>
    <row r="15" spans="1:13" ht="24.9" customHeight="1" x14ac:dyDescent="0.3">
      <c r="A15" s="107" t="s">
        <v>76</v>
      </c>
      <c r="B15" s="70"/>
      <c r="C15" s="71"/>
      <c r="D15" s="41" t="s">
        <v>52</v>
      </c>
      <c r="E15" s="42" t="s">
        <v>55</v>
      </c>
      <c r="F15" s="71"/>
      <c r="G15" s="71"/>
      <c r="H15" s="71"/>
      <c r="I15" s="72"/>
      <c r="J15" s="73">
        <v>2</v>
      </c>
      <c r="K15" s="74">
        <v>2</v>
      </c>
      <c r="L15" s="75"/>
      <c r="M15" s="75"/>
    </row>
    <row r="16" spans="1:13" ht="24.9" customHeight="1" x14ac:dyDescent="0.3">
      <c r="A16" s="107" t="s">
        <v>77</v>
      </c>
      <c r="B16" s="76"/>
      <c r="C16" s="77"/>
      <c r="D16" s="42" t="s">
        <v>38</v>
      </c>
      <c r="E16" s="41" t="s">
        <v>153</v>
      </c>
      <c r="F16" s="77"/>
      <c r="G16" s="77"/>
      <c r="H16" s="77"/>
      <c r="I16" s="78"/>
      <c r="J16" s="79">
        <v>0</v>
      </c>
      <c r="K16" s="80">
        <v>0</v>
      </c>
      <c r="L16" s="81"/>
      <c r="M16" s="81"/>
    </row>
    <row r="17" spans="1:13" ht="24.9" customHeight="1" x14ac:dyDescent="0.3">
      <c r="A17" s="63" t="s">
        <v>78</v>
      </c>
      <c r="B17" s="76"/>
      <c r="C17" s="77"/>
      <c r="D17" s="77"/>
      <c r="E17" s="77"/>
      <c r="F17" s="77"/>
      <c r="G17" s="77"/>
      <c r="H17" s="77"/>
      <c r="I17" s="78"/>
      <c r="J17" s="79"/>
      <c r="K17" s="80"/>
      <c r="L17" s="81"/>
      <c r="M17" s="81"/>
    </row>
    <row r="18" spans="1:13" ht="24.9" customHeight="1" x14ac:dyDescent="0.3">
      <c r="A18" s="63" t="s">
        <v>79</v>
      </c>
      <c r="B18" s="76"/>
      <c r="C18" s="77"/>
      <c r="D18" s="77"/>
      <c r="E18" s="77"/>
      <c r="F18" s="77"/>
      <c r="G18" s="77"/>
      <c r="H18" s="77"/>
      <c r="I18" s="78"/>
      <c r="J18" s="79"/>
      <c r="K18" s="80"/>
      <c r="L18" s="81"/>
      <c r="M18" s="81"/>
    </row>
    <row r="19" spans="1:13" ht="24.9" customHeight="1" x14ac:dyDescent="0.3">
      <c r="A19" s="63" t="s">
        <v>80</v>
      </c>
      <c r="B19" s="76"/>
      <c r="C19" s="42" t="s">
        <v>151</v>
      </c>
      <c r="D19" s="77"/>
      <c r="E19" s="77"/>
      <c r="F19" s="41" t="s">
        <v>136</v>
      </c>
      <c r="H19" s="77"/>
      <c r="I19" s="78"/>
      <c r="J19" s="79">
        <v>0</v>
      </c>
      <c r="K19" s="80">
        <v>2</v>
      </c>
      <c r="L19" s="81"/>
      <c r="M19" s="81"/>
    </row>
    <row r="20" spans="1:13" ht="24.9" customHeight="1" x14ac:dyDescent="0.3">
      <c r="A20" s="63" t="s">
        <v>81</v>
      </c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107" t="s">
        <v>82</v>
      </c>
      <c r="B21" s="82"/>
      <c r="C21" s="41" t="s">
        <v>151</v>
      </c>
      <c r="D21" s="84"/>
      <c r="E21" s="84"/>
      <c r="F21" s="84"/>
      <c r="G21" s="42" t="s">
        <v>38</v>
      </c>
      <c r="H21" s="85"/>
      <c r="I21" s="86"/>
      <c r="J21" s="79">
        <v>0</v>
      </c>
      <c r="K21" s="80">
        <v>0</v>
      </c>
      <c r="L21" s="81"/>
      <c r="M21" s="81"/>
    </row>
    <row r="22" spans="1:13" ht="24.9" customHeight="1" thickBot="1" x14ac:dyDescent="0.35">
      <c r="A22" s="107" t="s">
        <v>116</v>
      </c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/>
      <c r="C23" s="93">
        <v>2</v>
      </c>
      <c r="D23" s="93">
        <v>2</v>
      </c>
      <c r="E23" s="93">
        <v>0</v>
      </c>
      <c r="F23" s="93"/>
      <c r="G23" s="93">
        <v>2</v>
      </c>
      <c r="H23" s="93"/>
      <c r="I23" s="93"/>
      <c r="J23" s="312" t="s">
        <v>170</v>
      </c>
      <c r="K23" s="313"/>
    </row>
    <row r="24" spans="1:13" ht="24.9" customHeight="1" x14ac:dyDescent="0.3">
      <c r="A24" s="91"/>
      <c r="B24" s="94"/>
      <c r="C24" s="80">
        <v>2</v>
      </c>
      <c r="D24" s="80">
        <v>0</v>
      </c>
      <c r="E24" s="80">
        <v>2</v>
      </c>
      <c r="F24" s="80">
        <v>0</v>
      </c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113</v>
      </c>
      <c r="B28" s="99" t="s">
        <v>117</v>
      </c>
      <c r="C28" s="99" t="s">
        <v>118</v>
      </c>
      <c r="D28" s="99" t="s">
        <v>119</v>
      </c>
      <c r="E28" s="99" t="s">
        <v>120</v>
      </c>
      <c r="F28" s="99" t="s">
        <v>121</v>
      </c>
      <c r="G28" s="99"/>
      <c r="H28" s="99"/>
      <c r="I28" s="99"/>
      <c r="J28" s="66" t="s">
        <v>139</v>
      </c>
      <c r="K28" s="67" t="s">
        <v>53</v>
      </c>
      <c r="L28" s="68"/>
      <c r="M28" s="68"/>
    </row>
    <row r="29" spans="1:13" ht="24.9" customHeight="1" x14ac:dyDescent="0.3">
      <c r="A29" s="63" t="s">
        <v>86</v>
      </c>
      <c r="B29" s="70"/>
      <c r="C29" s="71"/>
      <c r="D29" s="41" t="s">
        <v>133</v>
      </c>
      <c r="E29" s="42" t="s">
        <v>55</v>
      </c>
      <c r="F29" s="71"/>
      <c r="G29" s="71"/>
      <c r="H29" s="71"/>
      <c r="I29" s="72"/>
      <c r="J29" s="73">
        <v>2</v>
      </c>
      <c r="K29" s="74">
        <v>2</v>
      </c>
      <c r="L29" s="75"/>
      <c r="M29" s="75"/>
    </row>
    <row r="30" spans="1:13" ht="24.9" customHeight="1" x14ac:dyDescent="0.3">
      <c r="A30" s="63" t="s">
        <v>87</v>
      </c>
      <c r="B30" s="76"/>
      <c r="C30" s="77"/>
      <c r="D30" s="42" t="s">
        <v>55</v>
      </c>
      <c r="E30" s="41" t="s">
        <v>163</v>
      </c>
      <c r="F30" s="77"/>
      <c r="G30" s="77"/>
      <c r="H30" s="77"/>
      <c r="I30" s="78"/>
      <c r="J30" s="79">
        <v>2</v>
      </c>
      <c r="K30" s="80">
        <v>0</v>
      </c>
      <c r="L30" s="81"/>
      <c r="M30" s="81"/>
    </row>
    <row r="31" spans="1:13" ht="24.9" customHeight="1" x14ac:dyDescent="0.3">
      <c r="A31" s="63" t="s">
        <v>88</v>
      </c>
      <c r="B31" s="76"/>
      <c r="C31" s="42" t="s">
        <v>163</v>
      </c>
      <c r="D31" s="77"/>
      <c r="E31" s="77"/>
      <c r="F31" s="41" t="s">
        <v>43</v>
      </c>
      <c r="G31" s="77"/>
      <c r="H31" s="77"/>
      <c r="I31" s="78"/>
      <c r="J31" s="79">
        <v>0</v>
      </c>
      <c r="K31" s="80">
        <v>1</v>
      </c>
      <c r="L31" s="81"/>
      <c r="M31" s="81"/>
    </row>
    <row r="32" spans="1:13" ht="24.9" customHeight="1" x14ac:dyDescent="0.3">
      <c r="A32" s="63" t="s">
        <v>89</v>
      </c>
      <c r="B32" s="76"/>
      <c r="C32" s="41" t="s">
        <v>43</v>
      </c>
      <c r="D32" s="77"/>
      <c r="E32" s="77"/>
      <c r="F32" s="42" t="s">
        <v>52</v>
      </c>
      <c r="G32" s="77"/>
      <c r="H32" s="77"/>
      <c r="I32" s="78"/>
      <c r="J32" s="79">
        <v>2</v>
      </c>
      <c r="K32" s="80">
        <v>1</v>
      </c>
      <c r="L32" s="81"/>
      <c r="M32" s="81"/>
    </row>
    <row r="33" spans="1:13" ht="24.9" customHeight="1" x14ac:dyDescent="0.3">
      <c r="A33" s="63"/>
      <c r="B33" s="76"/>
      <c r="C33" s="77"/>
      <c r="D33" s="77"/>
      <c r="E33" s="77"/>
      <c r="F33" s="77"/>
      <c r="G33" s="77"/>
      <c r="H33" s="77"/>
      <c r="I33" s="78"/>
      <c r="J33" s="79"/>
      <c r="K33" s="80"/>
      <c r="L33" s="81"/>
      <c r="M33" s="81"/>
    </row>
    <row r="34" spans="1:13" ht="24.9" customHeight="1" x14ac:dyDescent="0.3">
      <c r="A34" s="63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63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/>
      <c r="C37" s="93">
        <v>2</v>
      </c>
      <c r="D37" s="93">
        <v>0</v>
      </c>
      <c r="E37" s="93">
        <v>0</v>
      </c>
      <c r="F37" s="93">
        <v>0</v>
      </c>
      <c r="G37" s="93"/>
      <c r="H37" s="93"/>
      <c r="I37" s="93"/>
      <c r="J37" s="312" t="s">
        <v>168</v>
      </c>
      <c r="K37" s="313"/>
    </row>
    <row r="38" spans="1:13" ht="24.9" customHeight="1" x14ac:dyDescent="0.3">
      <c r="A38" s="91"/>
      <c r="B38" s="94"/>
      <c r="C38" s="80">
        <v>1</v>
      </c>
      <c r="D38" s="80">
        <v>0</v>
      </c>
      <c r="E38" s="80">
        <v>2</v>
      </c>
      <c r="F38" s="80">
        <v>1</v>
      </c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s="224" customFormat="1" ht="24.9" customHeight="1" thickBot="1" x14ac:dyDescent="0.35">
      <c r="A41" s="223"/>
    </row>
    <row r="42" spans="1:13" ht="41.1" customHeight="1" thickBot="1" x14ac:dyDescent="0.4">
      <c r="A42" s="65" t="s">
        <v>114</v>
      </c>
      <c r="B42" s="99" t="s">
        <v>67</v>
      </c>
      <c r="C42" s="99" t="s">
        <v>83</v>
      </c>
      <c r="D42" s="99" t="s">
        <v>56</v>
      </c>
      <c r="E42" s="99" t="s">
        <v>84</v>
      </c>
      <c r="F42" s="99" t="s">
        <v>58</v>
      </c>
      <c r="G42" s="99" t="s">
        <v>57</v>
      </c>
      <c r="H42" s="99" t="s">
        <v>85</v>
      </c>
      <c r="I42" s="99" t="s">
        <v>59</v>
      </c>
      <c r="J42" s="66" t="s">
        <v>139</v>
      </c>
      <c r="K42" s="67" t="s">
        <v>166</v>
      </c>
      <c r="L42" s="68"/>
      <c r="M42" s="68"/>
    </row>
    <row r="43" spans="1:13" ht="24.9" customHeight="1" x14ac:dyDescent="0.3">
      <c r="A43" s="226" t="s">
        <v>60</v>
      </c>
      <c r="B43" s="70"/>
      <c r="C43" s="71"/>
      <c r="D43" s="71"/>
      <c r="G43" s="71"/>
      <c r="H43" s="41" t="s">
        <v>52</v>
      </c>
      <c r="I43" s="42" t="s">
        <v>152</v>
      </c>
      <c r="J43" s="73">
        <v>2</v>
      </c>
      <c r="K43" s="74">
        <v>2</v>
      </c>
      <c r="L43" s="75"/>
      <c r="M43" s="75"/>
    </row>
    <row r="44" spans="1:13" ht="24.9" customHeight="1" x14ac:dyDescent="0.3">
      <c r="A44" s="226" t="s">
        <v>61</v>
      </c>
      <c r="B44" s="76"/>
      <c r="C44" s="77"/>
      <c r="D44" s="77"/>
      <c r="E44" s="77"/>
      <c r="F44" s="77"/>
      <c r="G44" s="77"/>
      <c r="H44" s="42" t="s">
        <v>137</v>
      </c>
      <c r="I44" s="41" t="s">
        <v>38</v>
      </c>
      <c r="J44" s="79">
        <v>2</v>
      </c>
      <c r="K44" s="80">
        <v>0</v>
      </c>
      <c r="L44" s="81"/>
      <c r="M44" s="81"/>
    </row>
    <row r="45" spans="1:13" ht="24.9" customHeight="1" x14ac:dyDescent="0.3">
      <c r="A45" s="226" t="s">
        <v>62</v>
      </c>
      <c r="B45" s="76"/>
      <c r="C45" s="77"/>
      <c r="D45" s="77"/>
      <c r="E45" s="77"/>
      <c r="F45" s="77"/>
      <c r="G45" s="77"/>
      <c r="H45" s="77"/>
      <c r="I45" s="78"/>
      <c r="J45" s="79"/>
      <c r="K45" s="80"/>
      <c r="L45" s="81"/>
      <c r="M45" s="81"/>
    </row>
    <row r="46" spans="1:13" ht="24.9" customHeight="1" x14ac:dyDescent="0.3">
      <c r="A46" s="226" t="s">
        <v>63</v>
      </c>
      <c r="B46" s="42" t="s">
        <v>164</v>
      </c>
      <c r="C46" s="77"/>
      <c r="D46" s="77"/>
      <c r="E46" s="77"/>
      <c r="F46" s="77"/>
      <c r="G46" s="41" t="s">
        <v>38</v>
      </c>
      <c r="H46" s="77"/>
      <c r="I46" s="78"/>
      <c r="J46" s="79">
        <v>1</v>
      </c>
      <c r="K46" s="80">
        <v>0</v>
      </c>
      <c r="L46" s="81"/>
      <c r="M46" s="81"/>
    </row>
    <row r="47" spans="1:13" ht="24.9" customHeight="1" x14ac:dyDescent="0.3">
      <c r="A47" s="226" t="s">
        <v>64</v>
      </c>
      <c r="B47" s="41" t="s">
        <v>167</v>
      </c>
      <c r="C47" s="77"/>
      <c r="D47" s="77"/>
      <c r="E47" s="77"/>
      <c r="F47" s="77"/>
      <c r="G47" s="42" t="s">
        <v>43</v>
      </c>
      <c r="H47" s="77"/>
      <c r="I47" s="78"/>
      <c r="J47" s="79">
        <v>1</v>
      </c>
      <c r="K47" s="80">
        <v>0</v>
      </c>
      <c r="L47" s="81"/>
      <c r="M47" s="81"/>
    </row>
    <row r="48" spans="1:13" ht="24.9" customHeight="1" x14ac:dyDescent="0.3">
      <c r="A48" s="226" t="s">
        <v>65</v>
      </c>
      <c r="B48" s="76"/>
      <c r="C48" s="77"/>
      <c r="D48" s="77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226" t="s">
        <v>66</v>
      </c>
      <c r="B49" s="82"/>
      <c r="C49" s="84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45">
      <c r="A50" s="227"/>
      <c r="B50" s="87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225"/>
      <c r="B51" s="92">
        <v>1</v>
      </c>
      <c r="C51" s="93"/>
      <c r="D51" s="93"/>
      <c r="E51" s="93"/>
      <c r="F51" s="93"/>
      <c r="G51" s="93">
        <v>1</v>
      </c>
      <c r="H51" s="93">
        <v>0</v>
      </c>
      <c r="I51" s="93">
        <v>0</v>
      </c>
      <c r="J51" s="312" t="s">
        <v>169</v>
      </c>
      <c r="K51" s="313"/>
    </row>
    <row r="52" spans="1:13" ht="24.9" customHeight="1" x14ac:dyDescent="0.3">
      <c r="A52" s="91"/>
      <c r="B52" s="94">
        <v>2</v>
      </c>
      <c r="C52" s="80"/>
      <c r="D52" s="80"/>
      <c r="E52" s="80"/>
      <c r="F52" s="80"/>
      <c r="G52" s="95">
        <v>2</v>
      </c>
      <c r="H52" s="80">
        <v>0</v>
      </c>
      <c r="I52" s="80">
        <v>2</v>
      </c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E48" sqref="E48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122</v>
      </c>
      <c r="B1" s="99" t="s">
        <v>90</v>
      </c>
      <c r="C1" s="99" t="s">
        <v>91</v>
      </c>
      <c r="D1" s="99" t="s">
        <v>49</v>
      </c>
      <c r="E1" s="99" t="s">
        <v>50</v>
      </c>
      <c r="F1" s="99" t="s">
        <v>92</v>
      </c>
      <c r="G1" s="99" t="s">
        <v>93</v>
      </c>
      <c r="H1" s="99" t="s">
        <v>134</v>
      </c>
      <c r="I1" s="101"/>
      <c r="J1" s="66" t="s">
        <v>138</v>
      </c>
      <c r="K1" s="67" t="s">
        <v>138</v>
      </c>
      <c r="L1" s="68"/>
      <c r="M1" s="68"/>
    </row>
    <row r="2" spans="1:13" ht="24.9" customHeight="1" x14ac:dyDescent="0.3">
      <c r="A2" s="236" t="s">
        <v>67</v>
      </c>
      <c r="B2" s="233"/>
      <c r="C2" s="71"/>
      <c r="D2" s="241" t="s">
        <v>133</v>
      </c>
      <c r="F2" s="42" t="s">
        <v>52</v>
      </c>
      <c r="G2" s="71"/>
      <c r="H2" s="71"/>
      <c r="I2" s="72"/>
      <c r="J2" s="73">
        <v>2</v>
      </c>
      <c r="K2" s="74">
        <v>2</v>
      </c>
      <c r="L2" s="75"/>
      <c r="M2" s="75"/>
    </row>
    <row r="3" spans="1:13" ht="24.9" customHeight="1" x14ac:dyDescent="0.3">
      <c r="A3" s="236" t="s">
        <v>83</v>
      </c>
      <c r="B3" s="234"/>
      <c r="C3" s="77"/>
      <c r="E3" s="77"/>
      <c r="F3" s="77"/>
      <c r="G3" s="77"/>
      <c r="H3" s="77"/>
      <c r="I3" s="78"/>
      <c r="J3" s="79"/>
      <c r="K3" s="80"/>
      <c r="L3" s="81"/>
      <c r="M3" s="81"/>
    </row>
    <row r="4" spans="1:13" ht="24.9" customHeight="1" x14ac:dyDescent="0.3">
      <c r="A4" s="236" t="s">
        <v>56</v>
      </c>
      <c r="B4" s="234"/>
      <c r="D4" s="77"/>
      <c r="E4" s="77"/>
      <c r="F4" s="77"/>
      <c r="G4" s="77"/>
      <c r="H4" s="77"/>
      <c r="I4" s="78"/>
      <c r="J4" s="79"/>
      <c r="K4" s="80"/>
      <c r="L4" s="81"/>
      <c r="M4" s="81"/>
    </row>
    <row r="5" spans="1:13" ht="24.9" customHeight="1" x14ac:dyDescent="0.3">
      <c r="A5" s="236" t="s">
        <v>84</v>
      </c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236" t="s">
        <v>58</v>
      </c>
      <c r="B6" s="235"/>
      <c r="D6" s="77"/>
      <c r="E6" s="77"/>
      <c r="F6" s="77"/>
      <c r="G6" s="77"/>
      <c r="H6" s="77"/>
      <c r="I6" s="78"/>
      <c r="J6" s="79"/>
      <c r="K6" s="80"/>
      <c r="L6" s="81"/>
      <c r="M6" s="81"/>
    </row>
    <row r="7" spans="1:13" ht="24.9" customHeight="1" x14ac:dyDescent="0.3">
      <c r="A7" s="236" t="s">
        <v>57</v>
      </c>
      <c r="B7" s="234"/>
      <c r="C7" s="77"/>
      <c r="D7" s="42" t="s">
        <v>52</v>
      </c>
      <c r="E7" s="77"/>
      <c r="F7" s="241" t="s">
        <v>135</v>
      </c>
      <c r="G7" s="77"/>
      <c r="H7" s="77"/>
      <c r="I7" s="78"/>
      <c r="J7" s="79">
        <v>2</v>
      </c>
      <c r="K7" s="80">
        <v>2</v>
      </c>
      <c r="L7" s="81"/>
      <c r="M7" s="81"/>
    </row>
    <row r="8" spans="1:13" ht="24.9" customHeight="1" x14ac:dyDescent="0.3">
      <c r="A8" s="236" t="s">
        <v>85</v>
      </c>
      <c r="C8" s="42" t="s">
        <v>52</v>
      </c>
      <c r="D8" s="84"/>
      <c r="E8" s="84"/>
      <c r="F8" s="84"/>
      <c r="G8" s="84"/>
      <c r="H8" s="80" t="s">
        <v>55</v>
      </c>
      <c r="I8" s="86"/>
      <c r="J8" s="79">
        <v>2</v>
      </c>
      <c r="K8" s="80">
        <v>2</v>
      </c>
      <c r="L8" s="81"/>
      <c r="M8" s="81"/>
    </row>
    <row r="9" spans="1:13" ht="24.9" customHeight="1" thickBot="1" x14ac:dyDescent="0.35">
      <c r="A9" s="236" t="s">
        <v>59</v>
      </c>
      <c r="B9" s="239" t="s">
        <v>55</v>
      </c>
      <c r="C9" s="246"/>
      <c r="D9" s="88"/>
      <c r="E9" s="88"/>
      <c r="F9" s="88"/>
      <c r="G9" s="240" t="s">
        <v>55</v>
      </c>
      <c r="H9" s="89"/>
      <c r="I9" s="90"/>
      <c r="J9" s="79">
        <v>2</v>
      </c>
      <c r="K9" s="80">
        <v>2</v>
      </c>
      <c r="L9" s="81"/>
      <c r="M9" s="81"/>
    </row>
    <row r="10" spans="1:13" ht="24.9" customHeight="1" x14ac:dyDescent="0.45">
      <c r="A10" s="91"/>
      <c r="B10" s="92">
        <v>0</v>
      </c>
      <c r="C10" s="93">
        <v>0</v>
      </c>
      <c r="D10" s="93">
        <v>0</v>
      </c>
      <c r="E10" s="93"/>
      <c r="F10" s="93">
        <v>0</v>
      </c>
      <c r="G10" s="93"/>
      <c r="H10" s="93"/>
      <c r="I10" s="93"/>
      <c r="J10" s="312" t="s">
        <v>184</v>
      </c>
      <c r="K10" s="313"/>
    </row>
    <row r="11" spans="1:13" ht="24.9" customHeight="1" x14ac:dyDescent="0.3">
      <c r="A11" s="91"/>
      <c r="B11" s="94"/>
      <c r="C11" s="80"/>
      <c r="D11" s="80">
        <v>0</v>
      </c>
      <c r="E11" s="80"/>
      <c r="F11" s="80">
        <v>0</v>
      </c>
      <c r="G11" s="95">
        <v>0</v>
      </c>
      <c r="H11" s="80">
        <v>0</v>
      </c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123</v>
      </c>
      <c r="B14" s="104" t="s">
        <v>45</v>
      </c>
      <c r="C14" s="104" t="s">
        <v>46</v>
      </c>
      <c r="D14" s="104" t="s">
        <v>34</v>
      </c>
      <c r="E14" s="104" t="s">
        <v>47</v>
      </c>
      <c r="F14" s="104" t="s">
        <v>35</v>
      </c>
      <c r="G14" s="104" t="s">
        <v>48</v>
      </c>
      <c r="H14" s="99"/>
      <c r="I14" s="99"/>
      <c r="J14" s="66" t="s">
        <v>53</v>
      </c>
      <c r="K14" s="67" t="s">
        <v>139</v>
      </c>
      <c r="L14" s="68"/>
      <c r="M14" s="68"/>
    </row>
    <row r="15" spans="1:13" ht="24.9" customHeight="1" x14ac:dyDescent="0.3">
      <c r="A15" s="236" t="s">
        <v>70</v>
      </c>
      <c r="B15" s="70"/>
      <c r="C15" s="71"/>
      <c r="D15" s="242" t="s">
        <v>133</v>
      </c>
      <c r="E15" s="71"/>
      <c r="F15" s="71"/>
      <c r="G15" s="71"/>
      <c r="H15" s="71"/>
      <c r="I15" s="72"/>
      <c r="J15" s="73"/>
      <c r="K15" s="74">
        <v>2</v>
      </c>
      <c r="L15" s="75"/>
      <c r="M15" s="75"/>
    </row>
    <row r="16" spans="1:13" ht="24.9" customHeight="1" x14ac:dyDescent="0.3">
      <c r="A16" s="236" t="s">
        <v>71</v>
      </c>
      <c r="B16" s="76"/>
      <c r="C16" s="77"/>
      <c r="E16" s="241" t="s">
        <v>163</v>
      </c>
      <c r="F16" s="77"/>
      <c r="G16" s="42" t="s">
        <v>135</v>
      </c>
      <c r="H16" s="77"/>
      <c r="I16" s="78"/>
      <c r="J16" s="79">
        <v>2</v>
      </c>
      <c r="K16" s="80">
        <v>0</v>
      </c>
      <c r="L16" s="81"/>
      <c r="M16" s="81"/>
    </row>
    <row r="17" spans="1:13" ht="24.9" customHeight="1" x14ac:dyDescent="0.3">
      <c r="A17" s="236" t="s">
        <v>72</v>
      </c>
      <c r="B17" s="76"/>
      <c r="C17" s="42" t="s">
        <v>38</v>
      </c>
      <c r="D17" s="77"/>
      <c r="E17" s="77"/>
      <c r="G17" s="77"/>
      <c r="H17" s="77"/>
      <c r="I17" s="78"/>
      <c r="J17" s="79">
        <v>0</v>
      </c>
      <c r="K17" s="80"/>
      <c r="L17" s="81"/>
      <c r="M17" s="81"/>
    </row>
    <row r="18" spans="1:13" ht="24.9" customHeight="1" x14ac:dyDescent="0.3">
      <c r="A18" s="236" t="s">
        <v>73</v>
      </c>
      <c r="B18" s="76"/>
      <c r="C18" s="241" t="s">
        <v>136</v>
      </c>
      <c r="D18" s="77"/>
      <c r="E18" s="77"/>
      <c r="F18" s="42" t="s">
        <v>43</v>
      </c>
      <c r="G18" s="77"/>
      <c r="H18" s="77"/>
      <c r="I18" s="78"/>
      <c r="J18" s="79">
        <v>1</v>
      </c>
      <c r="K18" s="80">
        <v>2</v>
      </c>
      <c r="L18" s="81"/>
      <c r="M18" s="81"/>
    </row>
    <row r="19" spans="1:13" ht="24.9" customHeight="1" x14ac:dyDescent="0.3">
      <c r="A19" s="236" t="s">
        <v>74</v>
      </c>
      <c r="B19" s="76"/>
      <c r="C19" s="77"/>
      <c r="E19" s="42" t="s">
        <v>42</v>
      </c>
      <c r="F19" s="80" t="s">
        <v>55</v>
      </c>
      <c r="G19" s="77"/>
      <c r="H19" s="77"/>
      <c r="I19" s="78"/>
      <c r="J19" s="79">
        <v>1</v>
      </c>
      <c r="K19" s="80">
        <v>2</v>
      </c>
      <c r="L19" s="81"/>
      <c r="M19" s="81"/>
    </row>
    <row r="20" spans="1:13" ht="24.9" customHeight="1" x14ac:dyDescent="0.3">
      <c r="A20" s="236" t="s">
        <v>75</v>
      </c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236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107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/>
      <c r="C23" s="93">
        <v>2</v>
      </c>
      <c r="D23" s="93"/>
      <c r="E23" s="93">
        <v>1</v>
      </c>
      <c r="F23" s="93">
        <v>1</v>
      </c>
      <c r="G23" s="93">
        <v>0</v>
      </c>
      <c r="H23" s="93"/>
      <c r="I23" s="93"/>
      <c r="J23" s="312" t="s">
        <v>168</v>
      </c>
      <c r="K23" s="313"/>
    </row>
    <row r="24" spans="1:13" ht="24.9" customHeight="1" x14ac:dyDescent="0.3">
      <c r="A24" s="91"/>
      <c r="B24" s="94"/>
      <c r="C24" s="80">
        <v>0</v>
      </c>
      <c r="D24" s="80">
        <v>0</v>
      </c>
      <c r="E24" s="80">
        <v>2</v>
      </c>
      <c r="F24" s="80">
        <v>0</v>
      </c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124</v>
      </c>
      <c r="B28" s="107" t="s">
        <v>76</v>
      </c>
      <c r="C28" s="107" t="s">
        <v>77</v>
      </c>
      <c r="D28" s="63" t="s">
        <v>78</v>
      </c>
      <c r="E28" s="63" t="s">
        <v>79</v>
      </c>
      <c r="F28" s="63" t="s">
        <v>80</v>
      </c>
      <c r="G28" s="63" t="s">
        <v>81</v>
      </c>
      <c r="H28" s="250" t="s">
        <v>82</v>
      </c>
      <c r="I28" s="99" t="s">
        <v>116</v>
      </c>
      <c r="J28" s="66" t="s">
        <v>139</v>
      </c>
      <c r="K28" s="67" t="s">
        <v>53</v>
      </c>
      <c r="L28" s="68"/>
      <c r="M28" s="68"/>
    </row>
    <row r="29" spans="1:13" ht="24.9" customHeight="1" x14ac:dyDescent="0.3">
      <c r="A29" s="236" t="s">
        <v>86</v>
      </c>
      <c r="B29" s="70"/>
      <c r="C29" s="71"/>
      <c r="D29" s="71"/>
      <c r="E29" s="71"/>
      <c r="F29" s="242" t="s">
        <v>182</v>
      </c>
      <c r="G29" s="71"/>
      <c r="H29" s="251" t="s">
        <v>55</v>
      </c>
      <c r="I29" s="72"/>
      <c r="J29" s="73">
        <v>2</v>
      </c>
      <c r="K29" s="74">
        <v>0</v>
      </c>
      <c r="L29" s="75"/>
      <c r="M29" s="75"/>
    </row>
    <row r="30" spans="1:13" ht="24.9" customHeight="1" x14ac:dyDescent="0.3">
      <c r="A30" s="236" t="s">
        <v>87</v>
      </c>
      <c r="B30" s="76"/>
      <c r="C30" s="77"/>
      <c r="D30" s="77"/>
      <c r="E30" s="77"/>
      <c r="F30" s="42" t="s">
        <v>153</v>
      </c>
      <c r="G30" s="77"/>
      <c r="H30" s="77"/>
      <c r="I30" s="243" t="s">
        <v>55</v>
      </c>
      <c r="J30" s="79">
        <v>0</v>
      </c>
      <c r="K30" s="80">
        <v>2</v>
      </c>
      <c r="L30" s="81"/>
      <c r="M30" s="81"/>
    </row>
    <row r="31" spans="1:13" ht="24.9" customHeight="1" x14ac:dyDescent="0.3">
      <c r="A31" s="236" t="s">
        <v>88</v>
      </c>
      <c r="B31" s="244" t="s">
        <v>43</v>
      </c>
      <c r="C31" s="42" t="s">
        <v>133</v>
      </c>
      <c r="D31" s="77"/>
      <c r="E31" s="77"/>
      <c r="F31" s="77"/>
      <c r="G31" s="77"/>
      <c r="H31" s="77"/>
      <c r="I31" s="78"/>
      <c r="J31" s="79">
        <v>2</v>
      </c>
      <c r="K31" s="80">
        <v>1</v>
      </c>
      <c r="L31" s="81"/>
      <c r="M31" s="81"/>
    </row>
    <row r="32" spans="1:13" ht="24.9" customHeight="1" x14ac:dyDescent="0.3">
      <c r="A32" s="236" t="s">
        <v>89</v>
      </c>
      <c r="B32" s="42" t="s">
        <v>52</v>
      </c>
      <c r="C32" s="241" t="s">
        <v>43</v>
      </c>
      <c r="D32" s="77"/>
      <c r="E32" s="77"/>
      <c r="F32" s="77"/>
      <c r="G32" s="77"/>
      <c r="H32" s="77"/>
      <c r="I32" s="78"/>
      <c r="J32" s="79">
        <v>2</v>
      </c>
      <c r="K32" s="80">
        <v>1</v>
      </c>
      <c r="L32" s="81"/>
      <c r="M32" s="81"/>
    </row>
    <row r="33" spans="1:13" ht="24.9" customHeight="1" x14ac:dyDescent="0.3">
      <c r="A33" s="236"/>
      <c r="B33" s="76"/>
      <c r="C33" s="77"/>
      <c r="D33" s="77"/>
      <c r="E33" s="77"/>
      <c r="F33" s="77"/>
      <c r="G33" s="77"/>
      <c r="H33" s="77"/>
      <c r="I33" s="78"/>
      <c r="J33" s="79"/>
      <c r="K33" s="80"/>
      <c r="L33" s="81"/>
      <c r="M33" s="81"/>
    </row>
    <row r="34" spans="1:13" ht="24.9" customHeight="1" x14ac:dyDescent="0.3">
      <c r="A34" s="236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236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>
        <v>0</v>
      </c>
      <c r="C37" s="93">
        <v>0</v>
      </c>
      <c r="D37" s="93"/>
      <c r="E37" s="93"/>
      <c r="F37" s="93">
        <v>2</v>
      </c>
      <c r="G37" s="93"/>
      <c r="H37" s="93">
        <v>0</v>
      </c>
      <c r="I37" s="93"/>
      <c r="J37" s="312" t="s">
        <v>168</v>
      </c>
      <c r="K37" s="313"/>
    </row>
    <row r="38" spans="1:13" ht="24.9" customHeight="1" x14ac:dyDescent="0.3">
      <c r="A38" s="91"/>
      <c r="B38" s="94">
        <v>1</v>
      </c>
      <c r="C38" s="80">
        <v>1</v>
      </c>
      <c r="D38" s="80"/>
      <c r="E38" s="80"/>
      <c r="F38" s="80">
        <v>2</v>
      </c>
      <c r="G38" s="95"/>
      <c r="H38" s="80"/>
      <c r="I38" s="80">
        <v>0</v>
      </c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5">
      <c r="A42" s="65" t="s">
        <v>125</v>
      </c>
      <c r="B42" s="99" t="s">
        <v>60</v>
      </c>
      <c r="C42" s="99" t="s">
        <v>61</v>
      </c>
      <c r="D42" s="99" t="s">
        <v>62</v>
      </c>
      <c r="E42" s="99" t="s">
        <v>63</v>
      </c>
      <c r="F42" s="99" t="s">
        <v>64</v>
      </c>
      <c r="G42" s="99" t="s">
        <v>65</v>
      </c>
      <c r="H42" s="99" t="s">
        <v>66</v>
      </c>
      <c r="I42" s="101"/>
      <c r="J42" s="66" t="s">
        <v>140</v>
      </c>
      <c r="K42" s="67" t="s">
        <v>53</v>
      </c>
      <c r="L42" s="68"/>
      <c r="M42" s="68"/>
    </row>
    <row r="43" spans="1:13" ht="24.9" customHeight="1" x14ac:dyDescent="0.3">
      <c r="A43" s="236" t="s">
        <v>44</v>
      </c>
      <c r="B43" s="70"/>
      <c r="C43" s="71"/>
      <c r="D43" s="71"/>
      <c r="E43" s="42" t="s">
        <v>153</v>
      </c>
      <c r="F43" s="242" t="s">
        <v>152</v>
      </c>
      <c r="G43" s="71"/>
      <c r="H43" s="71"/>
      <c r="I43" s="72"/>
      <c r="J43" s="73">
        <v>0</v>
      </c>
      <c r="K43" s="74">
        <v>2</v>
      </c>
      <c r="L43" s="75"/>
      <c r="M43" s="75"/>
    </row>
    <row r="44" spans="1:13" ht="24.9" customHeight="1" x14ac:dyDescent="0.3">
      <c r="A44" s="236" t="s">
        <v>36</v>
      </c>
      <c r="B44" s="76"/>
      <c r="C44" s="77"/>
      <c r="D44" s="77"/>
      <c r="E44" s="241" t="s">
        <v>54</v>
      </c>
      <c r="F44" s="42" t="s">
        <v>133</v>
      </c>
      <c r="G44" s="77"/>
      <c r="H44" s="77"/>
      <c r="I44" s="78"/>
      <c r="J44" s="79">
        <v>2</v>
      </c>
      <c r="K44" s="80">
        <v>1</v>
      </c>
      <c r="L44" s="81"/>
      <c r="M44" s="81"/>
    </row>
    <row r="45" spans="1:13" ht="24.9" customHeight="1" x14ac:dyDescent="0.3">
      <c r="A45" s="236" t="s">
        <v>37</v>
      </c>
      <c r="B45" s="244" t="s">
        <v>43</v>
      </c>
      <c r="C45" s="42" t="s">
        <v>43</v>
      </c>
      <c r="D45" s="77"/>
      <c r="E45" s="77"/>
      <c r="F45" s="77"/>
      <c r="G45" s="77"/>
      <c r="H45" s="77"/>
      <c r="I45" s="78"/>
      <c r="J45" s="79">
        <v>1</v>
      </c>
      <c r="K45" s="80">
        <v>1</v>
      </c>
      <c r="L45" s="81"/>
      <c r="M45" s="81"/>
    </row>
    <row r="46" spans="1:13" ht="24.9" customHeight="1" x14ac:dyDescent="0.3">
      <c r="A46" s="236" t="s">
        <v>39</v>
      </c>
      <c r="B46" s="42" t="s">
        <v>163</v>
      </c>
      <c r="C46" s="241" t="s">
        <v>151</v>
      </c>
      <c r="D46" s="77"/>
      <c r="E46" s="77"/>
      <c r="F46" s="77"/>
      <c r="G46" s="77"/>
      <c r="H46" s="77"/>
      <c r="I46" s="78"/>
      <c r="J46" s="79">
        <v>0</v>
      </c>
      <c r="K46" s="80">
        <v>0</v>
      </c>
      <c r="L46" s="81"/>
      <c r="M46" s="81"/>
    </row>
    <row r="47" spans="1:13" ht="24.9" customHeight="1" x14ac:dyDescent="0.3">
      <c r="A47" s="236" t="s">
        <v>40</v>
      </c>
      <c r="B47" s="76"/>
      <c r="C47" s="77"/>
      <c r="D47" s="77"/>
      <c r="E47" s="77"/>
      <c r="F47" s="77"/>
      <c r="G47" s="77"/>
      <c r="H47" s="77"/>
      <c r="I47" s="78"/>
      <c r="J47" s="79"/>
      <c r="K47" s="80"/>
      <c r="L47" s="81"/>
      <c r="M47" s="81"/>
    </row>
    <row r="48" spans="1:13" ht="24.9" customHeight="1" x14ac:dyDescent="0.3">
      <c r="A48" s="236" t="s">
        <v>41</v>
      </c>
      <c r="B48" s="76"/>
      <c r="C48" s="77"/>
      <c r="D48" s="77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236"/>
      <c r="B49" s="82"/>
      <c r="C49" s="84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63"/>
      <c r="B50" s="87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>
        <v>2</v>
      </c>
      <c r="C51" s="93">
        <v>1</v>
      </c>
      <c r="D51" s="93"/>
      <c r="E51" s="93">
        <v>2</v>
      </c>
      <c r="F51" s="93">
        <v>0</v>
      </c>
      <c r="G51" s="93"/>
      <c r="H51" s="93"/>
      <c r="I51" s="93"/>
      <c r="J51" s="312" t="s">
        <v>183</v>
      </c>
      <c r="K51" s="313"/>
    </row>
    <row r="52" spans="1:13" ht="24.9" customHeight="1" x14ac:dyDescent="0.3">
      <c r="A52" s="91"/>
      <c r="B52" s="94">
        <v>1</v>
      </c>
      <c r="C52" s="80">
        <v>2</v>
      </c>
      <c r="D52" s="80"/>
      <c r="E52" s="80">
        <v>1</v>
      </c>
      <c r="F52" s="80">
        <v>0</v>
      </c>
      <c r="G52" s="95"/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J43" sqref="J43:K47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126</v>
      </c>
      <c r="B1" s="99" t="s">
        <v>90</v>
      </c>
      <c r="C1" s="99" t="s">
        <v>91</v>
      </c>
      <c r="D1" s="99" t="s">
        <v>49</v>
      </c>
      <c r="E1" s="99" t="s">
        <v>50</v>
      </c>
      <c r="F1" s="99" t="s">
        <v>92</v>
      </c>
      <c r="G1" s="99" t="s">
        <v>93</v>
      </c>
      <c r="H1" s="99" t="s">
        <v>134</v>
      </c>
      <c r="I1" s="101"/>
      <c r="J1" s="66" t="s">
        <v>166</v>
      </c>
      <c r="K1" s="67" t="s">
        <v>53</v>
      </c>
      <c r="L1" s="68"/>
      <c r="M1" s="68"/>
    </row>
    <row r="2" spans="1:13" ht="24.9" customHeight="1" x14ac:dyDescent="0.3">
      <c r="A2" s="64" t="s">
        <v>117</v>
      </c>
      <c r="B2" s="70"/>
      <c r="C2" s="71"/>
      <c r="D2" s="71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64" t="s">
        <v>118</v>
      </c>
      <c r="B3" s="76"/>
      <c r="C3" s="77"/>
      <c r="D3" s="42" t="s">
        <v>38</v>
      </c>
      <c r="E3" s="80" t="s">
        <v>152</v>
      </c>
      <c r="F3" s="77"/>
      <c r="G3" s="77"/>
      <c r="H3" s="77"/>
      <c r="I3" s="78"/>
      <c r="J3" s="79">
        <v>0</v>
      </c>
      <c r="K3" s="80">
        <v>2</v>
      </c>
      <c r="L3" s="81"/>
      <c r="M3" s="81"/>
    </row>
    <row r="4" spans="1:13" ht="24.9" customHeight="1" x14ac:dyDescent="0.3">
      <c r="A4" s="64" t="s">
        <v>119</v>
      </c>
      <c r="B4" s="80" t="s">
        <v>52</v>
      </c>
      <c r="C4" s="42" t="s">
        <v>187</v>
      </c>
      <c r="D4" s="77"/>
      <c r="E4" s="77"/>
      <c r="F4" s="77"/>
      <c r="G4" s="77"/>
      <c r="H4" s="77"/>
      <c r="I4" s="78"/>
      <c r="J4" s="79">
        <v>0</v>
      </c>
      <c r="K4" s="80">
        <v>2</v>
      </c>
      <c r="L4" s="81"/>
      <c r="M4" s="81"/>
    </row>
    <row r="5" spans="1:13" ht="24.9" customHeight="1" x14ac:dyDescent="0.3">
      <c r="A5" s="64" t="s">
        <v>120</v>
      </c>
      <c r="B5" s="42" t="s">
        <v>52</v>
      </c>
      <c r="C5" s="241" t="s">
        <v>189</v>
      </c>
      <c r="D5" s="77"/>
      <c r="E5" s="77"/>
      <c r="F5" s="77"/>
      <c r="G5" s="77"/>
      <c r="H5" s="77"/>
      <c r="I5" s="78"/>
      <c r="J5" s="79">
        <v>2</v>
      </c>
      <c r="K5" s="80">
        <v>0</v>
      </c>
      <c r="L5" s="81"/>
      <c r="M5" s="81"/>
    </row>
    <row r="6" spans="1:13" ht="24.9" customHeight="1" x14ac:dyDescent="0.3">
      <c r="A6" s="64" t="s">
        <v>121</v>
      </c>
      <c r="B6" s="82"/>
      <c r="C6" s="77"/>
      <c r="D6" s="80" t="s">
        <v>38</v>
      </c>
      <c r="E6" s="42" t="s">
        <v>38</v>
      </c>
      <c r="F6" s="77"/>
      <c r="G6" s="77"/>
      <c r="H6" s="77"/>
      <c r="I6" s="78"/>
      <c r="J6" s="79">
        <v>0</v>
      </c>
      <c r="K6" s="80">
        <v>0</v>
      </c>
      <c r="L6" s="81"/>
      <c r="M6" s="81"/>
    </row>
    <row r="7" spans="1:13" ht="24.9" customHeight="1" x14ac:dyDescent="0.3">
      <c r="A7" s="63"/>
      <c r="B7" s="76"/>
      <c r="C7" s="77"/>
      <c r="D7" s="77"/>
      <c r="E7" s="77"/>
      <c r="F7" s="77"/>
      <c r="G7" s="77"/>
      <c r="H7" s="77"/>
      <c r="I7" s="78"/>
      <c r="J7" s="79"/>
      <c r="K7" s="80"/>
      <c r="L7" s="81"/>
      <c r="M7" s="81"/>
    </row>
    <row r="8" spans="1:13" ht="24.9" customHeight="1" x14ac:dyDescent="0.3">
      <c r="A8" s="64"/>
      <c r="B8" s="83"/>
      <c r="C8" s="84"/>
      <c r="D8" s="84"/>
      <c r="E8" s="84"/>
      <c r="F8" s="84"/>
      <c r="G8" s="84"/>
      <c r="H8" s="85"/>
      <c r="I8" s="86"/>
      <c r="J8" s="79"/>
      <c r="K8" s="80"/>
      <c r="L8" s="81"/>
      <c r="M8" s="81"/>
    </row>
    <row r="9" spans="1:13" ht="24.9" customHeight="1" thickBot="1" x14ac:dyDescent="0.35">
      <c r="A9" s="63"/>
      <c r="B9" s="87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0</v>
      </c>
      <c r="C10" s="93">
        <v>2</v>
      </c>
      <c r="D10" s="93">
        <v>2</v>
      </c>
      <c r="E10" s="93">
        <v>2</v>
      </c>
      <c r="F10" s="93"/>
      <c r="G10" s="93"/>
      <c r="H10" s="93"/>
      <c r="I10" s="93"/>
      <c r="J10" s="312" t="s">
        <v>170</v>
      </c>
      <c r="K10" s="313"/>
    </row>
    <row r="11" spans="1:13" ht="24.9" customHeight="1" x14ac:dyDescent="0.3">
      <c r="A11" s="91"/>
      <c r="B11" s="94">
        <v>0</v>
      </c>
      <c r="C11" s="80">
        <v>2</v>
      </c>
      <c r="D11" s="80">
        <v>2</v>
      </c>
      <c r="E11" s="80">
        <v>0</v>
      </c>
      <c r="F11" s="80"/>
      <c r="G11" s="95"/>
      <c r="H11" s="80"/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127</v>
      </c>
      <c r="B14" s="99" t="s">
        <v>67</v>
      </c>
      <c r="C14" s="99" t="s">
        <v>83</v>
      </c>
      <c r="D14" s="99" t="s">
        <v>56</v>
      </c>
      <c r="E14" s="99" t="s">
        <v>84</v>
      </c>
      <c r="F14" s="99" t="s">
        <v>58</v>
      </c>
      <c r="G14" s="99" t="s">
        <v>57</v>
      </c>
      <c r="H14" s="99" t="s">
        <v>85</v>
      </c>
      <c r="I14" s="99" t="s">
        <v>59</v>
      </c>
      <c r="J14" s="66" t="s">
        <v>53</v>
      </c>
      <c r="K14" s="67" t="s">
        <v>166</v>
      </c>
      <c r="L14" s="68"/>
      <c r="M14" s="68"/>
    </row>
    <row r="15" spans="1:13" ht="24.9" customHeight="1" x14ac:dyDescent="0.3">
      <c r="A15" s="63" t="s">
        <v>148</v>
      </c>
      <c r="B15" s="70"/>
      <c r="C15" s="71"/>
      <c r="D15" s="71"/>
      <c r="F15" s="71"/>
      <c r="G15" s="71"/>
      <c r="H15" s="71"/>
      <c r="I15" s="72"/>
      <c r="J15" s="73"/>
      <c r="K15" s="74"/>
      <c r="L15" s="75"/>
      <c r="M15" s="75"/>
    </row>
    <row r="16" spans="1:13" ht="24.9" customHeight="1" x14ac:dyDescent="0.3">
      <c r="A16" s="63" t="s">
        <v>141</v>
      </c>
      <c r="B16" s="76"/>
      <c r="C16" s="77"/>
      <c r="D16" s="77"/>
      <c r="E16" s="241" t="s">
        <v>163</v>
      </c>
      <c r="F16" s="77"/>
      <c r="G16" s="77"/>
      <c r="H16" s="42" t="s">
        <v>135</v>
      </c>
      <c r="I16" s="78"/>
      <c r="J16" s="79">
        <v>2</v>
      </c>
      <c r="K16" s="80">
        <v>0</v>
      </c>
      <c r="L16" s="81"/>
      <c r="M16" s="81"/>
    </row>
    <row r="17" spans="1:13" ht="24.9" customHeight="1" x14ac:dyDescent="0.3">
      <c r="A17" s="64" t="s">
        <v>142</v>
      </c>
      <c r="C17" s="77"/>
      <c r="D17" s="77"/>
      <c r="E17" s="77"/>
      <c r="F17" s="77"/>
      <c r="G17" s="42" t="s">
        <v>55</v>
      </c>
      <c r="H17" s="77"/>
      <c r="I17" s="78"/>
      <c r="J17" s="79">
        <v>2</v>
      </c>
      <c r="K17" s="80"/>
      <c r="L17" s="81"/>
      <c r="M17" s="81"/>
    </row>
    <row r="18" spans="1:13" ht="24.9" customHeight="1" x14ac:dyDescent="0.3">
      <c r="A18" s="64" t="s">
        <v>143</v>
      </c>
      <c r="B18" s="254" t="s">
        <v>153</v>
      </c>
      <c r="C18" s="77"/>
      <c r="D18" s="77"/>
      <c r="E18" s="77"/>
      <c r="F18" s="77"/>
      <c r="G18" s="241" t="s">
        <v>153</v>
      </c>
      <c r="H18" s="77"/>
      <c r="I18" s="78"/>
      <c r="J18" s="79">
        <v>0</v>
      </c>
      <c r="K18" s="80">
        <v>0</v>
      </c>
      <c r="L18" s="81"/>
      <c r="M18" s="81"/>
    </row>
    <row r="19" spans="1:13" ht="24.9" customHeight="1" x14ac:dyDescent="0.3">
      <c r="A19" s="64" t="s">
        <v>144</v>
      </c>
      <c r="B19" s="255" t="s">
        <v>153</v>
      </c>
      <c r="C19" s="77"/>
      <c r="D19" s="77"/>
      <c r="E19" s="77"/>
      <c r="F19" s="77"/>
      <c r="G19" s="77"/>
      <c r="H19" s="77"/>
      <c r="I19" s="78"/>
      <c r="J19" s="79"/>
      <c r="K19" s="80">
        <v>0</v>
      </c>
      <c r="L19" s="81"/>
      <c r="M19" s="81"/>
    </row>
    <row r="20" spans="1:13" ht="24.9" customHeight="1" x14ac:dyDescent="0.3">
      <c r="A20" s="63" t="s">
        <v>145</v>
      </c>
      <c r="B20" s="76"/>
      <c r="C20" s="77"/>
      <c r="D20" s="77"/>
      <c r="E20" s="42" t="s">
        <v>38</v>
      </c>
      <c r="F20" s="77"/>
      <c r="G20" s="77"/>
      <c r="H20" s="241" t="s">
        <v>133</v>
      </c>
      <c r="I20" s="78"/>
      <c r="J20" s="79">
        <v>0</v>
      </c>
      <c r="K20" s="80">
        <v>2</v>
      </c>
      <c r="L20" s="81"/>
      <c r="M20" s="81"/>
    </row>
    <row r="21" spans="1:13" ht="24.9" customHeight="1" x14ac:dyDescent="0.3">
      <c r="A21" s="63" t="s">
        <v>146</v>
      </c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63" t="s">
        <v>147</v>
      </c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2</v>
      </c>
      <c r="C23" s="93"/>
      <c r="D23" s="93"/>
      <c r="E23" s="93">
        <v>2</v>
      </c>
      <c r="F23" s="93"/>
      <c r="G23" s="93">
        <v>0</v>
      </c>
      <c r="H23" s="93">
        <v>0</v>
      </c>
      <c r="I23" s="93"/>
      <c r="J23" s="312" t="s">
        <v>170</v>
      </c>
      <c r="K23" s="313"/>
    </row>
    <row r="24" spans="1:13" ht="24.9" customHeight="1" x14ac:dyDescent="0.3">
      <c r="A24" s="91"/>
      <c r="B24" s="94">
        <v>2</v>
      </c>
      <c r="C24" s="80"/>
      <c r="D24" s="80"/>
      <c r="E24" s="80">
        <v>2</v>
      </c>
      <c r="F24" s="80"/>
      <c r="G24" s="95">
        <v>2</v>
      </c>
      <c r="H24" s="80">
        <v>0</v>
      </c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128</v>
      </c>
      <c r="B28" s="99" t="s">
        <v>70</v>
      </c>
      <c r="C28" s="99" t="s">
        <v>71</v>
      </c>
      <c r="D28" s="99" t="s">
        <v>72</v>
      </c>
      <c r="E28" s="99" t="s">
        <v>73</v>
      </c>
      <c r="F28" s="99" t="s">
        <v>74</v>
      </c>
      <c r="G28" s="99" t="s">
        <v>75</v>
      </c>
      <c r="H28" s="99"/>
      <c r="I28" s="99"/>
      <c r="J28" s="66" t="s">
        <v>188</v>
      </c>
      <c r="K28" s="67" t="s">
        <v>51</v>
      </c>
      <c r="L28" s="68"/>
      <c r="M28" s="68"/>
    </row>
    <row r="29" spans="1:13" ht="24.9" customHeight="1" x14ac:dyDescent="0.3">
      <c r="A29" s="236" t="s">
        <v>86</v>
      </c>
      <c r="B29" s="70"/>
      <c r="C29" s="71"/>
      <c r="D29" s="241" t="s">
        <v>43</v>
      </c>
      <c r="E29" s="42" t="s">
        <v>151</v>
      </c>
      <c r="F29" s="71"/>
      <c r="G29" s="71"/>
      <c r="H29" s="71"/>
      <c r="I29" s="72"/>
      <c r="J29" s="73">
        <v>0</v>
      </c>
      <c r="K29" s="74">
        <v>1</v>
      </c>
      <c r="L29" s="75"/>
      <c r="M29" s="75"/>
    </row>
    <row r="30" spans="1:13" ht="24.9" customHeight="1" x14ac:dyDescent="0.3">
      <c r="A30" s="236" t="s">
        <v>87</v>
      </c>
      <c r="B30" s="76"/>
      <c r="C30" s="77"/>
      <c r="D30" s="42" t="s">
        <v>151</v>
      </c>
      <c r="E30" s="241" t="s">
        <v>52</v>
      </c>
      <c r="G30" s="77"/>
      <c r="H30" s="77"/>
      <c r="I30" s="78"/>
      <c r="J30" s="79">
        <v>0</v>
      </c>
      <c r="K30" s="80">
        <v>2</v>
      </c>
      <c r="L30" s="81"/>
      <c r="M30" s="81"/>
    </row>
    <row r="31" spans="1:13" ht="24.9" customHeight="1" x14ac:dyDescent="0.3">
      <c r="A31" s="236" t="s">
        <v>88</v>
      </c>
      <c r="B31" s="241" t="s">
        <v>151</v>
      </c>
      <c r="C31" s="42" t="s">
        <v>187</v>
      </c>
      <c r="D31" s="77"/>
      <c r="E31" s="77"/>
      <c r="F31" s="77"/>
      <c r="G31" s="77"/>
      <c r="H31" s="77"/>
      <c r="I31" s="78"/>
      <c r="J31" s="79">
        <v>0</v>
      </c>
      <c r="K31" s="80">
        <v>0</v>
      </c>
      <c r="L31" s="81"/>
      <c r="M31" s="81"/>
    </row>
    <row r="32" spans="1:13" ht="24.9" customHeight="1" x14ac:dyDescent="0.3">
      <c r="A32" s="236" t="s">
        <v>89</v>
      </c>
      <c r="B32" s="42" t="s">
        <v>151</v>
      </c>
      <c r="C32" s="241" t="s">
        <v>130</v>
      </c>
      <c r="D32" s="77"/>
      <c r="E32" s="77"/>
      <c r="F32" s="77"/>
      <c r="G32" s="77"/>
      <c r="H32" s="77"/>
      <c r="I32" s="78"/>
      <c r="J32" s="79">
        <v>0</v>
      </c>
      <c r="K32" s="80">
        <v>2</v>
      </c>
      <c r="L32" s="81"/>
      <c r="M32" s="81"/>
    </row>
    <row r="33" spans="1:13" ht="24.9" customHeight="1" x14ac:dyDescent="0.3">
      <c r="A33" s="63"/>
      <c r="B33" s="76"/>
      <c r="C33" s="77"/>
      <c r="D33" s="77"/>
      <c r="E33" s="77"/>
      <c r="F33" s="77"/>
      <c r="G33" s="77"/>
      <c r="H33" s="77"/>
      <c r="I33" s="78"/>
      <c r="J33" s="79"/>
      <c r="K33" s="80"/>
      <c r="L33" s="81"/>
      <c r="M33" s="81"/>
    </row>
    <row r="34" spans="1:13" ht="24.9" customHeight="1" x14ac:dyDescent="0.3">
      <c r="A34" s="63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63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>
        <v>2</v>
      </c>
      <c r="C37" s="93">
        <v>2</v>
      </c>
      <c r="D37" s="93">
        <v>2</v>
      </c>
      <c r="E37" s="93">
        <v>2</v>
      </c>
      <c r="F37" s="93"/>
      <c r="G37" s="93"/>
      <c r="H37" s="93"/>
      <c r="I37" s="93"/>
      <c r="J37" s="312" t="s">
        <v>190</v>
      </c>
      <c r="K37" s="313"/>
    </row>
    <row r="38" spans="1:13" ht="24.9" customHeight="1" x14ac:dyDescent="0.3">
      <c r="A38" s="91"/>
      <c r="B38" s="94">
        <v>2</v>
      </c>
      <c r="C38" s="80">
        <v>0</v>
      </c>
      <c r="D38" s="80">
        <v>1</v>
      </c>
      <c r="E38" s="80">
        <v>0</v>
      </c>
      <c r="F38" s="80"/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129</v>
      </c>
      <c r="B42" s="107" t="s">
        <v>76</v>
      </c>
      <c r="C42" s="107" t="s">
        <v>77</v>
      </c>
      <c r="D42" s="63" t="s">
        <v>78</v>
      </c>
      <c r="E42" s="245" t="s">
        <v>79</v>
      </c>
      <c r="F42" s="63" t="s">
        <v>80</v>
      </c>
      <c r="G42" s="63" t="s">
        <v>81</v>
      </c>
      <c r="H42" s="250" t="s">
        <v>82</v>
      </c>
      <c r="I42" s="99" t="s">
        <v>116</v>
      </c>
      <c r="J42" s="66" t="s">
        <v>53</v>
      </c>
      <c r="K42" s="67" t="s">
        <v>140</v>
      </c>
      <c r="L42" s="68"/>
      <c r="M42" s="68"/>
    </row>
    <row r="43" spans="1:13" ht="24.9" customHeight="1" x14ac:dyDescent="0.3">
      <c r="A43" s="226" t="s">
        <v>60</v>
      </c>
      <c r="B43" s="70"/>
      <c r="C43" s="71"/>
      <c r="D43" s="71"/>
      <c r="E43" s="83"/>
      <c r="F43" s="242" t="s">
        <v>151</v>
      </c>
      <c r="G43" s="71"/>
      <c r="H43" s="251" t="s">
        <v>55</v>
      </c>
      <c r="I43" s="72"/>
      <c r="J43" s="73">
        <v>2</v>
      </c>
      <c r="K43" s="74">
        <v>0</v>
      </c>
      <c r="L43" s="75"/>
      <c r="M43" s="75"/>
    </row>
    <row r="44" spans="1:13" ht="24.9" customHeight="1" x14ac:dyDescent="0.3">
      <c r="A44" s="226" t="s">
        <v>61</v>
      </c>
      <c r="B44" s="76"/>
      <c r="C44" s="77"/>
      <c r="D44" s="77"/>
      <c r="E44" s="77"/>
      <c r="F44" s="42" t="s">
        <v>38</v>
      </c>
      <c r="G44" s="77"/>
      <c r="I44" s="243" t="s">
        <v>155</v>
      </c>
      <c r="J44" s="79">
        <v>0</v>
      </c>
      <c r="K44" s="80">
        <v>2</v>
      </c>
      <c r="L44" s="81"/>
      <c r="M44" s="81"/>
    </row>
    <row r="45" spans="1:13" ht="24.9" customHeight="1" x14ac:dyDescent="0.3">
      <c r="A45" s="226" t="s">
        <v>62</v>
      </c>
      <c r="B45" s="76"/>
      <c r="D45" s="77"/>
      <c r="E45" s="77"/>
      <c r="F45" s="77"/>
      <c r="G45" s="77"/>
      <c r="H45" s="77"/>
      <c r="I45" s="78"/>
      <c r="J45" s="79"/>
      <c r="K45" s="80"/>
      <c r="L45" s="81"/>
      <c r="M45" s="81"/>
    </row>
    <row r="46" spans="1:13" ht="24.9" customHeight="1" x14ac:dyDescent="0.3">
      <c r="A46" s="226" t="s">
        <v>63</v>
      </c>
      <c r="B46" s="42" t="s">
        <v>52</v>
      </c>
      <c r="C46" s="253" t="s">
        <v>42</v>
      </c>
      <c r="D46" s="77"/>
      <c r="E46" s="77"/>
      <c r="F46" s="77"/>
      <c r="G46" s="77"/>
      <c r="H46" s="77"/>
      <c r="I46" s="252"/>
      <c r="J46" s="79">
        <v>2</v>
      </c>
      <c r="K46" s="80">
        <v>1</v>
      </c>
      <c r="L46" s="81"/>
      <c r="M46" s="81"/>
    </row>
    <row r="47" spans="1:13" ht="24.9" customHeight="1" x14ac:dyDescent="0.3">
      <c r="A47" s="226" t="s">
        <v>64</v>
      </c>
      <c r="B47" s="244" t="s">
        <v>163</v>
      </c>
      <c r="C47" s="77"/>
      <c r="D47" s="77"/>
      <c r="E47" s="77"/>
      <c r="F47" s="77"/>
      <c r="G47" s="77"/>
      <c r="H47" s="77"/>
      <c r="I47" s="249" t="s">
        <v>38</v>
      </c>
      <c r="J47" s="79">
        <v>0</v>
      </c>
      <c r="K47" s="80">
        <v>0</v>
      </c>
      <c r="L47" s="81"/>
      <c r="M47" s="81"/>
    </row>
    <row r="48" spans="1:13" ht="24.9" customHeight="1" x14ac:dyDescent="0.3">
      <c r="A48" s="226" t="s">
        <v>65</v>
      </c>
      <c r="B48" s="76"/>
      <c r="D48" s="77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226" t="s">
        <v>66</v>
      </c>
      <c r="B49" s="82"/>
      <c r="C49" s="84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45">
      <c r="A50" s="106"/>
      <c r="B50" s="87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>
        <v>0</v>
      </c>
      <c r="C51" s="93"/>
      <c r="D51" s="93"/>
      <c r="E51" s="93"/>
      <c r="F51" s="93">
        <v>2</v>
      </c>
      <c r="G51" s="93"/>
      <c r="H51" s="93">
        <v>0</v>
      </c>
      <c r="I51" s="93">
        <v>2</v>
      </c>
      <c r="J51" s="312" t="s">
        <v>183</v>
      </c>
      <c r="K51" s="313"/>
    </row>
    <row r="52" spans="1:13" ht="24.9" customHeight="1" x14ac:dyDescent="0.3">
      <c r="A52" s="91"/>
      <c r="B52" s="94">
        <v>2</v>
      </c>
      <c r="C52" s="80">
        <v>1</v>
      </c>
      <c r="D52" s="80"/>
      <c r="E52" s="80"/>
      <c r="F52" s="80">
        <v>2</v>
      </c>
      <c r="G52" s="95"/>
      <c r="H52" s="80"/>
      <c r="I52" s="80">
        <v>0</v>
      </c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7" zoomScale="84" zoomScaleNormal="84" workbookViewId="0">
      <selection activeCell="K9" sqref="K9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174</v>
      </c>
      <c r="B1" s="99" t="s">
        <v>90</v>
      </c>
      <c r="C1" s="99" t="s">
        <v>91</v>
      </c>
      <c r="D1" s="99" t="s">
        <v>49</v>
      </c>
      <c r="E1" s="99" t="s">
        <v>50</v>
      </c>
      <c r="F1" s="99" t="s">
        <v>92</v>
      </c>
      <c r="G1" s="99" t="s">
        <v>93</v>
      </c>
      <c r="H1" s="99" t="s">
        <v>134</v>
      </c>
      <c r="I1" s="101"/>
      <c r="J1" s="66" t="s">
        <v>165</v>
      </c>
      <c r="K1" s="67" t="s">
        <v>51</v>
      </c>
      <c r="L1" s="68"/>
      <c r="M1" s="68"/>
    </row>
    <row r="2" spans="1:13" ht="24.9" customHeight="1" x14ac:dyDescent="0.3">
      <c r="A2" s="107" t="s">
        <v>44</v>
      </c>
      <c r="B2" s="70"/>
      <c r="C2" s="71"/>
      <c r="D2" s="71"/>
      <c r="E2" s="71"/>
      <c r="G2" s="42" t="s">
        <v>52</v>
      </c>
      <c r="H2" s="71"/>
      <c r="I2" s="72"/>
      <c r="J2" s="73">
        <v>2</v>
      </c>
      <c r="K2" s="74"/>
      <c r="L2" s="75"/>
      <c r="M2" s="75"/>
    </row>
    <row r="3" spans="1:13" ht="24.9" customHeight="1" x14ac:dyDescent="0.3">
      <c r="A3" s="107" t="s">
        <v>36</v>
      </c>
      <c r="B3" s="76"/>
      <c r="C3" s="77"/>
      <c r="E3" s="77"/>
      <c r="F3" s="42" t="s">
        <v>152</v>
      </c>
      <c r="H3" s="241" t="s">
        <v>133</v>
      </c>
      <c r="I3" s="78"/>
      <c r="J3" s="79">
        <v>2</v>
      </c>
      <c r="K3" s="80">
        <v>2</v>
      </c>
      <c r="L3" s="81"/>
      <c r="M3" s="81"/>
    </row>
    <row r="4" spans="1:13" ht="24.9" customHeight="1" x14ac:dyDescent="0.3">
      <c r="A4" s="63" t="s">
        <v>37</v>
      </c>
      <c r="B4" s="76"/>
      <c r="C4" s="42" t="s">
        <v>43</v>
      </c>
      <c r="D4" s="77"/>
      <c r="E4" s="77"/>
      <c r="F4" s="77"/>
      <c r="G4" s="77"/>
      <c r="I4" s="78"/>
      <c r="J4" s="79">
        <v>1</v>
      </c>
      <c r="K4" s="80"/>
      <c r="L4" s="81"/>
      <c r="M4" s="81"/>
    </row>
    <row r="5" spans="1:13" ht="24.9" customHeight="1" x14ac:dyDescent="0.3">
      <c r="A5" s="64" t="s">
        <v>39</v>
      </c>
      <c r="C5" s="77"/>
      <c r="D5" s="77"/>
      <c r="E5" s="77"/>
      <c r="F5" s="77"/>
      <c r="G5" s="80" t="s">
        <v>55</v>
      </c>
      <c r="H5" s="42" t="s">
        <v>52</v>
      </c>
      <c r="I5" s="78"/>
      <c r="J5" s="79">
        <v>2</v>
      </c>
      <c r="K5" s="80">
        <v>2</v>
      </c>
      <c r="L5" s="81"/>
      <c r="M5" s="81"/>
    </row>
    <row r="6" spans="1:13" ht="24.9" customHeight="1" x14ac:dyDescent="0.3">
      <c r="A6" s="107" t="s">
        <v>40</v>
      </c>
      <c r="B6" s="82"/>
      <c r="C6" s="77"/>
      <c r="D6" s="77"/>
      <c r="E6" s="77"/>
      <c r="F6" s="241" t="s">
        <v>42</v>
      </c>
      <c r="G6" s="77"/>
      <c r="H6" s="77"/>
      <c r="I6" s="78"/>
      <c r="J6" s="79"/>
      <c r="K6" s="80">
        <v>1</v>
      </c>
      <c r="L6" s="81"/>
      <c r="M6" s="81"/>
    </row>
    <row r="7" spans="1:13" ht="24.9" customHeight="1" x14ac:dyDescent="0.3">
      <c r="A7" s="64" t="s">
        <v>41</v>
      </c>
      <c r="B7" s="80" t="s">
        <v>151</v>
      </c>
      <c r="C7" s="77"/>
      <c r="D7" s="77"/>
      <c r="E7" s="77"/>
      <c r="F7" s="77"/>
      <c r="G7" s="77"/>
      <c r="I7" s="78"/>
      <c r="J7" s="79"/>
      <c r="K7" s="80">
        <v>0</v>
      </c>
      <c r="L7" s="81"/>
      <c r="M7" s="81"/>
    </row>
    <row r="8" spans="1:13" ht="24.9" customHeight="1" x14ac:dyDescent="0.3">
      <c r="A8" s="64"/>
      <c r="B8" s="83"/>
      <c r="C8" s="84"/>
      <c r="D8" s="84"/>
      <c r="E8" s="84"/>
      <c r="F8" s="84"/>
      <c r="G8" s="84"/>
      <c r="H8" s="85"/>
      <c r="I8" s="86"/>
      <c r="J8" s="79"/>
      <c r="K8" s="80"/>
      <c r="L8" s="81"/>
      <c r="M8" s="81"/>
    </row>
    <row r="9" spans="1:13" ht="24.9" customHeight="1" thickBot="1" x14ac:dyDescent="0.35">
      <c r="A9" s="63"/>
      <c r="B9" s="87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/>
      <c r="C10" s="93">
        <v>1</v>
      </c>
      <c r="D10" s="93"/>
      <c r="E10" s="93"/>
      <c r="F10" s="93">
        <v>0</v>
      </c>
      <c r="G10" s="93">
        <v>0</v>
      </c>
      <c r="H10" s="93">
        <v>0</v>
      </c>
      <c r="I10" s="93"/>
      <c r="J10" s="312" t="s">
        <v>161</v>
      </c>
      <c r="K10" s="313"/>
    </row>
    <row r="11" spans="1:13" ht="24.9" customHeight="1" x14ac:dyDescent="0.3">
      <c r="A11" s="91"/>
      <c r="B11" s="94">
        <v>2</v>
      </c>
      <c r="C11" s="80"/>
      <c r="D11" s="80"/>
      <c r="E11" s="80"/>
      <c r="F11" s="80">
        <v>1</v>
      </c>
      <c r="G11" s="95">
        <v>0</v>
      </c>
      <c r="H11" s="80">
        <v>0</v>
      </c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175</v>
      </c>
      <c r="B14" s="248" t="s">
        <v>148</v>
      </c>
      <c r="C14" s="248" t="s">
        <v>141</v>
      </c>
      <c r="D14" s="85" t="s">
        <v>142</v>
      </c>
      <c r="E14" s="248" t="s">
        <v>143</v>
      </c>
      <c r="F14" s="248" t="s">
        <v>144</v>
      </c>
      <c r="G14" s="247" t="s">
        <v>145</v>
      </c>
      <c r="H14" s="248" t="s">
        <v>146</v>
      </c>
      <c r="I14" s="248" t="s">
        <v>147</v>
      </c>
      <c r="J14" s="66" t="s">
        <v>53</v>
      </c>
      <c r="K14" s="67" t="s">
        <v>140</v>
      </c>
      <c r="L14" s="68"/>
      <c r="M14" s="68"/>
    </row>
    <row r="15" spans="1:13" ht="24.9" customHeight="1" x14ac:dyDescent="0.3">
      <c r="A15" s="64" t="s">
        <v>117</v>
      </c>
      <c r="B15" s="70"/>
      <c r="C15" s="71"/>
      <c r="D15" s="242" t="s">
        <v>55</v>
      </c>
      <c r="E15" s="71"/>
      <c r="F15" s="71"/>
      <c r="G15" s="71"/>
      <c r="H15" s="71"/>
      <c r="I15" s="72"/>
      <c r="J15" s="73"/>
      <c r="K15" s="74">
        <v>2</v>
      </c>
      <c r="L15" s="75"/>
      <c r="M15" s="75"/>
    </row>
    <row r="16" spans="1:13" ht="24.9" customHeight="1" x14ac:dyDescent="0.3">
      <c r="A16" s="64" t="s">
        <v>118</v>
      </c>
      <c r="B16" s="76"/>
      <c r="C16" s="77"/>
      <c r="E16" s="241" t="s">
        <v>42</v>
      </c>
      <c r="F16" s="42" t="s">
        <v>43</v>
      </c>
      <c r="G16" s="77"/>
      <c r="H16" s="77"/>
      <c r="I16" s="78"/>
      <c r="J16" s="79">
        <v>1</v>
      </c>
      <c r="K16" s="80">
        <v>1</v>
      </c>
      <c r="L16" s="81"/>
      <c r="M16" s="81"/>
    </row>
    <row r="17" spans="1:13" ht="24.9" customHeight="1" x14ac:dyDescent="0.3">
      <c r="A17" s="64" t="s">
        <v>119</v>
      </c>
      <c r="B17" s="76"/>
      <c r="C17" s="42" t="s">
        <v>43</v>
      </c>
      <c r="D17" s="77"/>
      <c r="E17" s="77"/>
      <c r="F17" s="77"/>
      <c r="G17" s="241" t="s">
        <v>153</v>
      </c>
      <c r="H17" s="77"/>
      <c r="I17" s="78"/>
      <c r="J17" s="79">
        <v>1</v>
      </c>
      <c r="K17" s="80">
        <v>0</v>
      </c>
      <c r="L17" s="81"/>
      <c r="M17" s="81"/>
    </row>
    <row r="18" spans="1:13" ht="24.9" customHeight="1" x14ac:dyDescent="0.3">
      <c r="A18" s="64" t="s">
        <v>120</v>
      </c>
      <c r="B18" s="76"/>
      <c r="C18" s="241" t="s">
        <v>195</v>
      </c>
      <c r="D18" s="77"/>
      <c r="E18" s="77"/>
      <c r="F18" s="77"/>
      <c r="G18" s="42" t="s">
        <v>55</v>
      </c>
      <c r="H18" s="77"/>
      <c r="I18" s="78"/>
      <c r="J18" s="79">
        <v>2</v>
      </c>
      <c r="K18" s="80">
        <v>0</v>
      </c>
      <c r="L18" s="81"/>
      <c r="M18" s="81"/>
    </row>
    <row r="19" spans="1:13" ht="24.9" customHeight="1" x14ac:dyDescent="0.3">
      <c r="A19" s="64" t="s">
        <v>121</v>
      </c>
      <c r="B19" s="76"/>
      <c r="C19" s="77"/>
      <c r="E19" s="42" t="s">
        <v>153</v>
      </c>
      <c r="F19" s="77"/>
      <c r="G19" s="77"/>
      <c r="H19" s="77"/>
      <c r="I19" s="78"/>
      <c r="J19" s="79">
        <v>0</v>
      </c>
      <c r="K19" s="80"/>
      <c r="L19" s="81"/>
      <c r="M19" s="81"/>
    </row>
    <row r="20" spans="1:13" ht="24.9" customHeight="1" x14ac:dyDescent="0.3">
      <c r="A20" s="63"/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107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107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/>
      <c r="C23" s="93">
        <v>1</v>
      </c>
      <c r="D23" s="93"/>
      <c r="E23" s="93">
        <v>2</v>
      </c>
      <c r="F23" s="93">
        <v>1</v>
      </c>
      <c r="G23" s="93">
        <v>0</v>
      </c>
      <c r="H23" s="93"/>
      <c r="I23" s="93"/>
      <c r="J23" s="312" t="s">
        <v>183</v>
      </c>
      <c r="K23" s="313"/>
    </row>
    <row r="24" spans="1:13" ht="24.9" customHeight="1" x14ac:dyDescent="0.3">
      <c r="A24" s="91"/>
      <c r="B24" s="94"/>
      <c r="C24" s="80">
        <v>2</v>
      </c>
      <c r="D24" s="80">
        <v>0</v>
      </c>
      <c r="E24" s="80">
        <v>1</v>
      </c>
      <c r="F24" s="80"/>
      <c r="G24" s="95">
        <v>2</v>
      </c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176</v>
      </c>
      <c r="B28" s="104" t="s">
        <v>45</v>
      </c>
      <c r="C28" s="104" t="s">
        <v>46</v>
      </c>
      <c r="D28" s="104" t="s">
        <v>34</v>
      </c>
      <c r="E28" s="104" t="s">
        <v>47</v>
      </c>
      <c r="F28" s="104" t="s">
        <v>35</v>
      </c>
      <c r="G28" s="104" t="s">
        <v>48</v>
      </c>
      <c r="H28" s="99"/>
      <c r="I28" s="99"/>
      <c r="J28" s="66" t="s">
        <v>139</v>
      </c>
      <c r="K28" s="67" t="s">
        <v>53</v>
      </c>
      <c r="L28" s="68"/>
      <c r="M28" s="68"/>
    </row>
    <row r="29" spans="1:13" ht="24.9" customHeight="1" x14ac:dyDescent="0.3">
      <c r="A29" s="63" t="s">
        <v>67</v>
      </c>
      <c r="B29" s="70"/>
      <c r="C29" s="71"/>
      <c r="D29" s="242" t="s">
        <v>55</v>
      </c>
      <c r="E29" s="251" t="s">
        <v>193</v>
      </c>
      <c r="F29" s="71"/>
      <c r="G29" s="71"/>
      <c r="H29" s="71"/>
      <c r="I29" s="72"/>
      <c r="J29" s="73">
        <v>2</v>
      </c>
      <c r="K29" s="74">
        <v>2</v>
      </c>
      <c r="L29" s="75"/>
      <c r="M29" s="75"/>
    </row>
    <row r="30" spans="1:13" ht="24.9" customHeight="1" x14ac:dyDescent="0.3">
      <c r="A30" s="63" t="s">
        <v>83</v>
      </c>
      <c r="B30" s="76"/>
      <c r="C30" s="77"/>
      <c r="E30" s="77"/>
      <c r="F30" s="77"/>
      <c r="G30" s="77"/>
      <c r="H30" s="77"/>
      <c r="I30" s="78"/>
      <c r="J30" s="79"/>
      <c r="K30" s="80"/>
      <c r="L30" s="81"/>
      <c r="M30" s="81"/>
    </row>
    <row r="31" spans="1:13" ht="24.9" customHeight="1" x14ac:dyDescent="0.3">
      <c r="A31" s="63" t="s">
        <v>56</v>
      </c>
      <c r="B31" s="76"/>
      <c r="C31" s="77"/>
      <c r="D31" s="77"/>
      <c r="E31" s="77"/>
      <c r="F31" s="77"/>
      <c r="G31" s="77"/>
      <c r="H31" s="77"/>
      <c r="I31" s="78"/>
      <c r="J31" s="79"/>
      <c r="K31" s="80"/>
      <c r="L31" s="81"/>
      <c r="M31" s="81"/>
    </row>
    <row r="32" spans="1:13" ht="24.9" customHeight="1" x14ac:dyDescent="0.3">
      <c r="A32" s="63" t="s">
        <v>84</v>
      </c>
      <c r="B32" s="76"/>
      <c r="D32" s="77"/>
      <c r="E32" s="77"/>
      <c r="F32" s="42" t="s">
        <v>55</v>
      </c>
      <c r="G32" s="77"/>
      <c r="H32" s="77"/>
      <c r="I32" s="78"/>
      <c r="J32" s="79">
        <v>2</v>
      </c>
      <c r="K32" s="80"/>
      <c r="L32" s="81"/>
      <c r="M32" s="81"/>
    </row>
    <row r="33" spans="1:13" ht="24.9" customHeight="1" x14ac:dyDescent="0.3">
      <c r="A33" s="63" t="s">
        <v>58</v>
      </c>
      <c r="B33" s="76"/>
      <c r="C33" s="77"/>
      <c r="D33" s="77"/>
      <c r="E33" s="77"/>
      <c r="F33" s="77"/>
      <c r="G33" s="77"/>
      <c r="H33" s="77"/>
      <c r="I33" s="78"/>
      <c r="J33" s="79"/>
      <c r="K33" s="80"/>
      <c r="L33" s="81"/>
      <c r="M33" s="81"/>
    </row>
    <row r="34" spans="1:13" ht="24.9" customHeight="1" x14ac:dyDescent="0.3">
      <c r="A34" s="63" t="s">
        <v>57</v>
      </c>
      <c r="B34" s="76"/>
      <c r="C34" s="77"/>
      <c r="D34" s="42" t="s">
        <v>52</v>
      </c>
      <c r="E34" s="241" t="s">
        <v>163</v>
      </c>
      <c r="F34" s="77"/>
      <c r="G34" s="77"/>
      <c r="H34" s="77"/>
      <c r="I34" s="78"/>
      <c r="J34" s="79">
        <v>2</v>
      </c>
      <c r="K34" s="80">
        <v>0</v>
      </c>
      <c r="L34" s="81"/>
      <c r="M34" s="81"/>
    </row>
    <row r="35" spans="1:13" ht="24.9" customHeight="1" x14ac:dyDescent="0.3">
      <c r="A35" s="63" t="s">
        <v>85</v>
      </c>
      <c r="B35" s="82"/>
      <c r="C35" s="241" t="s">
        <v>42</v>
      </c>
      <c r="D35" s="84"/>
      <c r="E35" s="84"/>
      <c r="F35" s="84"/>
      <c r="G35" s="84"/>
      <c r="H35" s="85"/>
      <c r="I35" s="86"/>
      <c r="J35" s="79"/>
      <c r="K35" s="80">
        <v>1</v>
      </c>
      <c r="L35" s="81"/>
      <c r="M35" s="81"/>
    </row>
    <row r="36" spans="1:13" ht="24.9" customHeight="1" thickBot="1" x14ac:dyDescent="0.35">
      <c r="A36" s="63" t="s">
        <v>59</v>
      </c>
      <c r="B36" s="87"/>
      <c r="C36" s="257" t="s">
        <v>151</v>
      </c>
      <c r="D36" s="88"/>
      <c r="E36" s="88"/>
      <c r="F36" s="256" t="s">
        <v>42</v>
      </c>
      <c r="G36" s="88"/>
      <c r="H36" s="89"/>
      <c r="I36" s="90"/>
      <c r="J36" s="79">
        <v>0</v>
      </c>
      <c r="K36" s="80">
        <v>1</v>
      </c>
      <c r="L36" s="81"/>
      <c r="M36" s="81"/>
    </row>
    <row r="37" spans="1:13" ht="24.9" customHeight="1" x14ac:dyDescent="0.45">
      <c r="A37" s="91"/>
      <c r="B37" s="92"/>
      <c r="C37" s="93">
        <v>2</v>
      </c>
      <c r="D37" s="93">
        <v>0</v>
      </c>
      <c r="E37" s="93">
        <v>0</v>
      </c>
      <c r="F37" s="93">
        <v>0</v>
      </c>
      <c r="G37" s="93"/>
      <c r="H37" s="93"/>
      <c r="I37" s="93"/>
      <c r="J37" s="312" t="s">
        <v>168</v>
      </c>
      <c r="K37" s="313"/>
    </row>
    <row r="38" spans="1:13" ht="24.9" customHeight="1" x14ac:dyDescent="0.3">
      <c r="A38" s="91"/>
      <c r="B38" s="94"/>
      <c r="C38" s="80">
        <v>1</v>
      </c>
      <c r="D38" s="80">
        <v>0</v>
      </c>
      <c r="E38" s="80">
        <v>2</v>
      </c>
      <c r="F38" s="80">
        <v>1</v>
      </c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5">
      <c r="A42" s="65" t="s">
        <v>177</v>
      </c>
      <c r="B42" s="99" t="s">
        <v>60</v>
      </c>
      <c r="C42" s="99" t="s">
        <v>61</v>
      </c>
      <c r="D42" s="99" t="s">
        <v>62</v>
      </c>
      <c r="E42" s="99" t="s">
        <v>63</v>
      </c>
      <c r="F42" s="99" t="s">
        <v>64</v>
      </c>
      <c r="G42" s="99" t="s">
        <v>191</v>
      </c>
      <c r="H42" s="99" t="s">
        <v>66</v>
      </c>
      <c r="I42" s="101"/>
      <c r="J42" s="66" t="s">
        <v>53</v>
      </c>
      <c r="K42" s="67" t="s">
        <v>165</v>
      </c>
      <c r="L42" s="68"/>
      <c r="M42" s="68"/>
    </row>
    <row r="43" spans="1:13" ht="24.9" customHeight="1" x14ac:dyDescent="0.3">
      <c r="A43" s="236" t="s">
        <v>70</v>
      </c>
      <c r="B43" s="70"/>
      <c r="C43" s="71"/>
      <c r="D43" s="71"/>
      <c r="F43" s="71"/>
      <c r="H43" s="71"/>
      <c r="I43" s="72"/>
      <c r="J43" s="73"/>
      <c r="K43" s="74"/>
      <c r="L43" s="75"/>
      <c r="M43" s="75"/>
    </row>
    <row r="44" spans="1:13" ht="24.9" customHeight="1" x14ac:dyDescent="0.3">
      <c r="A44" s="236" t="s">
        <v>71</v>
      </c>
      <c r="B44" s="76"/>
      <c r="C44" s="77"/>
      <c r="D44" s="77"/>
      <c r="E44" s="241" t="s">
        <v>164</v>
      </c>
      <c r="G44" s="42" t="s">
        <v>149</v>
      </c>
      <c r="H44" s="77"/>
      <c r="I44" s="78"/>
      <c r="J44" s="79">
        <v>2</v>
      </c>
      <c r="K44" s="80">
        <v>1</v>
      </c>
      <c r="L44" s="81"/>
      <c r="M44" s="81"/>
    </row>
    <row r="45" spans="1:13" ht="24.9" customHeight="1" x14ac:dyDescent="0.3">
      <c r="A45" s="236" t="s">
        <v>72</v>
      </c>
      <c r="B45" s="244" t="s">
        <v>55</v>
      </c>
      <c r="C45" s="42" t="s">
        <v>166</v>
      </c>
      <c r="D45" s="77"/>
      <c r="E45" s="77"/>
      <c r="F45" s="77"/>
      <c r="G45" s="77"/>
      <c r="H45" s="77"/>
      <c r="I45" s="78"/>
      <c r="J45" s="79">
        <v>0</v>
      </c>
      <c r="K45" s="80">
        <v>2</v>
      </c>
      <c r="L45" s="81"/>
      <c r="M45" s="81"/>
    </row>
    <row r="46" spans="1:13" ht="24.9" customHeight="1" x14ac:dyDescent="0.3">
      <c r="A46" s="236" t="s">
        <v>73</v>
      </c>
      <c r="B46" s="42" t="s">
        <v>52</v>
      </c>
      <c r="C46" s="241" t="s">
        <v>133</v>
      </c>
      <c r="D46" s="77"/>
      <c r="E46" s="77"/>
      <c r="F46" s="77"/>
      <c r="G46" s="77"/>
      <c r="H46" s="77"/>
      <c r="I46" s="78"/>
      <c r="J46" s="79">
        <v>2</v>
      </c>
      <c r="K46" s="80">
        <v>2</v>
      </c>
      <c r="L46" s="81"/>
      <c r="M46" s="81"/>
    </row>
    <row r="47" spans="1:13" ht="24.9" customHeight="1" x14ac:dyDescent="0.3">
      <c r="A47" s="236" t="s">
        <v>74</v>
      </c>
      <c r="B47" s="76"/>
      <c r="C47" s="77"/>
      <c r="D47" s="77"/>
      <c r="E47" s="42" t="s">
        <v>38</v>
      </c>
      <c r="F47" s="77"/>
      <c r="G47" s="258" t="s">
        <v>150</v>
      </c>
      <c r="H47" s="77"/>
      <c r="I47" s="78"/>
      <c r="J47" s="79">
        <v>0</v>
      </c>
      <c r="K47" s="80">
        <v>2</v>
      </c>
      <c r="L47" s="81"/>
      <c r="M47" s="81"/>
    </row>
    <row r="48" spans="1:13" ht="24.9" customHeight="1" x14ac:dyDescent="0.3">
      <c r="A48" s="236" t="s">
        <v>75</v>
      </c>
      <c r="B48" s="76"/>
      <c r="C48" s="77"/>
      <c r="D48" s="77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4">
      <c r="A49" s="105"/>
      <c r="B49" s="82"/>
      <c r="C49" s="84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45">
      <c r="A50" s="106"/>
      <c r="B50" s="87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>
        <v>0</v>
      </c>
      <c r="C51" s="93">
        <v>2</v>
      </c>
      <c r="D51" s="93"/>
      <c r="E51" s="93">
        <v>2</v>
      </c>
      <c r="F51" s="93"/>
      <c r="G51" s="93">
        <v>0</v>
      </c>
      <c r="H51" s="93"/>
      <c r="I51" s="93"/>
      <c r="J51" s="312" t="s">
        <v>194</v>
      </c>
      <c r="K51" s="313"/>
    </row>
    <row r="52" spans="1:13" ht="24.9" customHeight="1" x14ac:dyDescent="0.3">
      <c r="A52" s="91"/>
      <c r="B52" s="94">
        <v>0</v>
      </c>
      <c r="C52" s="80">
        <v>0</v>
      </c>
      <c r="D52" s="80"/>
      <c r="E52" s="80">
        <v>1</v>
      </c>
      <c r="F52" s="80"/>
      <c r="G52" s="95">
        <v>0</v>
      </c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zoomScale="84" zoomScaleNormal="84" workbookViewId="0">
      <selection activeCell="G46" sqref="G46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5">
      <c r="A1" s="65" t="s">
        <v>178</v>
      </c>
      <c r="B1" s="99" t="s">
        <v>90</v>
      </c>
      <c r="C1" s="99" t="s">
        <v>91</v>
      </c>
      <c r="D1" s="99" t="s">
        <v>49</v>
      </c>
      <c r="E1" s="99" t="s">
        <v>50</v>
      </c>
      <c r="F1" s="99" t="s">
        <v>92</v>
      </c>
      <c r="G1" s="99" t="s">
        <v>93</v>
      </c>
      <c r="H1" s="99" t="s">
        <v>134</v>
      </c>
      <c r="I1" s="101"/>
      <c r="J1" s="66" t="s">
        <v>140</v>
      </c>
      <c r="K1" s="67" t="s">
        <v>51</v>
      </c>
      <c r="L1" s="68"/>
      <c r="M1" s="68"/>
    </row>
    <row r="2" spans="1:13" ht="24.9" customHeight="1" x14ac:dyDescent="0.3">
      <c r="A2" s="63" t="s">
        <v>76</v>
      </c>
      <c r="B2" s="70"/>
      <c r="C2" s="71"/>
      <c r="D2" s="242" t="s">
        <v>152</v>
      </c>
      <c r="E2" s="42" t="s">
        <v>152</v>
      </c>
      <c r="F2" s="71"/>
      <c r="G2" s="71"/>
      <c r="H2" s="71"/>
      <c r="I2" s="72"/>
      <c r="J2" s="73">
        <v>2</v>
      </c>
      <c r="K2" s="74">
        <v>2</v>
      </c>
      <c r="L2" s="75"/>
      <c r="M2" s="75"/>
    </row>
    <row r="3" spans="1:13" ht="24.9" customHeight="1" x14ac:dyDescent="0.3">
      <c r="A3" s="63" t="s">
        <v>77</v>
      </c>
      <c r="B3" s="76"/>
      <c r="C3" s="77"/>
      <c r="D3" s="42" t="s">
        <v>43</v>
      </c>
      <c r="E3" s="241" t="s">
        <v>42</v>
      </c>
      <c r="F3" s="77"/>
      <c r="G3" s="77"/>
      <c r="H3" s="77"/>
      <c r="I3" s="78"/>
      <c r="J3" s="79">
        <v>1</v>
      </c>
      <c r="K3" s="80">
        <v>1</v>
      </c>
      <c r="L3" s="81"/>
      <c r="M3" s="81"/>
    </row>
    <row r="4" spans="1:13" ht="24.9" customHeight="1" x14ac:dyDescent="0.3">
      <c r="A4" s="63" t="s">
        <v>78</v>
      </c>
      <c r="B4" s="76"/>
      <c r="C4" s="77"/>
      <c r="D4" s="77"/>
      <c r="E4" s="77"/>
      <c r="F4" s="77"/>
      <c r="G4" s="77"/>
      <c r="H4" s="77"/>
      <c r="I4" s="78"/>
      <c r="J4" s="79"/>
      <c r="K4" s="80"/>
      <c r="L4" s="81"/>
      <c r="M4" s="81"/>
    </row>
    <row r="5" spans="1:13" ht="24.9" customHeight="1" x14ac:dyDescent="0.3">
      <c r="A5" s="63" t="s">
        <v>79</v>
      </c>
      <c r="B5" s="76"/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63" t="s">
        <v>80</v>
      </c>
      <c r="B6" s="260"/>
      <c r="C6" s="42" t="s">
        <v>189</v>
      </c>
      <c r="D6" s="77"/>
      <c r="E6" s="77"/>
      <c r="F6" s="77"/>
      <c r="G6" s="248"/>
      <c r="H6" s="241" t="s">
        <v>133</v>
      </c>
      <c r="I6" s="78"/>
      <c r="J6" s="79">
        <v>0</v>
      </c>
      <c r="K6" s="80">
        <v>2</v>
      </c>
      <c r="L6" s="81"/>
      <c r="M6" s="81"/>
    </row>
    <row r="7" spans="1:13" ht="24.9" customHeight="1" x14ac:dyDescent="0.3">
      <c r="A7" s="63" t="s">
        <v>81</v>
      </c>
      <c r="B7" s="76"/>
      <c r="C7" s="77"/>
      <c r="D7" s="77"/>
      <c r="E7" s="77"/>
      <c r="F7" s="77"/>
      <c r="G7" s="77"/>
      <c r="H7" s="77"/>
      <c r="I7" s="78"/>
      <c r="J7" s="79"/>
      <c r="K7" s="80"/>
      <c r="L7" s="81"/>
      <c r="M7" s="81"/>
    </row>
    <row r="8" spans="1:13" ht="24.9" customHeight="1" x14ac:dyDescent="0.3">
      <c r="A8" s="64" t="s">
        <v>116</v>
      </c>
      <c r="B8" s="83"/>
      <c r="C8" s="84"/>
      <c r="D8" s="84"/>
      <c r="E8" s="84"/>
      <c r="F8" s="84"/>
      <c r="G8" s="84"/>
      <c r="H8" s="85"/>
      <c r="I8" s="86"/>
      <c r="J8" s="79"/>
      <c r="K8" s="80"/>
      <c r="L8" s="81"/>
      <c r="M8" s="81"/>
    </row>
    <row r="9" spans="1:13" ht="24.9" customHeight="1" thickBot="1" x14ac:dyDescent="0.35">
      <c r="A9" s="63" t="s">
        <v>82</v>
      </c>
      <c r="B9" s="239" t="s">
        <v>163</v>
      </c>
      <c r="C9" s="256" t="s">
        <v>154</v>
      </c>
      <c r="D9" s="88"/>
      <c r="E9" s="88"/>
      <c r="F9" s="88"/>
      <c r="G9" s="88"/>
      <c r="H9" s="89"/>
      <c r="I9" s="90"/>
      <c r="J9" s="79">
        <v>0</v>
      </c>
      <c r="K9" s="80">
        <v>0</v>
      </c>
      <c r="L9" s="81"/>
      <c r="M9" s="81"/>
    </row>
    <row r="10" spans="1:13" ht="24.9" customHeight="1" x14ac:dyDescent="0.45">
      <c r="A10" s="91"/>
      <c r="B10" s="92">
        <v>2</v>
      </c>
      <c r="C10" s="93">
        <v>2</v>
      </c>
      <c r="D10" s="93">
        <v>1</v>
      </c>
      <c r="E10" s="93">
        <v>0</v>
      </c>
      <c r="F10" s="93"/>
      <c r="G10" s="93"/>
      <c r="H10" s="93"/>
      <c r="I10" s="93"/>
      <c r="J10" s="312" t="s">
        <v>169</v>
      </c>
      <c r="K10" s="313"/>
    </row>
    <row r="11" spans="1:13" ht="24.9" customHeight="1" x14ac:dyDescent="0.3">
      <c r="A11" s="91"/>
      <c r="B11" s="94"/>
      <c r="C11" s="80">
        <v>2</v>
      </c>
      <c r="D11" s="80">
        <v>0</v>
      </c>
      <c r="E11" s="80">
        <v>1</v>
      </c>
      <c r="F11" s="80"/>
      <c r="G11" s="95"/>
      <c r="H11" s="80">
        <v>0</v>
      </c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179</v>
      </c>
      <c r="B14" s="248" t="s">
        <v>148</v>
      </c>
      <c r="C14" s="248" t="s">
        <v>141</v>
      </c>
      <c r="D14" s="248" t="s">
        <v>142</v>
      </c>
      <c r="E14" s="85" t="s">
        <v>143</v>
      </c>
      <c r="F14" s="248" t="s">
        <v>144</v>
      </c>
      <c r="G14" s="247" t="s">
        <v>145</v>
      </c>
      <c r="H14" s="248" t="s">
        <v>146</v>
      </c>
      <c r="I14" s="248" t="s">
        <v>147</v>
      </c>
      <c r="J14" s="66" t="s">
        <v>165</v>
      </c>
      <c r="K14" s="67" t="s">
        <v>166</v>
      </c>
      <c r="L14" s="68"/>
      <c r="M14" s="68"/>
    </row>
    <row r="15" spans="1:13" ht="24.9" customHeight="1" x14ac:dyDescent="0.3">
      <c r="A15" s="107" t="s">
        <v>44</v>
      </c>
      <c r="B15" s="70"/>
      <c r="C15" s="71"/>
      <c r="D15" s="71"/>
      <c r="E15" s="251" t="s">
        <v>133</v>
      </c>
      <c r="F15" s="242" t="s">
        <v>152</v>
      </c>
      <c r="G15" s="71"/>
      <c r="H15" s="71"/>
      <c r="I15" s="72"/>
      <c r="J15" s="73">
        <v>2</v>
      </c>
      <c r="K15" s="74">
        <v>2</v>
      </c>
      <c r="L15" s="75"/>
      <c r="M15" s="75"/>
    </row>
    <row r="16" spans="1:13" ht="24.9" customHeight="1" x14ac:dyDescent="0.3">
      <c r="A16" s="107" t="s">
        <v>36</v>
      </c>
      <c r="B16" s="76"/>
      <c r="C16" s="77"/>
      <c r="D16" s="42" t="s">
        <v>43</v>
      </c>
      <c r="E16" s="241" t="s">
        <v>163</v>
      </c>
      <c r="F16" s="77"/>
      <c r="G16" s="77"/>
      <c r="H16" s="77"/>
      <c r="I16" s="78"/>
      <c r="J16" s="79">
        <v>1</v>
      </c>
      <c r="K16" s="80">
        <v>0</v>
      </c>
      <c r="L16" s="81"/>
      <c r="M16" s="81"/>
    </row>
    <row r="17" spans="1:13" ht="24.9" customHeight="1" x14ac:dyDescent="0.3">
      <c r="A17" s="63" t="s">
        <v>37</v>
      </c>
      <c r="B17" s="76"/>
      <c r="C17" s="42" t="s">
        <v>55</v>
      </c>
      <c r="D17" s="77"/>
      <c r="E17" s="77"/>
      <c r="F17" s="77"/>
      <c r="H17" s="77"/>
      <c r="I17" s="78"/>
      <c r="J17" s="79">
        <v>2</v>
      </c>
      <c r="K17" s="80"/>
      <c r="L17" s="81"/>
      <c r="M17" s="81"/>
    </row>
    <row r="18" spans="1:13" ht="24.9" customHeight="1" x14ac:dyDescent="0.3">
      <c r="A18" s="107" t="s">
        <v>39</v>
      </c>
      <c r="B18" s="76"/>
      <c r="C18" s="241" t="s">
        <v>182</v>
      </c>
      <c r="D18" s="77"/>
      <c r="E18" s="77"/>
      <c r="F18" s="77"/>
      <c r="G18" s="42" t="s">
        <v>136</v>
      </c>
      <c r="H18" s="77"/>
      <c r="I18" s="78"/>
      <c r="J18" s="79">
        <v>2</v>
      </c>
      <c r="K18" s="80">
        <v>0</v>
      </c>
      <c r="L18" s="81"/>
      <c r="M18" s="81"/>
    </row>
    <row r="19" spans="1:13" ht="24.9" customHeight="1" x14ac:dyDescent="0.3">
      <c r="A19" s="107" t="s">
        <v>40</v>
      </c>
      <c r="B19" s="76"/>
      <c r="C19" s="77"/>
      <c r="D19" s="77"/>
      <c r="E19" s="77"/>
      <c r="F19" s="77"/>
      <c r="G19" s="77"/>
      <c r="H19" s="77"/>
      <c r="I19" s="78"/>
      <c r="J19" s="79"/>
      <c r="K19" s="80"/>
      <c r="L19" s="81"/>
      <c r="M19" s="81"/>
    </row>
    <row r="20" spans="1:13" ht="24.9" customHeight="1" x14ac:dyDescent="0.3">
      <c r="A20" s="107" t="s">
        <v>41</v>
      </c>
      <c r="B20" s="76"/>
      <c r="C20" s="77"/>
      <c r="D20" s="77"/>
      <c r="E20" s="77"/>
      <c r="F20" s="77"/>
      <c r="G20" s="241" t="s">
        <v>38</v>
      </c>
      <c r="H20" s="77"/>
      <c r="I20" s="78"/>
      <c r="J20" s="79"/>
      <c r="K20" s="80">
        <v>0</v>
      </c>
      <c r="L20" s="81"/>
      <c r="M20" s="81"/>
    </row>
    <row r="21" spans="1:13" ht="24.9" customHeight="1" x14ac:dyDescent="0.3">
      <c r="A21" s="107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107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/>
      <c r="C23" s="93">
        <v>0</v>
      </c>
      <c r="D23" s="93">
        <v>1</v>
      </c>
      <c r="E23" s="93">
        <v>0</v>
      </c>
      <c r="F23" s="93"/>
      <c r="G23" s="93">
        <v>0</v>
      </c>
      <c r="H23" s="93"/>
      <c r="I23" s="93"/>
      <c r="J23" s="312" t="s">
        <v>115</v>
      </c>
      <c r="K23" s="313"/>
    </row>
    <row r="24" spans="1:13" ht="24.9" customHeight="1" x14ac:dyDescent="0.3">
      <c r="A24" s="91"/>
      <c r="B24" s="94"/>
      <c r="C24" s="80">
        <v>2</v>
      </c>
      <c r="D24" s="80"/>
      <c r="E24" s="80">
        <v>2</v>
      </c>
      <c r="F24" s="80">
        <v>0</v>
      </c>
      <c r="G24" s="95">
        <v>2</v>
      </c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180</v>
      </c>
      <c r="B28" s="104" t="s">
        <v>45</v>
      </c>
      <c r="C28" s="104" t="s">
        <v>46</v>
      </c>
      <c r="D28" s="104" t="s">
        <v>34</v>
      </c>
      <c r="E28" s="104" t="s">
        <v>47</v>
      </c>
      <c r="F28" s="104" t="s">
        <v>35</v>
      </c>
      <c r="G28" s="104" t="s">
        <v>48</v>
      </c>
      <c r="H28" s="99"/>
      <c r="I28" s="99"/>
      <c r="J28" s="66" t="s">
        <v>140</v>
      </c>
      <c r="K28" s="67" t="s">
        <v>165</v>
      </c>
      <c r="L28" s="68"/>
      <c r="M28" s="68"/>
    </row>
    <row r="29" spans="1:13" ht="24.9" customHeight="1" x14ac:dyDescent="0.3">
      <c r="A29" s="64" t="s">
        <v>117</v>
      </c>
      <c r="B29" s="70"/>
      <c r="C29" s="71"/>
      <c r="D29" s="242" t="s">
        <v>136</v>
      </c>
      <c r="E29" s="251" t="s">
        <v>136</v>
      </c>
      <c r="F29" s="71"/>
      <c r="G29" s="71"/>
      <c r="H29" s="71"/>
      <c r="I29" s="72"/>
      <c r="J29" s="73">
        <v>2</v>
      </c>
      <c r="K29" s="74">
        <v>2</v>
      </c>
      <c r="L29" s="75"/>
      <c r="M29" s="75"/>
    </row>
    <row r="30" spans="1:13" ht="24.9" customHeight="1" x14ac:dyDescent="0.3">
      <c r="A30" s="64" t="s">
        <v>118</v>
      </c>
      <c r="B30" s="76"/>
      <c r="C30" s="77"/>
      <c r="D30" s="42" t="s">
        <v>132</v>
      </c>
      <c r="E30" s="77"/>
      <c r="F30" s="77"/>
      <c r="G30" s="241" t="s">
        <v>133</v>
      </c>
      <c r="H30" s="77"/>
      <c r="I30" s="78"/>
      <c r="J30" s="79">
        <v>0</v>
      </c>
      <c r="K30" s="80">
        <v>2</v>
      </c>
      <c r="L30" s="81"/>
      <c r="M30" s="81"/>
    </row>
    <row r="31" spans="1:13" ht="24.9" customHeight="1" x14ac:dyDescent="0.3">
      <c r="A31" s="64" t="s">
        <v>119</v>
      </c>
      <c r="B31" s="76"/>
      <c r="C31" s="42" t="s">
        <v>43</v>
      </c>
      <c r="D31" s="77"/>
      <c r="E31" s="77"/>
      <c r="F31" s="241" t="s">
        <v>43</v>
      </c>
      <c r="G31" s="77"/>
      <c r="H31" s="77"/>
      <c r="I31" s="78"/>
      <c r="J31" s="79">
        <v>1</v>
      </c>
      <c r="K31" s="80">
        <v>1</v>
      </c>
      <c r="L31" s="81"/>
      <c r="M31" s="81"/>
    </row>
    <row r="32" spans="1:13" ht="24.9" customHeight="1" x14ac:dyDescent="0.3">
      <c r="A32" s="64" t="s">
        <v>120</v>
      </c>
      <c r="B32" s="76"/>
      <c r="C32" s="241" t="s">
        <v>55</v>
      </c>
      <c r="D32" s="77"/>
      <c r="E32" s="77"/>
      <c r="G32" s="77"/>
      <c r="H32" s="77"/>
      <c r="I32" s="78"/>
      <c r="J32" s="79"/>
      <c r="K32" s="80">
        <v>2</v>
      </c>
      <c r="L32" s="81"/>
      <c r="M32" s="81"/>
    </row>
    <row r="33" spans="1:13" ht="24.9" customHeight="1" x14ac:dyDescent="0.3">
      <c r="A33" s="64" t="s">
        <v>121</v>
      </c>
      <c r="B33" s="76"/>
      <c r="D33" s="77"/>
      <c r="E33" s="77"/>
      <c r="F33" s="77"/>
      <c r="G33" s="42" t="s">
        <v>38</v>
      </c>
      <c r="H33" s="77"/>
      <c r="I33" s="78"/>
      <c r="J33" s="79">
        <v>0</v>
      </c>
      <c r="K33" s="80"/>
      <c r="L33" s="81"/>
      <c r="M33" s="81"/>
    </row>
    <row r="34" spans="1:13" ht="24.9" customHeight="1" x14ac:dyDescent="0.3">
      <c r="A34" s="63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63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/>
      <c r="C37" s="93">
        <v>1</v>
      </c>
      <c r="D37" s="93">
        <v>2</v>
      </c>
      <c r="E37" s="93">
        <v>0</v>
      </c>
      <c r="F37" s="93"/>
      <c r="G37" s="93">
        <v>2</v>
      </c>
      <c r="H37" s="93"/>
      <c r="I37" s="93"/>
      <c r="J37" s="312" t="s">
        <v>168</v>
      </c>
      <c r="K37" s="313"/>
    </row>
    <row r="38" spans="1:13" ht="24.9" customHeight="1" x14ac:dyDescent="0.3">
      <c r="A38" s="91"/>
      <c r="B38" s="94"/>
      <c r="C38" s="80">
        <v>0</v>
      </c>
      <c r="D38" s="80">
        <v>0</v>
      </c>
      <c r="E38" s="80"/>
      <c r="F38" s="80">
        <v>1</v>
      </c>
      <c r="G38" s="95">
        <v>0</v>
      </c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5">
      <c r="A42" s="65" t="s">
        <v>181</v>
      </c>
      <c r="B42" s="99" t="s">
        <v>86</v>
      </c>
      <c r="C42" s="99" t="s">
        <v>87</v>
      </c>
      <c r="D42" s="99" t="s">
        <v>88</v>
      </c>
      <c r="E42" s="99" t="s">
        <v>89</v>
      </c>
      <c r="F42" s="99"/>
      <c r="G42" s="99"/>
      <c r="H42" s="100"/>
      <c r="I42" s="101"/>
      <c r="J42" s="66" t="s">
        <v>140</v>
      </c>
      <c r="K42" s="67" t="s">
        <v>140</v>
      </c>
      <c r="L42" s="68"/>
      <c r="M42" s="68"/>
    </row>
    <row r="43" spans="1:13" ht="24.9" customHeight="1" x14ac:dyDescent="0.3">
      <c r="A43" s="63" t="s">
        <v>67</v>
      </c>
      <c r="B43" s="70"/>
      <c r="C43" s="71"/>
      <c r="D43" s="242" t="s">
        <v>164</v>
      </c>
      <c r="E43" s="42" t="s">
        <v>43</v>
      </c>
      <c r="F43" s="71"/>
      <c r="G43" s="71"/>
      <c r="H43" s="71"/>
      <c r="I43" s="72"/>
      <c r="J43" s="73">
        <v>1</v>
      </c>
      <c r="K43" s="74">
        <v>1</v>
      </c>
      <c r="L43" s="75"/>
      <c r="M43" s="75"/>
    </row>
    <row r="44" spans="1:13" ht="24.9" customHeight="1" x14ac:dyDescent="0.3">
      <c r="A44" s="63" t="s">
        <v>83</v>
      </c>
      <c r="B44" s="76"/>
      <c r="C44" s="77"/>
      <c r="D44" s="77"/>
      <c r="E44" s="77"/>
      <c r="F44" s="77"/>
      <c r="G44" s="77"/>
      <c r="H44" s="77"/>
      <c r="I44" s="78"/>
      <c r="J44" s="79"/>
      <c r="K44" s="80"/>
      <c r="L44" s="81"/>
      <c r="M44" s="81"/>
    </row>
    <row r="45" spans="1:13" ht="24.9" customHeight="1" x14ac:dyDescent="0.3">
      <c r="A45" s="63" t="s">
        <v>56</v>
      </c>
      <c r="B45" s="76"/>
      <c r="C45" s="77"/>
      <c r="D45" s="77"/>
      <c r="E45" s="77"/>
      <c r="F45" s="77"/>
      <c r="G45" s="77"/>
      <c r="H45" s="77"/>
      <c r="I45" s="78"/>
      <c r="J45" s="79"/>
      <c r="K45" s="80"/>
      <c r="L45" s="81"/>
      <c r="M45" s="81"/>
    </row>
    <row r="46" spans="1:13" ht="24.9" customHeight="1" x14ac:dyDescent="0.3">
      <c r="A46" s="63" t="s">
        <v>84</v>
      </c>
      <c r="B46" s="76"/>
      <c r="C46" s="77"/>
      <c r="D46" s="77"/>
      <c r="E46" s="77"/>
      <c r="F46" s="77"/>
      <c r="G46" s="77"/>
      <c r="H46" s="77"/>
      <c r="I46" s="78"/>
      <c r="J46" s="79"/>
      <c r="K46" s="80"/>
      <c r="L46" s="81"/>
      <c r="M46" s="81"/>
    </row>
    <row r="47" spans="1:13" ht="24.9" customHeight="1" x14ac:dyDescent="0.3">
      <c r="A47" s="63" t="s">
        <v>58</v>
      </c>
      <c r="B47" s="76"/>
      <c r="C47" s="77"/>
      <c r="D47" s="77"/>
      <c r="E47" s="77"/>
      <c r="F47" s="77"/>
      <c r="G47" s="77"/>
      <c r="H47" s="77"/>
      <c r="I47" s="78"/>
      <c r="J47" s="79"/>
      <c r="K47" s="80"/>
      <c r="L47" s="81"/>
      <c r="M47" s="81"/>
    </row>
    <row r="48" spans="1:13" ht="24.9" customHeight="1" x14ac:dyDescent="0.3">
      <c r="A48" s="63" t="s">
        <v>57</v>
      </c>
      <c r="B48" s="76"/>
      <c r="C48" s="77"/>
      <c r="D48" s="42" t="s">
        <v>42</v>
      </c>
      <c r="E48" s="241" t="s">
        <v>151</v>
      </c>
      <c r="F48" s="77"/>
      <c r="G48" s="77"/>
      <c r="H48" s="77"/>
      <c r="I48" s="78"/>
      <c r="J48" s="79">
        <v>1</v>
      </c>
      <c r="K48" s="80">
        <v>0</v>
      </c>
      <c r="L48" s="81"/>
      <c r="M48" s="81"/>
    </row>
    <row r="49" spans="1:13" ht="24.9" customHeight="1" x14ac:dyDescent="0.3">
      <c r="A49" s="63" t="s">
        <v>85</v>
      </c>
      <c r="B49" s="259" t="s">
        <v>133</v>
      </c>
      <c r="C49" s="42" t="s">
        <v>163</v>
      </c>
      <c r="D49" s="84"/>
      <c r="E49" s="84"/>
      <c r="F49" s="84"/>
      <c r="G49" s="84"/>
      <c r="H49" s="85"/>
      <c r="I49" s="86"/>
      <c r="J49" s="79">
        <v>0</v>
      </c>
      <c r="K49" s="80">
        <v>2</v>
      </c>
      <c r="L49" s="81"/>
      <c r="M49" s="81"/>
    </row>
    <row r="50" spans="1:13" ht="24.9" customHeight="1" thickBot="1" x14ac:dyDescent="0.35">
      <c r="A50" s="64" t="s">
        <v>59</v>
      </c>
      <c r="B50" s="239" t="s">
        <v>42</v>
      </c>
      <c r="C50" s="256" t="s">
        <v>151</v>
      </c>
      <c r="D50" s="88"/>
      <c r="E50" s="88"/>
      <c r="F50" s="88"/>
      <c r="G50" s="88"/>
      <c r="H50" s="89"/>
      <c r="I50" s="90"/>
      <c r="J50" s="79">
        <v>1</v>
      </c>
      <c r="K50" s="80">
        <v>0</v>
      </c>
      <c r="L50" s="81"/>
      <c r="M50" s="81"/>
    </row>
    <row r="51" spans="1:13" ht="24.9" customHeight="1" x14ac:dyDescent="0.45">
      <c r="A51" s="91"/>
      <c r="B51" s="92">
        <v>1</v>
      </c>
      <c r="C51" s="93">
        <v>2</v>
      </c>
      <c r="D51" s="93">
        <v>1</v>
      </c>
      <c r="E51" s="93">
        <v>1</v>
      </c>
      <c r="F51" s="93"/>
      <c r="G51" s="93"/>
      <c r="H51" s="93"/>
      <c r="I51" s="93"/>
      <c r="J51" s="312" t="s">
        <v>170</v>
      </c>
      <c r="K51" s="313"/>
    </row>
    <row r="52" spans="1:13" ht="24.9" customHeight="1" x14ac:dyDescent="0.3">
      <c r="A52" s="91"/>
      <c r="B52" s="94">
        <v>0</v>
      </c>
      <c r="C52" s="80">
        <v>2</v>
      </c>
      <c r="D52" s="80">
        <v>1</v>
      </c>
      <c r="E52" s="80">
        <v>2</v>
      </c>
      <c r="F52" s="80"/>
      <c r="G52" s="95"/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C51" sqref="C51:G52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">
      <c r="A1" s="65" t="s">
        <v>207</v>
      </c>
      <c r="B1" s="247" t="s">
        <v>67</v>
      </c>
      <c r="C1" s="247" t="s">
        <v>83</v>
      </c>
      <c r="D1" s="247" t="s">
        <v>56</v>
      </c>
      <c r="E1" s="272" t="s">
        <v>84</v>
      </c>
      <c r="F1" s="247" t="s">
        <v>58</v>
      </c>
      <c r="G1" s="247" t="s">
        <v>57</v>
      </c>
      <c r="H1" s="247" t="s">
        <v>85</v>
      </c>
      <c r="I1" s="247" t="s">
        <v>59</v>
      </c>
      <c r="J1" s="66" t="s">
        <v>166</v>
      </c>
      <c r="K1" s="67" t="s">
        <v>53</v>
      </c>
      <c r="L1" s="68"/>
      <c r="M1" s="68"/>
    </row>
    <row r="2" spans="1:13" ht="24.9" customHeight="1" x14ac:dyDescent="0.3">
      <c r="A2" s="236" t="s">
        <v>70</v>
      </c>
      <c r="B2" s="70"/>
      <c r="C2" s="71"/>
      <c r="D2" s="71"/>
      <c r="E2" s="251" t="s">
        <v>151</v>
      </c>
      <c r="F2" s="242" t="s">
        <v>163</v>
      </c>
      <c r="G2" s="71"/>
      <c r="H2" s="71"/>
      <c r="I2" s="72"/>
      <c r="J2" s="73">
        <v>0</v>
      </c>
      <c r="K2" s="74">
        <v>0</v>
      </c>
      <c r="L2" s="75"/>
      <c r="M2" s="75"/>
    </row>
    <row r="3" spans="1:13" ht="24.9" customHeight="1" x14ac:dyDescent="0.3">
      <c r="A3" s="236" t="s">
        <v>71</v>
      </c>
      <c r="B3" s="76"/>
      <c r="C3" s="77"/>
      <c r="E3" s="277" t="s">
        <v>149</v>
      </c>
      <c r="G3" s="77"/>
      <c r="H3" s="77"/>
      <c r="I3" s="78"/>
      <c r="J3" s="79"/>
      <c r="K3" s="80">
        <v>2</v>
      </c>
      <c r="L3" s="81"/>
      <c r="M3" s="81"/>
    </row>
    <row r="4" spans="1:13" ht="24.9" customHeight="1" x14ac:dyDescent="0.3">
      <c r="A4" s="236" t="s">
        <v>72</v>
      </c>
      <c r="B4" s="244" t="s">
        <v>151</v>
      </c>
      <c r="D4" s="77"/>
      <c r="E4" s="77"/>
      <c r="F4" s="77"/>
      <c r="G4" s="273" t="s">
        <v>136</v>
      </c>
      <c r="H4" s="77"/>
      <c r="I4" s="78"/>
      <c r="J4" s="79">
        <v>2</v>
      </c>
      <c r="K4" s="80">
        <v>0</v>
      </c>
      <c r="L4" s="81"/>
      <c r="M4" s="81"/>
    </row>
    <row r="5" spans="1:13" ht="24.9" customHeight="1" x14ac:dyDescent="0.3">
      <c r="A5" s="236" t="s">
        <v>73</v>
      </c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236" t="s">
        <v>74</v>
      </c>
      <c r="B6" s="261"/>
      <c r="C6" s="40"/>
      <c r="D6" s="77"/>
      <c r="E6" s="77"/>
      <c r="F6" s="77"/>
      <c r="G6" s="248"/>
      <c r="H6" s="77"/>
      <c r="I6" s="78"/>
      <c r="J6" s="79"/>
      <c r="K6" s="80"/>
      <c r="L6" s="81"/>
      <c r="M6" s="81"/>
    </row>
    <row r="7" spans="1:13" ht="24.9" customHeight="1" x14ac:dyDescent="0.3">
      <c r="A7" s="236" t="s">
        <v>75</v>
      </c>
      <c r="B7" s="274" t="s">
        <v>38</v>
      </c>
      <c r="C7" s="77"/>
      <c r="D7" s="77"/>
      <c r="E7" s="77"/>
      <c r="F7" s="77"/>
      <c r="G7" s="241" t="s">
        <v>55</v>
      </c>
      <c r="H7" s="77"/>
      <c r="I7" s="78"/>
      <c r="J7" s="79">
        <v>0</v>
      </c>
      <c r="K7" s="80">
        <v>2</v>
      </c>
      <c r="L7" s="81"/>
      <c r="M7" s="81"/>
    </row>
    <row r="8" spans="1:13" ht="24.9" customHeight="1" x14ac:dyDescent="0.3">
      <c r="A8" s="64" t="s">
        <v>81</v>
      </c>
      <c r="B8" s="83"/>
      <c r="C8" s="84"/>
      <c r="D8" s="84"/>
      <c r="F8" s="273" t="s">
        <v>38</v>
      </c>
      <c r="G8" s="84"/>
      <c r="H8" s="85"/>
      <c r="I8" s="86"/>
      <c r="J8" s="79">
        <v>0</v>
      </c>
      <c r="K8" s="80"/>
      <c r="L8" s="81"/>
      <c r="M8" s="81"/>
    </row>
    <row r="9" spans="1:13" ht="24.9" customHeight="1" thickBot="1" x14ac:dyDescent="0.35">
      <c r="A9" s="63"/>
      <c r="B9" s="51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2</v>
      </c>
      <c r="C10" s="93"/>
      <c r="D10" s="93"/>
      <c r="E10" s="93">
        <v>2</v>
      </c>
      <c r="F10" s="93">
        <v>2</v>
      </c>
      <c r="G10" s="93">
        <v>0</v>
      </c>
      <c r="H10" s="93"/>
      <c r="I10" s="93"/>
      <c r="J10" s="312" t="s">
        <v>170</v>
      </c>
      <c r="K10" s="313"/>
    </row>
    <row r="11" spans="1:13" ht="24.9" customHeight="1" x14ac:dyDescent="0.3">
      <c r="A11" s="91"/>
      <c r="B11" s="94">
        <v>2</v>
      </c>
      <c r="C11" s="80"/>
      <c r="D11" s="80"/>
      <c r="E11" s="80">
        <v>0</v>
      </c>
      <c r="F11" s="80">
        <v>2</v>
      </c>
      <c r="G11" s="95">
        <v>0</v>
      </c>
      <c r="H11" s="80"/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204</v>
      </c>
      <c r="B14" s="99" t="s">
        <v>117</v>
      </c>
      <c r="C14" s="99" t="s">
        <v>118</v>
      </c>
      <c r="D14" s="99" t="s">
        <v>119</v>
      </c>
      <c r="E14" s="99" t="s">
        <v>120</v>
      </c>
      <c r="F14" s="99" t="s">
        <v>121</v>
      </c>
      <c r="G14" s="247"/>
      <c r="H14" s="248"/>
      <c r="I14" s="248"/>
      <c r="J14" s="66" t="s">
        <v>51</v>
      </c>
      <c r="K14" s="67" t="s">
        <v>166</v>
      </c>
      <c r="L14" s="68"/>
      <c r="M14" s="68"/>
    </row>
    <row r="15" spans="1:13" ht="24.9" customHeight="1" x14ac:dyDescent="0.3">
      <c r="A15" s="63" t="s">
        <v>76</v>
      </c>
      <c r="B15" s="70"/>
      <c r="C15" s="71"/>
      <c r="D15" s="71"/>
      <c r="F15" s="278"/>
      <c r="G15" s="71"/>
      <c r="H15" s="71"/>
      <c r="I15" s="72"/>
      <c r="J15" s="73"/>
      <c r="K15" s="74"/>
      <c r="L15" s="75"/>
      <c r="M15" s="75"/>
    </row>
    <row r="16" spans="1:13" ht="24.9" customHeight="1" x14ac:dyDescent="0.3">
      <c r="A16" s="63" t="s">
        <v>77</v>
      </c>
      <c r="B16" s="76"/>
      <c r="C16" s="77"/>
      <c r="D16" s="42" t="s">
        <v>38</v>
      </c>
      <c r="E16" s="241" t="s">
        <v>130</v>
      </c>
      <c r="F16" s="77"/>
      <c r="G16" s="77"/>
      <c r="H16" s="77"/>
      <c r="I16" s="78"/>
      <c r="J16" s="79">
        <v>0</v>
      </c>
      <c r="K16" s="80">
        <v>2</v>
      </c>
      <c r="L16" s="81"/>
      <c r="M16" s="81"/>
    </row>
    <row r="17" spans="1:13" ht="24.9" customHeight="1" x14ac:dyDescent="0.3">
      <c r="A17" s="63" t="s">
        <v>78</v>
      </c>
      <c r="B17" s="76"/>
      <c r="D17" s="77"/>
      <c r="E17" s="77"/>
      <c r="F17" s="77"/>
      <c r="G17" s="83"/>
      <c r="H17" s="77"/>
      <c r="I17" s="78"/>
      <c r="J17" s="79"/>
      <c r="K17" s="80"/>
      <c r="L17" s="81"/>
      <c r="M17" s="81"/>
    </row>
    <row r="18" spans="1:13" ht="24.9" customHeight="1" x14ac:dyDescent="0.3">
      <c r="A18" s="63" t="s">
        <v>79</v>
      </c>
      <c r="B18" s="274" t="s">
        <v>55</v>
      </c>
      <c r="C18" s="241" t="s">
        <v>163</v>
      </c>
      <c r="D18" s="77"/>
      <c r="E18" s="77"/>
      <c r="F18" s="77"/>
      <c r="G18" s="40"/>
      <c r="H18" s="77"/>
      <c r="I18" s="78"/>
      <c r="J18" s="79">
        <v>2</v>
      </c>
      <c r="K18" s="80">
        <v>0</v>
      </c>
      <c r="L18" s="81"/>
      <c r="M18" s="81"/>
    </row>
    <row r="19" spans="1:13" ht="24.9" customHeight="1" x14ac:dyDescent="0.3">
      <c r="A19" s="63" t="s">
        <v>80</v>
      </c>
      <c r="B19" s="276"/>
      <c r="D19" s="77"/>
      <c r="E19" s="77"/>
      <c r="F19" s="84"/>
      <c r="G19" s="77"/>
      <c r="H19" s="77"/>
      <c r="I19" s="78"/>
      <c r="J19" s="79"/>
      <c r="K19" s="80"/>
      <c r="L19" s="81"/>
      <c r="M19" s="81"/>
    </row>
    <row r="20" spans="1:13" ht="24.9" customHeight="1" x14ac:dyDescent="0.3">
      <c r="A20" s="64" t="s">
        <v>116</v>
      </c>
      <c r="B20" s="76"/>
      <c r="C20" s="77"/>
      <c r="D20" s="241" t="s">
        <v>38</v>
      </c>
      <c r="E20" s="77"/>
      <c r="F20" s="42" t="s">
        <v>55</v>
      </c>
      <c r="G20" s="77"/>
      <c r="H20" s="77"/>
      <c r="I20" s="78"/>
      <c r="J20" s="79">
        <v>2</v>
      </c>
      <c r="K20" s="80">
        <v>0</v>
      </c>
      <c r="L20" s="81"/>
      <c r="M20" s="81"/>
    </row>
    <row r="21" spans="1:13" ht="24.9" customHeight="1" x14ac:dyDescent="0.3">
      <c r="A21" s="63" t="s">
        <v>82</v>
      </c>
      <c r="B21" s="259" t="s">
        <v>224</v>
      </c>
      <c r="C21" s="273" t="s">
        <v>43</v>
      </c>
      <c r="D21" s="84"/>
      <c r="E21" s="84"/>
      <c r="F21" s="84"/>
      <c r="G21" s="84"/>
      <c r="H21" s="85"/>
      <c r="I21" s="86"/>
      <c r="J21" s="79">
        <v>1</v>
      </c>
      <c r="K21" s="80">
        <v>0</v>
      </c>
      <c r="L21" s="81"/>
      <c r="M21" s="81"/>
    </row>
    <row r="22" spans="1:13" ht="24.9" customHeight="1" thickBot="1" x14ac:dyDescent="0.35">
      <c r="A22" s="63"/>
      <c r="B22" s="275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0</v>
      </c>
      <c r="C23" s="93">
        <v>1</v>
      </c>
      <c r="D23" s="93">
        <v>2</v>
      </c>
      <c r="E23" s="93"/>
      <c r="F23" s="93">
        <v>0</v>
      </c>
      <c r="G23" s="93"/>
      <c r="H23" s="93"/>
      <c r="I23" s="93"/>
      <c r="J23" s="312" t="s">
        <v>183</v>
      </c>
      <c r="K23" s="313"/>
    </row>
    <row r="24" spans="1:13" ht="24.9" customHeight="1" x14ac:dyDescent="0.3">
      <c r="A24" s="91"/>
      <c r="B24" s="94">
        <v>2</v>
      </c>
      <c r="C24" s="80">
        <v>2</v>
      </c>
      <c r="D24" s="80">
        <v>2</v>
      </c>
      <c r="E24" s="80">
        <v>0</v>
      </c>
      <c r="F24" s="80"/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205</v>
      </c>
      <c r="B28" s="99" t="s">
        <v>90</v>
      </c>
      <c r="C28" s="99" t="s">
        <v>91</v>
      </c>
      <c r="D28" s="99" t="s">
        <v>49</v>
      </c>
      <c r="E28" s="99" t="s">
        <v>50</v>
      </c>
      <c r="F28" s="99" t="s">
        <v>92</v>
      </c>
      <c r="G28" s="99" t="s">
        <v>93</v>
      </c>
      <c r="H28" s="99" t="s">
        <v>134</v>
      </c>
      <c r="I28" s="99"/>
      <c r="J28" s="66" t="s">
        <v>53</v>
      </c>
      <c r="K28" s="67" t="s">
        <v>140</v>
      </c>
      <c r="L28" s="68"/>
      <c r="M28" s="68"/>
    </row>
    <row r="29" spans="1:13" ht="24.9" customHeight="1" x14ac:dyDescent="0.3">
      <c r="A29" s="226" t="s">
        <v>60</v>
      </c>
      <c r="B29" s="70"/>
      <c r="C29" s="71"/>
      <c r="D29" s="242" t="s">
        <v>151</v>
      </c>
      <c r="E29" s="251" t="s">
        <v>43</v>
      </c>
      <c r="F29" s="71"/>
      <c r="G29" s="71"/>
      <c r="H29" s="71"/>
      <c r="I29" s="72"/>
      <c r="J29" s="73">
        <v>1</v>
      </c>
      <c r="K29" s="74">
        <v>0</v>
      </c>
      <c r="L29" s="75"/>
      <c r="M29" s="75"/>
    </row>
    <row r="30" spans="1:13" ht="24.9" customHeight="1" x14ac:dyDescent="0.3">
      <c r="A30" s="226" t="s">
        <v>61</v>
      </c>
      <c r="B30" s="76"/>
      <c r="C30" s="77"/>
      <c r="D30" s="42" t="s">
        <v>163</v>
      </c>
      <c r="E30" s="241" t="s">
        <v>43</v>
      </c>
      <c r="F30" s="77"/>
      <c r="G30" s="77"/>
      <c r="H30" s="77"/>
      <c r="I30" s="78"/>
      <c r="J30" s="79">
        <v>0</v>
      </c>
      <c r="K30" s="80">
        <v>1</v>
      </c>
      <c r="L30" s="81"/>
      <c r="M30" s="81"/>
    </row>
    <row r="31" spans="1:13" ht="24.9" customHeight="1" x14ac:dyDescent="0.3">
      <c r="A31" s="226" t="s">
        <v>62</v>
      </c>
      <c r="B31" s="76"/>
      <c r="C31" s="40"/>
      <c r="D31" s="77"/>
      <c r="E31" s="77"/>
      <c r="F31" s="77"/>
      <c r="G31" s="77"/>
      <c r="H31" s="77"/>
      <c r="I31" s="78"/>
      <c r="J31" s="79"/>
      <c r="K31" s="80"/>
      <c r="L31" s="81"/>
      <c r="M31" s="81"/>
    </row>
    <row r="32" spans="1:13" ht="24.9" customHeight="1" x14ac:dyDescent="0.3">
      <c r="A32" s="226" t="s">
        <v>63</v>
      </c>
      <c r="B32" s="274" t="s">
        <v>152</v>
      </c>
      <c r="C32" s="241" t="s">
        <v>154</v>
      </c>
      <c r="D32" s="77"/>
      <c r="E32" s="77"/>
      <c r="F32" s="83"/>
      <c r="G32" s="77"/>
      <c r="H32" s="77"/>
      <c r="I32" s="78"/>
      <c r="J32" s="79">
        <v>2</v>
      </c>
      <c r="K32" s="80">
        <v>0</v>
      </c>
      <c r="L32" s="81"/>
      <c r="M32" s="81"/>
    </row>
    <row r="33" spans="1:13" ht="24.9" customHeight="1" x14ac:dyDescent="0.3">
      <c r="A33" s="226" t="s">
        <v>64</v>
      </c>
      <c r="B33" s="244" t="s">
        <v>52</v>
      </c>
      <c r="C33" s="42" t="s">
        <v>164</v>
      </c>
      <c r="D33" s="77"/>
      <c r="E33" s="77"/>
      <c r="F33" s="77"/>
      <c r="G33" s="40"/>
      <c r="H33" s="77"/>
      <c r="I33" s="78"/>
      <c r="J33" s="79">
        <v>1</v>
      </c>
      <c r="K33" s="80">
        <v>2</v>
      </c>
      <c r="L33" s="81"/>
      <c r="M33" s="81"/>
    </row>
    <row r="34" spans="1:13" ht="24.9" customHeight="1" x14ac:dyDescent="0.3">
      <c r="A34" s="226" t="s">
        <v>65</v>
      </c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226" t="s">
        <v>66</v>
      </c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>
        <v>0</v>
      </c>
      <c r="C37" s="93">
        <v>1</v>
      </c>
      <c r="D37" s="93">
        <v>2</v>
      </c>
      <c r="E37" s="93">
        <v>1</v>
      </c>
      <c r="F37" s="93"/>
      <c r="G37" s="93"/>
      <c r="H37" s="93"/>
      <c r="I37" s="93"/>
      <c r="J37" s="312" t="s">
        <v>183</v>
      </c>
      <c r="K37" s="313"/>
    </row>
    <row r="38" spans="1:13" ht="24.9" customHeight="1" x14ac:dyDescent="0.3">
      <c r="A38" s="91"/>
      <c r="B38" s="94">
        <v>0</v>
      </c>
      <c r="C38" s="80">
        <v>2</v>
      </c>
      <c r="D38" s="80">
        <v>2</v>
      </c>
      <c r="E38" s="80">
        <v>1</v>
      </c>
      <c r="F38" s="80"/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206</v>
      </c>
      <c r="B42" s="99" t="s">
        <v>148</v>
      </c>
      <c r="C42" s="99" t="s">
        <v>141</v>
      </c>
      <c r="D42" s="99" t="s">
        <v>142</v>
      </c>
      <c r="E42" s="99" t="s">
        <v>143</v>
      </c>
      <c r="F42" s="99" t="s">
        <v>144</v>
      </c>
      <c r="G42" s="99" t="s">
        <v>145</v>
      </c>
      <c r="H42" s="99" t="s">
        <v>146</v>
      </c>
      <c r="I42" s="99" t="s">
        <v>147</v>
      </c>
      <c r="J42" s="66" t="s">
        <v>53</v>
      </c>
      <c r="K42" s="67" t="s">
        <v>166</v>
      </c>
      <c r="L42" s="68"/>
      <c r="M42" s="68"/>
    </row>
    <row r="43" spans="1:13" ht="24.9" customHeight="1" x14ac:dyDescent="0.3">
      <c r="A43" s="63" t="s">
        <v>86</v>
      </c>
      <c r="B43" s="70"/>
      <c r="C43" s="71"/>
      <c r="D43" s="242" t="s">
        <v>42</v>
      </c>
      <c r="E43" s="42" t="s">
        <v>133</v>
      </c>
      <c r="F43" s="71"/>
      <c r="G43" s="71"/>
      <c r="H43" s="71"/>
      <c r="I43" s="72"/>
      <c r="J43" s="73">
        <v>2</v>
      </c>
      <c r="K43" s="74">
        <v>1</v>
      </c>
      <c r="L43" s="75"/>
      <c r="M43" s="75"/>
    </row>
    <row r="44" spans="1:13" ht="24.9" customHeight="1" x14ac:dyDescent="0.3">
      <c r="A44" s="63" t="s">
        <v>87</v>
      </c>
      <c r="B44" s="76"/>
      <c r="C44" s="77"/>
      <c r="D44" s="273" t="s">
        <v>54</v>
      </c>
      <c r="F44" s="77"/>
      <c r="G44" s="77"/>
      <c r="H44" s="77"/>
      <c r="I44" s="243" t="s">
        <v>38</v>
      </c>
      <c r="J44" s="79">
        <v>1</v>
      </c>
      <c r="K44" s="80">
        <v>0</v>
      </c>
      <c r="L44" s="81"/>
      <c r="M44" s="81"/>
    </row>
    <row r="45" spans="1:13" ht="24.9" customHeight="1" x14ac:dyDescent="0.3">
      <c r="A45" s="63" t="s">
        <v>88</v>
      </c>
      <c r="B45" s="76"/>
      <c r="C45" s="273" t="s">
        <v>164</v>
      </c>
      <c r="D45" s="77"/>
      <c r="E45" s="77"/>
      <c r="F45" s="77"/>
      <c r="G45" s="241" t="s">
        <v>43</v>
      </c>
      <c r="H45" s="77"/>
      <c r="I45" s="281"/>
      <c r="J45" s="79">
        <v>1</v>
      </c>
      <c r="K45" s="80">
        <v>1</v>
      </c>
      <c r="L45" s="81"/>
      <c r="M45" s="81"/>
    </row>
    <row r="46" spans="1:13" ht="24.9" customHeight="1" x14ac:dyDescent="0.3">
      <c r="A46" s="63" t="s">
        <v>89</v>
      </c>
      <c r="B46" s="76"/>
      <c r="C46" s="241" t="s">
        <v>151</v>
      </c>
      <c r="D46" s="77"/>
      <c r="E46" s="77"/>
      <c r="F46" s="77"/>
      <c r="G46" s="273" t="s">
        <v>38</v>
      </c>
      <c r="H46" s="77"/>
      <c r="I46" s="78"/>
      <c r="J46" s="79">
        <v>0</v>
      </c>
      <c r="K46" s="80">
        <v>0</v>
      </c>
      <c r="L46" s="81"/>
      <c r="M46" s="81"/>
    </row>
    <row r="47" spans="1:13" ht="24.9" customHeight="1" x14ac:dyDescent="0.3">
      <c r="A47" s="63"/>
      <c r="B47" s="76"/>
      <c r="C47" s="77"/>
      <c r="D47" s="77"/>
      <c r="E47" s="77"/>
      <c r="F47" s="77"/>
      <c r="G47" s="77"/>
      <c r="H47" s="77"/>
      <c r="I47" s="78"/>
      <c r="J47" s="79"/>
      <c r="K47" s="80"/>
      <c r="L47" s="81"/>
      <c r="M47" s="81"/>
    </row>
    <row r="48" spans="1:13" ht="24.9" customHeight="1" x14ac:dyDescent="0.3">
      <c r="A48" s="63"/>
      <c r="B48" s="76"/>
      <c r="C48" s="77"/>
      <c r="D48" s="40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63"/>
      <c r="B49" s="82"/>
      <c r="C49" s="40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64"/>
      <c r="B50" s="51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/>
      <c r="C51" s="93">
        <v>1</v>
      </c>
      <c r="D51" s="93">
        <v>1</v>
      </c>
      <c r="E51" s="93">
        <v>0</v>
      </c>
      <c r="F51" s="93"/>
      <c r="G51" s="93">
        <v>2</v>
      </c>
      <c r="H51" s="93"/>
      <c r="I51" s="93"/>
      <c r="J51" s="312" t="s">
        <v>170</v>
      </c>
      <c r="K51" s="313"/>
    </row>
    <row r="52" spans="1:13" ht="24.9" customHeight="1" x14ac:dyDescent="0.3">
      <c r="A52" s="91"/>
      <c r="B52" s="94"/>
      <c r="C52" s="80">
        <v>2</v>
      </c>
      <c r="D52" s="80">
        <v>1</v>
      </c>
      <c r="E52" s="80"/>
      <c r="F52" s="80"/>
      <c r="G52" s="95">
        <v>1</v>
      </c>
      <c r="H52" s="80"/>
      <c r="I52" s="80">
        <v>2</v>
      </c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C51" sqref="C51:F52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">
      <c r="A1" s="65" t="s">
        <v>208</v>
      </c>
      <c r="B1" s="247" t="s">
        <v>67</v>
      </c>
      <c r="C1" s="247" t="s">
        <v>83</v>
      </c>
      <c r="D1" s="247" t="s">
        <v>56</v>
      </c>
      <c r="E1" s="272" t="s">
        <v>84</v>
      </c>
      <c r="F1" s="247" t="s">
        <v>58</v>
      </c>
      <c r="G1" s="247" t="s">
        <v>57</v>
      </c>
      <c r="H1" s="247" t="s">
        <v>85</v>
      </c>
      <c r="I1" s="247" t="s">
        <v>59</v>
      </c>
      <c r="J1" s="66" t="s">
        <v>140</v>
      </c>
      <c r="K1" s="67" t="s">
        <v>166</v>
      </c>
      <c r="L1" s="68"/>
      <c r="M1" s="68"/>
    </row>
    <row r="2" spans="1:13" ht="24.9" customHeight="1" x14ac:dyDescent="0.3">
      <c r="A2" s="63" t="s">
        <v>76</v>
      </c>
      <c r="B2" s="70"/>
      <c r="C2" s="71"/>
      <c r="D2" s="71"/>
      <c r="E2" s="34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63" t="s">
        <v>77</v>
      </c>
      <c r="B3" s="76"/>
      <c r="C3" s="77"/>
      <c r="D3" s="77"/>
      <c r="F3" s="273" t="s">
        <v>151</v>
      </c>
      <c r="G3" s="77"/>
      <c r="H3" s="40"/>
      <c r="I3" s="243" t="s">
        <v>42</v>
      </c>
      <c r="J3" s="79">
        <v>0</v>
      </c>
      <c r="K3" s="80">
        <v>1</v>
      </c>
      <c r="L3" s="81"/>
      <c r="M3" s="81"/>
    </row>
    <row r="4" spans="1:13" ht="24.9" customHeight="1" x14ac:dyDescent="0.3">
      <c r="A4" s="63" t="s">
        <v>78</v>
      </c>
      <c r="B4" s="76"/>
      <c r="C4" s="83"/>
      <c r="D4" s="77"/>
      <c r="E4" s="77"/>
      <c r="F4" s="77"/>
      <c r="G4" s="77"/>
      <c r="H4" s="77"/>
      <c r="I4" s="78"/>
      <c r="J4" s="79"/>
      <c r="K4" s="80"/>
      <c r="L4" s="81"/>
      <c r="M4" s="81"/>
    </row>
    <row r="5" spans="1:13" ht="24.9" customHeight="1" x14ac:dyDescent="0.3">
      <c r="A5" s="63" t="s">
        <v>79</v>
      </c>
      <c r="B5" s="274" t="s">
        <v>42</v>
      </c>
      <c r="C5" s="77"/>
      <c r="D5" s="77"/>
      <c r="E5" s="77"/>
      <c r="F5" s="77"/>
      <c r="G5" s="241" t="s">
        <v>182</v>
      </c>
      <c r="H5" s="77"/>
      <c r="I5" s="78"/>
      <c r="J5" s="79">
        <v>1</v>
      </c>
      <c r="K5" s="80">
        <v>0</v>
      </c>
      <c r="L5" s="81"/>
      <c r="M5" s="81"/>
    </row>
    <row r="6" spans="1:13" ht="24.9" customHeight="1" x14ac:dyDescent="0.3">
      <c r="A6" s="63" t="s">
        <v>80</v>
      </c>
      <c r="B6" s="261"/>
      <c r="C6" s="40"/>
      <c r="D6" s="77"/>
      <c r="E6" s="77"/>
      <c r="F6" s="77"/>
      <c r="G6" s="248"/>
      <c r="H6" s="77"/>
      <c r="I6" s="78"/>
      <c r="J6" s="79"/>
      <c r="K6" s="80"/>
      <c r="L6" s="81"/>
      <c r="M6" s="81"/>
    </row>
    <row r="7" spans="1:13" ht="24.9" customHeight="1" x14ac:dyDescent="0.3">
      <c r="A7" s="64" t="s">
        <v>116</v>
      </c>
      <c r="B7" s="76"/>
      <c r="C7" s="77"/>
      <c r="D7" s="77"/>
      <c r="E7" s="273" t="s">
        <v>42</v>
      </c>
      <c r="F7" s="241" t="s">
        <v>38</v>
      </c>
      <c r="G7" s="77"/>
      <c r="H7" s="77"/>
      <c r="I7" s="78"/>
      <c r="J7" s="79">
        <v>1</v>
      </c>
      <c r="K7" s="80">
        <v>0</v>
      </c>
      <c r="L7" s="81"/>
      <c r="M7" s="81"/>
    </row>
    <row r="8" spans="1:13" ht="24.9" customHeight="1" x14ac:dyDescent="0.3">
      <c r="A8" s="64" t="s">
        <v>82</v>
      </c>
      <c r="B8" s="244" t="s">
        <v>43</v>
      </c>
      <c r="C8" s="84"/>
      <c r="D8" s="84"/>
      <c r="E8" s="84"/>
      <c r="F8" s="84"/>
      <c r="G8" s="279" t="s">
        <v>42</v>
      </c>
      <c r="H8" s="85"/>
      <c r="I8" s="86"/>
      <c r="J8" s="79">
        <v>1</v>
      </c>
      <c r="K8" s="80">
        <v>1</v>
      </c>
      <c r="L8" s="81"/>
      <c r="M8" s="81"/>
    </row>
    <row r="9" spans="1:13" ht="24.9" customHeight="1" thickBot="1" x14ac:dyDescent="0.35">
      <c r="A9" s="63"/>
      <c r="B9" s="51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1</v>
      </c>
      <c r="C10" s="93"/>
      <c r="D10" s="93"/>
      <c r="E10" s="93">
        <v>1</v>
      </c>
      <c r="F10" s="93">
        <v>2</v>
      </c>
      <c r="G10" s="93">
        <v>1</v>
      </c>
      <c r="H10" s="93"/>
      <c r="I10" s="93"/>
      <c r="J10" s="312" t="s">
        <v>190</v>
      </c>
      <c r="K10" s="313"/>
    </row>
    <row r="11" spans="1:13" ht="24.9" customHeight="1" x14ac:dyDescent="0.3">
      <c r="A11" s="91"/>
      <c r="B11" s="94">
        <v>1</v>
      </c>
      <c r="C11" s="80"/>
      <c r="D11" s="80"/>
      <c r="E11" s="80"/>
      <c r="F11" s="80">
        <v>2</v>
      </c>
      <c r="G11" s="95">
        <v>2</v>
      </c>
      <c r="H11" s="80"/>
      <c r="I11" s="80">
        <v>1</v>
      </c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209</v>
      </c>
      <c r="B14" s="99" t="s">
        <v>117</v>
      </c>
      <c r="C14" s="99" t="s">
        <v>118</v>
      </c>
      <c r="D14" s="99" t="s">
        <v>119</v>
      </c>
      <c r="E14" s="99" t="s">
        <v>120</v>
      </c>
      <c r="F14" s="99" t="s">
        <v>121</v>
      </c>
      <c r="G14" s="247"/>
      <c r="H14" s="248"/>
      <c r="I14" s="248"/>
      <c r="J14" s="66" t="s">
        <v>227</v>
      </c>
      <c r="K14" s="67" t="s">
        <v>53</v>
      </c>
      <c r="L14" s="68"/>
      <c r="M14" s="68"/>
    </row>
    <row r="15" spans="1:13" ht="24.9" customHeight="1" x14ac:dyDescent="0.3">
      <c r="A15" s="107" t="s">
        <v>44</v>
      </c>
      <c r="B15" s="70"/>
      <c r="C15" s="71"/>
      <c r="D15" s="242" t="s">
        <v>163</v>
      </c>
      <c r="E15" s="280" t="s">
        <v>163</v>
      </c>
      <c r="G15" s="71"/>
      <c r="H15" s="71"/>
      <c r="I15" s="72"/>
      <c r="J15" s="73">
        <v>0</v>
      </c>
      <c r="K15" s="74">
        <v>0</v>
      </c>
      <c r="L15" s="75"/>
      <c r="M15" s="75"/>
    </row>
    <row r="16" spans="1:13" ht="24.9" customHeight="1" x14ac:dyDescent="0.3">
      <c r="A16" s="107" t="s">
        <v>36</v>
      </c>
      <c r="B16" s="76"/>
      <c r="C16" s="77"/>
      <c r="D16" s="42" t="s">
        <v>43</v>
      </c>
      <c r="E16" s="241" t="s">
        <v>152</v>
      </c>
      <c r="F16" s="77"/>
      <c r="G16" s="77"/>
      <c r="H16" s="77"/>
      <c r="I16" s="78"/>
      <c r="J16" s="79">
        <v>1</v>
      </c>
      <c r="K16" s="80">
        <v>2</v>
      </c>
      <c r="L16" s="81"/>
      <c r="M16" s="81"/>
    </row>
    <row r="17" spans="1:13" ht="24.9" customHeight="1" x14ac:dyDescent="0.3">
      <c r="A17" s="63" t="s">
        <v>37</v>
      </c>
      <c r="B17" s="244" t="s">
        <v>43</v>
      </c>
      <c r="C17" s="42" t="s">
        <v>38</v>
      </c>
      <c r="D17" s="77"/>
      <c r="E17" s="77"/>
      <c r="F17" s="77"/>
      <c r="G17" s="83"/>
      <c r="H17" s="77"/>
      <c r="I17" s="78"/>
      <c r="J17" s="79">
        <v>0</v>
      </c>
      <c r="K17" s="80">
        <v>1</v>
      </c>
      <c r="L17" s="81"/>
      <c r="M17" s="81"/>
    </row>
    <row r="18" spans="1:13" ht="24.9" customHeight="1" x14ac:dyDescent="0.3">
      <c r="A18" s="107" t="s">
        <v>39</v>
      </c>
      <c r="B18" s="274" t="s">
        <v>226</v>
      </c>
      <c r="C18" s="241" t="s">
        <v>42</v>
      </c>
      <c r="D18" s="77"/>
      <c r="E18" s="77"/>
      <c r="F18" s="77"/>
      <c r="G18" s="40"/>
      <c r="H18" s="77"/>
      <c r="I18" s="78"/>
      <c r="J18" s="79">
        <v>0</v>
      </c>
      <c r="K18" s="80">
        <v>1</v>
      </c>
      <c r="L18" s="81"/>
      <c r="M18" s="81"/>
    </row>
    <row r="19" spans="1:13" ht="24.9" customHeight="1" x14ac:dyDescent="0.3">
      <c r="A19" s="107" t="s">
        <v>40</v>
      </c>
      <c r="B19" s="76"/>
      <c r="C19" s="77"/>
      <c r="D19" s="77"/>
      <c r="E19" s="77"/>
      <c r="F19" s="77"/>
      <c r="G19" s="77"/>
      <c r="H19" s="77"/>
      <c r="I19" s="78"/>
      <c r="J19" s="79"/>
      <c r="K19" s="80"/>
      <c r="L19" s="81"/>
      <c r="M19" s="81"/>
    </row>
    <row r="20" spans="1:13" ht="24.9" customHeight="1" x14ac:dyDescent="0.3">
      <c r="A20" s="107" t="s">
        <v>41</v>
      </c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64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63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2</v>
      </c>
      <c r="C23" s="93">
        <v>2</v>
      </c>
      <c r="D23" s="93">
        <v>1</v>
      </c>
      <c r="E23" s="93">
        <v>2</v>
      </c>
      <c r="F23" s="93"/>
      <c r="G23" s="93"/>
      <c r="H23" s="93"/>
      <c r="I23" s="93"/>
      <c r="J23" s="312" t="s">
        <v>190</v>
      </c>
      <c r="K23" s="313"/>
    </row>
    <row r="24" spans="1:13" ht="24.9" customHeight="1" x14ac:dyDescent="0.3">
      <c r="A24" s="91"/>
      <c r="B24" s="94">
        <v>1</v>
      </c>
      <c r="C24" s="80">
        <v>1</v>
      </c>
      <c r="D24" s="80">
        <v>2</v>
      </c>
      <c r="E24" s="80">
        <v>0</v>
      </c>
      <c r="F24" s="80"/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210</v>
      </c>
      <c r="B28" s="99" t="s">
        <v>90</v>
      </c>
      <c r="C28" s="99" t="s">
        <v>91</v>
      </c>
      <c r="D28" s="99" t="s">
        <v>49</v>
      </c>
      <c r="E28" s="99" t="s">
        <v>50</v>
      </c>
      <c r="F28" s="99" t="s">
        <v>92</v>
      </c>
      <c r="G28" s="99" t="s">
        <v>93</v>
      </c>
      <c r="H28" s="99" t="s">
        <v>134</v>
      </c>
      <c r="I28" s="99"/>
      <c r="J28" s="66" t="s">
        <v>138</v>
      </c>
      <c r="K28" s="67" t="s">
        <v>139</v>
      </c>
      <c r="L28" s="68"/>
      <c r="M28" s="68"/>
    </row>
    <row r="29" spans="1:13" ht="24.9" customHeight="1" x14ac:dyDescent="0.3">
      <c r="A29" s="63" t="s">
        <v>86</v>
      </c>
      <c r="B29" s="70"/>
      <c r="C29" s="71"/>
      <c r="D29" s="242" t="s">
        <v>38</v>
      </c>
      <c r="F29" s="251" t="s">
        <v>136</v>
      </c>
      <c r="G29" s="71"/>
      <c r="H29" s="71"/>
      <c r="I29" s="72"/>
      <c r="J29" s="73">
        <v>2</v>
      </c>
      <c r="K29" s="74">
        <v>0</v>
      </c>
      <c r="L29" s="75"/>
      <c r="M29" s="75"/>
    </row>
    <row r="30" spans="1:13" ht="24.9" customHeight="1" x14ac:dyDescent="0.3">
      <c r="A30" s="63" t="s">
        <v>87</v>
      </c>
      <c r="B30" s="76"/>
      <c r="C30" s="77"/>
      <c r="D30" s="42" t="s">
        <v>133</v>
      </c>
      <c r="E30" s="77"/>
      <c r="F30" s="241" t="s">
        <v>135</v>
      </c>
      <c r="G30" s="77"/>
      <c r="H30" s="77"/>
      <c r="I30" s="78"/>
      <c r="J30" s="79">
        <v>2</v>
      </c>
      <c r="K30" s="80">
        <v>2</v>
      </c>
      <c r="L30" s="81"/>
      <c r="M30" s="81"/>
    </row>
    <row r="31" spans="1:13" ht="24.9" customHeight="1" x14ac:dyDescent="0.3">
      <c r="A31" s="63" t="s">
        <v>88</v>
      </c>
      <c r="B31" s="76"/>
      <c r="D31" s="77"/>
      <c r="E31" s="77"/>
      <c r="F31" s="77"/>
      <c r="G31" s="241" t="s">
        <v>135</v>
      </c>
      <c r="H31" s="42" t="s">
        <v>52</v>
      </c>
      <c r="I31" s="78"/>
      <c r="J31" s="79">
        <v>2</v>
      </c>
      <c r="K31" s="80">
        <v>2</v>
      </c>
      <c r="L31" s="81"/>
      <c r="M31" s="81"/>
    </row>
    <row r="32" spans="1:13" ht="24.9" customHeight="1" x14ac:dyDescent="0.3">
      <c r="A32" s="63" t="s">
        <v>89</v>
      </c>
      <c r="B32" s="260"/>
      <c r="C32" s="77"/>
      <c r="D32" s="77"/>
      <c r="E32" s="77"/>
      <c r="F32" s="283"/>
      <c r="G32" s="282" t="s">
        <v>55</v>
      </c>
      <c r="H32" s="241" t="s">
        <v>133</v>
      </c>
      <c r="I32" s="78"/>
      <c r="J32" s="79">
        <v>2</v>
      </c>
      <c r="K32" s="80">
        <v>2</v>
      </c>
      <c r="L32" s="81"/>
      <c r="M32" s="81"/>
    </row>
    <row r="33" spans="1:13" ht="24.9" customHeight="1" x14ac:dyDescent="0.3">
      <c r="A33" s="226"/>
      <c r="B33" s="76"/>
      <c r="C33" s="83"/>
      <c r="D33" s="77"/>
      <c r="E33" s="77"/>
      <c r="F33" s="77"/>
      <c r="G33" s="40"/>
      <c r="H33" s="77"/>
      <c r="I33" s="78"/>
      <c r="J33" s="79"/>
      <c r="K33" s="80"/>
      <c r="L33" s="81"/>
      <c r="M33" s="81"/>
    </row>
    <row r="34" spans="1:13" ht="24.9" customHeight="1" x14ac:dyDescent="0.3">
      <c r="A34" s="226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226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/>
      <c r="C37" s="93"/>
      <c r="D37" s="93">
        <v>0</v>
      </c>
      <c r="E37" s="93"/>
      <c r="F37" s="93">
        <v>0</v>
      </c>
      <c r="G37" s="93">
        <v>0</v>
      </c>
      <c r="H37" s="93">
        <v>0</v>
      </c>
      <c r="I37" s="93"/>
      <c r="J37" s="312" t="s">
        <v>229</v>
      </c>
      <c r="K37" s="313"/>
    </row>
    <row r="38" spans="1:13" ht="24.9" customHeight="1" x14ac:dyDescent="0.3">
      <c r="A38" s="91"/>
      <c r="B38" s="94"/>
      <c r="C38" s="80"/>
      <c r="D38" s="80">
        <v>2</v>
      </c>
      <c r="E38" s="80"/>
      <c r="F38" s="80">
        <v>0</v>
      </c>
      <c r="G38" s="95">
        <v>0</v>
      </c>
      <c r="H38" s="80">
        <v>0</v>
      </c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211</v>
      </c>
      <c r="B42" s="104" t="s">
        <v>45</v>
      </c>
      <c r="C42" s="104" t="s">
        <v>46</v>
      </c>
      <c r="D42" s="267" t="s">
        <v>34</v>
      </c>
      <c r="E42" s="104" t="s">
        <v>47</v>
      </c>
      <c r="F42" s="104" t="s">
        <v>35</v>
      </c>
      <c r="G42" s="104" t="s">
        <v>48</v>
      </c>
      <c r="H42" s="99"/>
      <c r="I42" s="99"/>
      <c r="J42" s="66" t="s">
        <v>166</v>
      </c>
      <c r="K42" s="67" t="s">
        <v>140</v>
      </c>
      <c r="L42" s="68"/>
      <c r="M42" s="68"/>
    </row>
    <row r="43" spans="1:13" ht="24.9" customHeight="1" x14ac:dyDescent="0.3">
      <c r="A43" s="226" t="s">
        <v>148</v>
      </c>
      <c r="B43" s="70"/>
      <c r="C43" s="71"/>
      <c r="D43" s="71"/>
      <c r="E43" s="34"/>
      <c r="F43" s="71"/>
      <c r="G43" s="71"/>
      <c r="H43" s="71"/>
      <c r="I43" s="72"/>
      <c r="J43" s="73"/>
      <c r="K43" s="74"/>
      <c r="L43" s="75"/>
      <c r="M43" s="75"/>
    </row>
    <row r="44" spans="1:13" ht="24.9" customHeight="1" x14ac:dyDescent="0.3">
      <c r="A44" s="226" t="s">
        <v>141</v>
      </c>
      <c r="B44" s="76"/>
      <c r="C44" s="77"/>
      <c r="D44" s="273" t="s">
        <v>164</v>
      </c>
      <c r="E44" s="241" t="s">
        <v>163</v>
      </c>
      <c r="F44" s="77"/>
      <c r="G44" s="77"/>
      <c r="H44" s="77"/>
      <c r="I44" s="78"/>
      <c r="J44" s="79">
        <v>1</v>
      </c>
      <c r="K44" s="80">
        <v>0</v>
      </c>
      <c r="L44" s="81"/>
      <c r="M44" s="81"/>
    </row>
    <row r="45" spans="1:13" ht="24.9" customHeight="1" x14ac:dyDescent="0.3">
      <c r="A45" s="226" t="s">
        <v>142</v>
      </c>
      <c r="B45" s="76"/>
      <c r="C45" s="273" t="s">
        <v>43</v>
      </c>
      <c r="D45" s="77"/>
      <c r="E45" s="77"/>
      <c r="F45" s="77"/>
      <c r="G45" s="77"/>
      <c r="H45" s="77"/>
      <c r="I45" s="78"/>
      <c r="J45" s="79">
        <v>1</v>
      </c>
      <c r="K45" s="80"/>
      <c r="L45" s="81"/>
      <c r="M45" s="81"/>
    </row>
    <row r="46" spans="1:13" ht="24.9" customHeight="1" x14ac:dyDescent="0.3">
      <c r="A46" s="226" t="s">
        <v>143</v>
      </c>
      <c r="B46" s="76"/>
      <c r="C46" s="241" t="s">
        <v>55</v>
      </c>
      <c r="D46" s="77"/>
      <c r="E46" s="77"/>
      <c r="G46" s="77"/>
      <c r="H46" s="77"/>
      <c r="I46" s="78"/>
      <c r="J46" s="79"/>
      <c r="K46" s="80">
        <v>2</v>
      </c>
      <c r="L46" s="81"/>
      <c r="M46" s="81"/>
    </row>
    <row r="47" spans="1:13" ht="24.9" customHeight="1" x14ac:dyDescent="0.3">
      <c r="A47" s="226" t="s">
        <v>144</v>
      </c>
      <c r="B47" s="76"/>
      <c r="C47" s="77"/>
      <c r="D47" s="77"/>
      <c r="E47" s="77"/>
      <c r="F47" s="241" t="s">
        <v>226</v>
      </c>
      <c r="G47" s="77"/>
      <c r="H47" s="77"/>
      <c r="I47" s="78"/>
      <c r="J47" s="79"/>
      <c r="K47" s="80">
        <v>0</v>
      </c>
      <c r="L47" s="81"/>
      <c r="M47" s="81"/>
    </row>
    <row r="48" spans="1:13" ht="24.9" customHeight="1" x14ac:dyDescent="0.3">
      <c r="A48" s="226" t="s">
        <v>145</v>
      </c>
      <c r="B48" s="76"/>
      <c r="C48" s="77"/>
      <c r="D48" s="41" t="s">
        <v>42</v>
      </c>
      <c r="E48" s="273" t="s">
        <v>38</v>
      </c>
      <c r="F48" s="77"/>
      <c r="G48" s="77"/>
      <c r="H48" s="77"/>
      <c r="I48" s="78"/>
      <c r="J48" s="79">
        <v>0</v>
      </c>
      <c r="K48" s="80">
        <v>1</v>
      </c>
      <c r="L48" s="81"/>
      <c r="M48" s="81"/>
    </row>
    <row r="49" spans="1:13" ht="24.9" customHeight="1" x14ac:dyDescent="0.3">
      <c r="A49" s="226" t="s">
        <v>146</v>
      </c>
      <c r="B49" s="82"/>
      <c r="C49" s="40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226" t="s">
        <v>147</v>
      </c>
      <c r="B50" s="51"/>
      <c r="C50" s="88"/>
      <c r="D50" s="88"/>
      <c r="E50" s="88"/>
      <c r="F50" s="284" t="s">
        <v>38</v>
      </c>
      <c r="G50" s="88"/>
      <c r="H50" s="89"/>
      <c r="I50" s="90"/>
      <c r="J50" s="79">
        <v>0</v>
      </c>
      <c r="K50" s="80"/>
      <c r="L50" s="81"/>
      <c r="M50" s="81"/>
    </row>
    <row r="51" spans="1:13" ht="24.9" customHeight="1" x14ac:dyDescent="0.45">
      <c r="A51" s="225"/>
      <c r="B51" s="92"/>
      <c r="C51" s="93">
        <v>1</v>
      </c>
      <c r="D51" s="93">
        <v>1</v>
      </c>
      <c r="E51" s="93">
        <v>2</v>
      </c>
      <c r="F51" s="93">
        <v>2</v>
      </c>
      <c r="G51" s="93"/>
      <c r="H51" s="93"/>
      <c r="I51" s="93"/>
      <c r="J51" s="312" t="s">
        <v>190</v>
      </c>
      <c r="K51" s="313"/>
    </row>
    <row r="52" spans="1:13" ht="24.9" customHeight="1" x14ac:dyDescent="0.3">
      <c r="A52" s="91"/>
      <c r="B52" s="94"/>
      <c r="C52" s="80">
        <v>0</v>
      </c>
      <c r="D52" s="80">
        <v>1</v>
      </c>
      <c r="E52" s="80">
        <v>2</v>
      </c>
      <c r="F52" s="80">
        <v>2</v>
      </c>
      <c r="G52" s="95"/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C51" sqref="C51:F52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">
      <c r="A1" s="65" t="s">
        <v>212</v>
      </c>
      <c r="B1" s="99" t="s">
        <v>117</v>
      </c>
      <c r="C1" s="99" t="s">
        <v>118</v>
      </c>
      <c r="D1" s="99" t="s">
        <v>119</v>
      </c>
      <c r="E1" s="99" t="s">
        <v>120</v>
      </c>
      <c r="F1" s="99" t="s">
        <v>121</v>
      </c>
      <c r="G1" s="247"/>
      <c r="H1" s="247"/>
      <c r="I1" s="247"/>
      <c r="J1" s="66" t="s">
        <v>53</v>
      </c>
      <c r="K1" s="67" t="s">
        <v>139</v>
      </c>
      <c r="L1" s="68"/>
      <c r="M1" s="68"/>
    </row>
    <row r="2" spans="1:13" ht="24.9" customHeight="1" x14ac:dyDescent="0.3">
      <c r="A2" s="236" t="s">
        <v>70</v>
      </c>
      <c r="B2" s="70"/>
      <c r="C2" s="71"/>
      <c r="D2" s="71"/>
      <c r="E2" s="34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236" t="s">
        <v>71</v>
      </c>
      <c r="B3" s="76"/>
      <c r="C3" s="77"/>
      <c r="D3" s="273" t="s">
        <v>193</v>
      </c>
      <c r="E3" s="241" t="s">
        <v>231</v>
      </c>
      <c r="F3" s="77"/>
      <c r="G3" s="77"/>
      <c r="H3" s="40"/>
      <c r="I3" s="78"/>
      <c r="J3" s="79">
        <v>2</v>
      </c>
      <c r="K3" s="80">
        <v>2</v>
      </c>
      <c r="L3" s="81"/>
      <c r="M3" s="81"/>
    </row>
    <row r="4" spans="1:13" ht="24.9" customHeight="1" x14ac:dyDescent="0.3">
      <c r="A4" s="236" t="s">
        <v>72</v>
      </c>
      <c r="B4" s="244" t="s">
        <v>52</v>
      </c>
      <c r="C4" s="273" t="s">
        <v>163</v>
      </c>
      <c r="D4" s="77"/>
      <c r="E4" s="77"/>
      <c r="F4" s="77"/>
      <c r="G4" s="77"/>
      <c r="H4" s="77"/>
      <c r="I4" s="78"/>
      <c r="J4" s="79">
        <v>0</v>
      </c>
      <c r="K4" s="80">
        <v>2</v>
      </c>
      <c r="L4" s="81"/>
      <c r="M4" s="81"/>
    </row>
    <row r="5" spans="1:13" ht="24.9" customHeight="1" x14ac:dyDescent="0.3">
      <c r="A5" s="236" t="s">
        <v>73</v>
      </c>
      <c r="B5" s="76"/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236" t="s">
        <v>74</v>
      </c>
      <c r="B6" s="261"/>
      <c r="C6" s="40"/>
      <c r="D6" s="77"/>
      <c r="E6" s="77"/>
      <c r="F6" s="77"/>
      <c r="G6" s="248"/>
      <c r="H6" s="77"/>
      <c r="I6" s="78"/>
      <c r="J6" s="79"/>
      <c r="K6" s="80"/>
      <c r="L6" s="81"/>
      <c r="M6" s="81"/>
    </row>
    <row r="7" spans="1:13" ht="24.9" customHeight="1" x14ac:dyDescent="0.3">
      <c r="A7" s="236" t="s">
        <v>75</v>
      </c>
      <c r="C7" s="77"/>
      <c r="D7" s="241" t="s">
        <v>52</v>
      </c>
      <c r="E7" s="77"/>
      <c r="F7" s="282" t="s">
        <v>55</v>
      </c>
      <c r="G7" s="77"/>
      <c r="H7" s="77"/>
      <c r="I7" s="78"/>
      <c r="J7" s="79">
        <v>2</v>
      </c>
      <c r="K7" s="80">
        <v>2</v>
      </c>
      <c r="L7" s="81"/>
      <c r="M7" s="81"/>
    </row>
    <row r="8" spans="1:13" ht="24.9" customHeight="1" x14ac:dyDescent="0.3">
      <c r="A8" s="64" t="s">
        <v>81</v>
      </c>
      <c r="B8" s="279" t="s">
        <v>163</v>
      </c>
      <c r="C8" s="277" t="s">
        <v>163</v>
      </c>
      <c r="D8" s="84"/>
      <c r="E8" s="84"/>
      <c r="G8" s="84"/>
      <c r="H8" s="85"/>
      <c r="I8" s="86"/>
      <c r="J8" s="79">
        <v>0</v>
      </c>
      <c r="K8" s="80">
        <v>0</v>
      </c>
      <c r="L8" s="81"/>
      <c r="M8" s="81"/>
    </row>
    <row r="9" spans="1:13" ht="24.9" customHeight="1" thickBot="1" x14ac:dyDescent="0.35">
      <c r="A9" s="63"/>
      <c r="B9" s="51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2</v>
      </c>
      <c r="C10" s="93">
        <v>2</v>
      </c>
      <c r="D10" s="93">
        <v>0</v>
      </c>
      <c r="E10" s="93"/>
      <c r="F10" s="93">
        <v>0</v>
      </c>
      <c r="G10" s="93"/>
      <c r="H10" s="93"/>
      <c r="I10" s="93"/>
      <c r="J10" s="312" t="s">
        <v>168</v>
      </c>
      <c r="K10" s="313"/>
    </row>
    <row r="11" spans="1:13" ht="24.9" customHeight="1" x14ac:dyDescent="0.3">
      <c r="A11" s="91"/>
      <c r="B11" s="94">
        <v>0</v>
      </c>
      <c r="C11" s="80">
        <v>2</v>
      </c>
      <c r="D11" s="80">
        <v>0</v>
      </c>
      <c r="E11" s="80">
        <v>0</v>
      </c>
      <c r="F11" s="80"/>
      <c r="G11" s="95"/>
      <c r="H11" s="80"/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213</v>
      </c>
      <c r="B14" s="285" t="s">
        <v>44</v>
      </c>
      <c r="C14" s="285" t="s">
        <v>36</v>
      </c>
      <c r="D14" s="247" t="s">
        <v>37</v>
      </c>
      <c r="E14" s="285" t="s">
        <v>39</v>
      </c>
      <c r="F14" s="285" t="s">
        <v>40</v>
      </c>
      <c r="G14" s="285" t="s">
        <v>41</v>
      </c>
      <c r="H14" s="248"/>
      <c r="I14" s="248"/>
      <c r="J14" s="66" t="s">
        <v>188</v>
      </c>
      <c r="K14" s="67" t="s">
        <v>166</v>
      </c>
      <c r="L14" s="68"/>
      <c r="M14" s="68"/>
    </row>
    <row r="15" spans="1:13" ht="24.9" customHeight="1" x14ac:dyDescent="0.3">
      <c r="A15" s="63" t="s">
        <v>76</v>
      </c>
      <c r="B15" s="70"/>
      <c r="C15" s="71"/>
      <c r="D15" s="71"/>
      <c r="E15" s="34"/>
      <c r="F15" s="71"/>
      <c r="G15" s="71"/>
      <c r="H15" s="71"/>
      <c r="I15" s="72"/>
      <c r="J15" s="73"/>
      <c r="K15" s="74"/>
      <c r="L15" s="75"/>
      <c r="M15" s="75"/>
    </row>
    <row r="16" spans="1:13" ht="24.9" customHeight="1" x14ac:dyDescent="0.3">
      <c r="A16" s="63" t="s">
        <v>77</v>
      </c>
      <c r="B16" s="76"/>
      <c r="C16" s="77"/>
      <c r="D16" s="42" t="s">
        <v>226</v>
      </c>
      <c r="E16" s="241" t="s">
        <v>42</v>
      </c>
      <c r="F16" s="77"/>
      <c r="G16" s="77"/>
      <c r="H16" s="77"/>
      <c r="I16" s="78"/>
      <c r="J16" s="79">
        <v>0</v>
      </c>
      <c r="K16" s="80">
        <v>1</v>
      </c>
      <c r="L16" s="81"/>
      <c r="M16" s="81"/>
    </row>
    <row r="17" spans="1:13" ht="24.9" customHeight="1" x14ac:dyDescent="0.3">
      <c r="A17" s="63" t="s">
        <v>78</v>
      </c>
      <c r="B17" s="76"/>
      <c r="C17" s="40"/>
      <c r="D17" s="77"/>
      <c r="E17" s="77"/>
      <c r="F17" s="77"/>
      <c r="G17" s="83"/>
      <c r="H17" s="77"/>
      <c r="I17" s="78"/>
      <c r="J17" s="79"/>
      <c r="K17" s="80"/>
      <c r="L17" s="81"/>
      <c r="M17" s="81"/>
    </row>
    <row r="18" spans="1:13" ht="24.9" customHeight="1" x14ac:dyDescent="0.3">
      <c r="A18" s="63" t="s">
        <v>79</v>
      </c>
      <c r="B18" s="274" t="s">
        <v>226</v>
      </c>
      <c r="C18" s="241" t="s">
        <v>42</v>
      </c>
      <c r="D18" s="77"/>
      <c r="E18" s="77"/>
      <c r="F18" s="77"/>
      <c r="G18" s="40"/>
      <c r="H18" s="77"/>
      <c r="I18" s="78"/>
      <c r="J18" s="79">
        <v>0</v>
      </c>
      <c r="K18" s="80">
        <v>1</v>
      </c>
      <c r="L18" s="81"/>
      <c r="M18" s="81"/>
    </row>
    <row r="19" spans="1:13" ht="24.9" customHeight="1" x14ac:dyDescent="0.3">
      <c r="A19" s="63" t="s">
        <v>80</v>
      </c>
      <c r="B19" s="76"/>
      <c r="C19" s="77"/>
      <c r="D19" s="77"/>
      <c r="E19" s="77"/>
      <c r="F19" s="77"/>
      <c r="G19" s="77"/>
      <c r="H19" s="77"/>
      <c r="I19" s="78"/>
      <c r="J19" s="79"/>
      <c r="K19" s="80"/>
      <c r="L19" s="81"/>
      <c r="M19" s="81"/>
    </row>
    <row r="20" spans="1:13" ht="24.9" customHeight="1" x14ac:dyDescent="0.3">
      <c r="A20" s="64" t="s">
        <v>116</v>
      </c>
      <c r="B20" s="76"/>
      <c r="C20" s="77"/>
      <c r="E20" s="273" t="s">
        <v>38</v>
      </c>
      <c r="F20" s="241" t="s">
        <v>163</v>
      </c>
      <c r="G20" s="77"/>
      <c r="H20" s="77"/>
      <c r="I20" s="78"/>
      <c r="J20" s="79">
        <v>0</v>
      </c>
      <c r="K20" s="80">
        <v>0</v>
      </c>
      <c r="L20" s="81"/>
      <c r="M20" s="81"/>
    </row>
    <row r="21" spans="1:13" ht="24.9" customHeight="1" x14ac:dyDescent="0.3">
      <c r="A21" s="64" t="s">
        <v>82</v>
      </c>
      <c r="B21" s="259" t="s">
        <v>38</v>
      </c>
      <c r="C21" s="279" t="s">
        <v>38</v>
      </c>
      <c r="D21" s="84"/>
      <c r="E21" s="84"/>
      <c r="F21" s="84"/>
      <c r="G21" s="84"/>
      <c r="H21" s="85"/>
      <c r="I21" s="86"/>
      <c r="J21" s="79">
        <v>0</v>
      </c>
      <c r="K21" s="80">
        <v>0</v>
      </c>
      <c r="L21" s="81"/>
      <c r="M21" s="81"/>
    </row>
    <row r="22" spans="1:13" ht="24.9" customHeight="1" thickBot="1" x14ac:dyDescent="0.35">
      <c r="A22" s="63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2</v>
      </c>
      <c r="C23" s="93">
        <v>2</v>
      </c>
      <c r="D23" s="93">
        <v>2</v>
      </c>
      <c r="E23" s="93">
        <v>2</v>
      </c>
      <c r="F23" s="93"/>
      <c r="G23" s="93"/>
      <c r="H23" s="93"/>
      <c r="I23" s="93"/>
      <c r="J23" s="312" t="s">
        <v>232</v>
      </c>
      <c r="K23" s="313"/>
    </row>
    <row r="24" spans="1:13" ht="24.9" customHeight="1" x14ac:dyDescent="0.3">
      <c r="A24" s="91"/>
      <c r="B24" s="94">
        <v>2</v>
      </c>
      <c r="C24" s="80">
        <v>1</v>
      </c>
      <c r="D24" s="80"/>
      <c r="E24" s="80">
        <v>1</v>
      </c>
      <c r="F24" s="80">
        <v>2</v>
      </c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214</v>
      </c>
      <c r="B28" s="99" t="s">
        <v>60</v>
      </c>
      <c r="C28" s="99" t="s">
        <v>61</v>
      </c>
      <c r="D28" s="99" t="s">
        <v>62</v>
      </c>
      <c r="E28" s="99" t="s">
        <v>63</v>
      </c>
      <c r="F28" s="99" t="s">
        <v>64</v>
      </c>
      <c r="G28" s="99" t="s">
        <v>191</v>
      </c>
      <c r="H28" s="99" t="s">
        <v>228</v>
      </c>
      <c r="I28" s="286"/>
      <c r="J28" s="66" t="s">
        <v>139</v>
      </c>
      <c r="K28" s="67" t="s">
        <v>139</v>
      </c>
      <c r="L28" s="68"/>
      <c r="M28" s="68"/>
    </row>
    <row r="29" spans="1:13" ht="24.9" customHeight="1" x14ac:dyDescent="0.3">
      <c r="A29" s="226" t="s">
        <v>148</v>
      </c>
      <c r="B29" s="70"/>
      <c r="C29" s="71"/>
      <c r="D29" s="71"/>
      <c r="E29" s="34"/>
      <c r="F29" s="71"/>
      <c r="G29" s="71"/>
      <c r="H29" s="71"/>
      <c r="I29" s="72"/>
      <c r="J29" s="73"/>
      <c r="K29" s="74"/>
      <c r="L29" s="75"/>
      <c r="M29" s="75"/>
    </row>
    <row r="30" spans="1:13" ht="24.9" customHeight="1" x14ac:dyDescent="0.3">
      <c r="A30" s="226" t="s">
        <v>141</v>
      </c>
      <c r="B30" s="76"/>
      <c r="C30" s="77"/>
      <c r="D30" s="40"/>
      <c r="E30" s="241" t="s">
        <v>136</v>
      </c>
      <c r="F30" s="273" t="s">
        <v>135</v>
      </c>
      <c r="G30" s="77"/>
      <c r="H30" s="77"/>
      <c r="I30" s="78"/>
      <c r="J30" s="79">
        <v>2</v>
      </c>
      <c r="K30" s="80">
        <v>2</v>
      </c>
      <c r="L30" s="81"/>
      <c r="M30" s="81"/>
    </row>
    <row r="31" spans="1:13" ht="24.9" customHeight="1" x14ac:dyDescent="0.3">
      <c r="A31" s="226" t="s">
        <v>142</v>
      </c>
      <c r="B31" s="244" t="s">
        <v>133</v>
      </c>
      <c r="C31" s="42" t="s">
        <v>136</v>
      </c>
      <c r="D31" s="77"/>
      <c r="E31" s="77"/>
      <c r="F31" s="77"/>
      <c r="G31" s="77"/>
      <c r="H31" s="77"/>
      <c r="I31" s="78"/>
      <c r="J31" s="79">
        <v>2</v>
      </c>
      <c r="K31" s="80">
        <v>2</v>
      </c>
      <c r="L31" s="81"/>
      <c r="M31" s="81"/>
    </row>
    <row r="32" spans="1:13" ht="24.9" customHeight="1" x14ac:dyDescent="0.3">
      <c r="A32" s="226" t="s">
        <v>143</v>
      </c>
      <c r="B32" s="274" t="s">
        <v>226</v>
      </c>
      <c r="D32" s="77"/>
      <c r="E32" s="77"/>
      <c r="F32" s="83"/>
      <c r="G32" s="77"/>
      <c r="H32" s="77"/>
      <c r="I32" s="78"/>
      <c r="J32" s="79">
        <v>0</v>
      </c>
      <c r="K32" s="80"/>
      <c r="L32" s="81"/>
      <c r="M32" s="81"/>
    </row>
    <row r="33" spans="1:13" ht="24.9" customHeight="1" x14ac:dyDescent="0.3">
      <c r="A33" s="226" t="s">
        <v>144</v>
      </c>
      <c r="B33" s="76"/>
      <c r="C33" s="77"/>
      <c r="D33" s="77"/>
      <c r="E33" s="77"/>
      <c r="F33" s="77"/>
      <c r="G33" s="40"/>
      <c r="H33" s="77"/>
      <c r="I33" s="78"/>
      <c r="J33" s="79"/>
      <c r="K33" s="80"/>
      <c r="L33" s="81"/>
      <c r="M33" s="81"/>
    </row>
    <row r="34" spans="1:13" ht="24.9" customHeight="1" x14ac:dyDescent="0.3">
      <c r="A34" s="226" t="s">
        <v>145</v>
      </c>
      <c r="B34" s="76"/>
      <c r="C34" s="77"/>
      <c r="D34" s="77"/>
      <c r="E34" s="273" t="s">
        <v>133</v>
      </c>
      <c r="F34" s="241" t="s">
        <v>55</v>
      </c>
      <c r="G34" s="77"/>
      <c r="H34" s="77"/>
      <c r="I34" s="78"/>
      <c r="J34" s="79">
        <v>2</v>
      </c>
      <c r="K34" s="80">
        <v>2</v>
      </c>
      <c r="L34" s="81"/>
      <c r="M34" s="81"/>
    </row>
    <row r="35" spans="1:13" ht="24.9" customHeight="1" x14ac:dyDescent="0.3">
      <c r="A35" s="226" t="s">
        <v>146</v>
      </c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226" t="s">
        <v>147</v>
      </c>
      <c r="B36" s="87"/>
      <c r="C36" s="256" t="s">
        <v>38</v>
      </c>
      <c r="D36" s="88"/>
      <c r="E36" s="88"/>
      <c r="F36" s="88"/>
      <c r="G36" s="88"/>
      <c r="H36" s="89"/>
      <c r="I36" s="90"/>
      <c r="J36" s="79"/>
      <c r="K36" s="80">
        <v>0</v>
      </c>
      <c r="L36" s="81"/>
      <c r="M36" s="81"/>
    </row>
    <row r="37" spans="1:13" ht="24.9" customHeight="1" x14ac:dyDescent="0.45">
      <c r="A37" s="91"/>
      <c r="B37" s="92">
        <v>2</v>
      </c>
      <c r="C37" s="93">
        <v>0</v>
      </c>
      <c r="D37" s="93"/>
      <c r="E37" s="93">
        <v>0</v>
      </c>
      <c r="F37" s="93">
        <v>0</v>
      </c>
      <c r="G37" s="93"/>
      <c r="H37" s="93"/>
      <c r="I37" s="93"/>
      <c r="J37" s="312" t="s">
        <v>161</v>
      </c>
      <c r="K37" s="313"/>
    </row>
    <row r="38" spans="1:13" ht="24.9" customHeight="1" x14ac:dyDescent="0.3">
      <c r="A38" s="91"/>
      <c r="B38" s="94">
        <v>0</v>
      </c>
      <c r="C38" s="80">
        <v>2</v>
      </c>
      <c r="D38" s="80"/>
      <c r="E38" s="80">
        <v>0</v>
      </c>
      <c r="F38" s="80">
        <v>0</v>
      </c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215</v>
      </c>
      <c r="B42" s="104" t="s">
        <v>45</v>
      </c>
      <c r="C42" s="104" t="s">
        <v>46</v>
      </c>
      <c r="D42" s="267" t="s">
        <v>34</v>
      </c>
      <c r="E42" s="267" t="s">
        <v>47</v>
      </c>
      <c r="F42" s="104" t="s">
        <v>35</v>
      </c>
      <c r="G42" s="104" t="s">
        <v>48</v>
      </c>
      <c r="H42" s="99"/>
      <c r="I42" s="99"/>
      <c r="J42" s="66" t="s">
        <v>166</v>
      </c>
      <c r="K42" s="67" t="s">
        <v>51</v>
      </c>
      <c r="L42" s="68"/>
      <c r="M42" s="68"/>
    </row>
    <row r="43" spans="1:13" ht="24.9" customHeight="1" x14ac:dyDescent="0.3">
      <c r="A43" s="63" t="s">
        <v>86</v>
      </c>
      <c r="B43" s="70"/>
      <c r="C43" s="71"/>
      <c r="D43" s="242" t="s">
        <v>55</v>
      </c>
      <c r="E43" s="266" t="s">
        <v>38</v>
      </c>
      <c r="F43" s="71"/>
      <c r="G43" s="71"/>
      <c r="H43" s="71"/>
      <c r="I43" s="72"/>
      <c r="J43" s="73">
        <v>0</v>
      </c>
      <c r="K43" s="74">
        <v>2</v>
      </c>
      <c r="L43" s="75"/>
      <c r="M43" s="75"/>
    </row>
    <row r="44" spans="1:13" ht="24.9" customHeight="1" x14ac:dyDescent="0.3">
      <c r="A44" s="63" t="s">
        <v>87</v>
      </c>
      <c r="B44" s="76"/>
      <c r="C44" s="77"/>
      <c r="D44" s="273" t="s">
        <v>164</v>
      </c>
      <c r="E44" s="241" t="s">
        <v>133</v>
      </c>
      <c r="F44" s="77"/>
      <c r="G44" s="77"/>
      <c r="H44" s="77"/>
      <c r="I44" s="78"/>
      <c r="J44" s="79">
        <v>1</v>
      </c>
      <c r="K44" s="80">
        <v>2</v>
      </c>
      <c r="L44" s="81"/>
      <c r="M44" s="81"/>
    </row>
    <row r="45" spans="1:13" ht="24.9" customHeight="1" x14ac:dyDescent="0.3">
      <c r="A45" s="63" t="s">
        <v>88</v>
      </c>
      <c r="B45" s="76"/>
      <c r="C45" s="273" t="s">
        <v>42</v>
      </c>
      <c r="D45" s="77"/>
      <c r="E45" s="77"/>
      <c r="F45" s="241" t="s">
        <v>195</v>
      </c>
      <c r="G45" s="77"/>
      <c r="H45" s="77"/>
      <c r="I45" s="78"/>
      <c r="J45" s="79">
        <v>1</v>
      </c>
      <c r="K45" s="80">
        <v>0</v>
      </c>
      <c r="L45" s="81"/>
      <c r="M45" s="81"/>
    </row>
    <row r="46" spans="1:13" ht="24.9" customHeight="1" x14ac:dyDescent="0.3">
      <c r="A46" s="63" t="s">
        <v>89</v>
      </c>
      <c r="B46" s="76"/>
      <c r="C46" s="241" t="s">
        <v>43</v>
      </c>
      <c r="D46" s="77"/>
      <c r="E46" s="77"/>
      <c r="F46" s="273" t="s">
        <v>38</v>
      </c>
      <c r="G46" s="77"/>
      <c r="H46" s="77"/>
      <c r="I46" s="78"/>
      <c r="J46" s="79">
        <v>0</v>
      </c>
      <c r="K46" s="80">
        <v>1</v>
      </c>
      <c r="L46" s="81"/>
      <c r="M46" s="81"/>
    </row>
    <row r="47" spans="1:13" ht="24.9" customHeight="1" x14ac:dyDescent="0.3">
      <c r="A47" s="63"/>
      <c r="B47" s="76"/>
      <c r="C47" s="77"/>
      <c r="D47" s="77"/>
      <c r="E47" s="77"/>
      <c r="F47" s="77"/>
      <c r="G47" s="77"/>
      <c r="H47" s="77"/>
      <c r="I47" s="78"/>
      <c r="J47" s="79"/>
      <c r="K47" s="80"/>
      <c r="L47" s="81"/>
      <c r="M47" s="81"/>
    </row>
    <row r="48" spans="1:13" ht="24.9" customHeight="1" x14ac:dyDescent="0.3">
      <c r="A48" s="63"/>
      <c r="B48" s="76"/>
      <c r="C48" s="77"/>
      <c r="D48" s="40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63"/>
      <c r="B49" s="82"/>
      <c r="C49" s="40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64"/>
      <c r="B50" s="51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/>
      <c r="C51" s="93">
        <v>1</v>
      </c>
      <c r="D51" s="93">
        <v>1</v>
      </c>
      <c r="E51" s="93">
        <v>2</v>
      </c>
      <c r="F51" s="93">
        <v>2</v>
      </c>
      <c r="G51" s="93"/>
      <c r="H51" s="93"/>
      <c r="I51" s="93"/>
      <c r="J51" s="312" t="s">
        <v>183</v>
      </c>
      <c r="K51" s="313"/>
    </row>
    <row r="52" spans="1:13" ht="24.9" customHeight="1" x14ac:dyDescent="0.3">
      <c r="A52" s="91"/>
      <c r="B52" s="94"/>
      <c r="C52" s="80">
        <v>1</v>
      </c>
      <c r="D52" s="80">
        <v>0</v>
      </c>
      <c r="E52" s="80">
        <v>0</v>
      </c>
      <c r="F52" s="80">
        <v>2</v>
      </c>
      <c r="G52" s="95"/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B51" sqref="B51:H52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">
      <c r="A1" s="65" t="s">
        <v>216</v>
      </c>
      <c r="B1" s="285" t="s">
        <v>44</v>
      </c>
      <c r="C1" s="285" t="s">
        <v>36</v>
      </c>
      <c r="D1" s="247" t="s">
        <v>37</v>
      </c>
      <c r="E1" s="285" t="s">
        <v>39</v>
      </c>
      <c r="F1" s="285" t="s">
        <v>40</v>
      </c>
      <c r="G1" s="285" t="s">
        <v>41</v>
      </c>
      <c r="H1" s="247"/>
      <c r="I1" s="247"/>
      <c r="J1" s="66" t="s">
        <v>51</v>
      </c>
      <c r="K1" s="67" t="s">
        <v>139</v>
      </c>
      <c r="L1" s="68"/>
      <c r="M1" s="68"/>
    </row>
    <row r="2" spans="1:13" ht="24.9" customHeight="1" x14ac:dyDescent="0.3">
      <c r="A2" s="236" t="s">
        <v>70</v>
      </c>
      <c r="B2" s="70"/>
      <c r="C2" s="71"/>
      <c r="D2" s="71"/>
      <c r="E2" s="34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236" t="s">
        <v>71</v>
      </c>
      <c r="B3" s="76"/>
      <c r="C3" s="77"/>
      <c r="E3" s="241" t="s">
        <v>235</v>
      </c>
      <c r="F3" s="273" t="s">
        <v>150</v>
      </c>
      <c r="G3" s="77"/>
      <c r="H3" s="40"/>
      <c r="I3" s="78"/>
      <c r="J3" s="79">
        <v>2</v>
      </c>
      <c r="K3" s="80">
        <v>2</v>
      </c>
      <c r="L3" s="81"/>
      <c r="M3" s="81"/>
    </row>
    <row r="4" spans="1:13" ht="24.9" customHeight="1" x14ac:dyDescent="0.3">
      <c r="A4" s="236" t="s">
        <v>72</v>
      </c>
      <c r="B4" s="244" t="s">
        <v>42</v>
      </c>
      <c r="C4" s="273" t="s">
        <v>43</v>
      </c>
      <c r="D4" s="77"/>
      <c r="E4" s="77"/>
      <c r="F4" s="77"/>
      <c r="G4" s="77"/>
      <c r="H4" s="77"/>
      <c r="I4" s="78"/>
      <c r="J4" s="79">
        <v>1</v>
      </c>
      <c r="K4" s="80">
        <v>1</v>
      </c>
      <c r="L4" s="81"/>
      <c r="M4" s="81"/>
    </row>
    <row r="5" spans="1:13" ht="24.9" customHeight="1" x14ac:dyDescent="0.3">
      <c r="A5" s="236" t="s">
        <v>73</v>
      </c>
      <c r="B5" s="76"/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236" t="s">
        <v>74</v>
      </c>
      <c r="B6" s="261"/>
      <c r="C6" s="40"/>
      <c r="D6" s="77"/>
      <c r="E6" s="77"/>
      <c r="F6" s="77"/>
      <c r="G6" s="248"/>
      <c r="H6" s="77"/>
      <c r="I6" s="78"/>
      <c r="J6" s="79"/>
      <c r="K6" s="80"/>
      <c r="L6" s="81"/>
      <c r="M6" s="81"/>
    </row>
    <row r="7" spans="1:13" ht="24.9" customHeight="1" x14ac:dyDescent="0.3">
      <c r="A7" s="236" t="s">
        <v>75</v>
      </c>
      <c r="B7" s="76"/>
      <c r="C7" s="77"/>
      <c r="D7" s="241" t="s">
        <v>55</v>
      </c>
      <c r="E7" s="273" t="s">
        <v>224</v>
      </c>
      <c r="G7" s="77"/>
      <c r="H7" s="77"/>
      <c r="I7" s="78"/>
      <c r="J7" s="79">
        <v>0</v>
      </c>
      <c r="K7" s="80">
        <v>2</v>
      </c>
      <c r="L7" s="81"/>
      <c r="M7" s="81"/>
    </row>
    <row r="8" spans="1:13" ht="24.9" customHeight="1" x14ac:dyDescent="0.3">
      <c r="A8" s="64" t="s">
        <v>81</v>
      </c>
      <c r="B8" s="273" t="s">
        <v>52</v>
      </c>
      <c r="C8" s="277" t="s">
        <v>42</v>
      </c>
      <c r="D8" s="84"/>
      <c r="E8" s="84"/>
      <c r="F8" s="84"/>
      <c r="G8" s="84"/>
      <c r="H8" s="85"/>
      <c r="I8" s="86"/>
      <c r="J8" s="79">
        <v>2</v>
      </c>
      <c r="K8" s="80">
        <v>1</v>
      </c>
      <c r="L8" s="81"/>
      <c r="M8" s="81"/>
    </row>
    <row r="9" spans="1:13" ht="24.9" customHeight="1" thickBot="1" x14ac:dyDescent="0.35">
      <c r="A9" s="63"/>
      <c r="B9" s="51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>
        <v>0</v>
      </c>
      <c r="C10" s="93">
        <v>1</v>
      </c>
      <c r="D10" s="93"/>
      <c r="E10" s="93">
        <v>2</v>
      </c>
      <c r="F10" s="93">
        <v>0</v>
      </c>
      <c r="G10" s="93"/>
      <c r="H10" s="93"/>
      <c r="I10" s="93"/>
      <c r="J10" s="312" t="s">
        <v>194</v>
      </c>
      <c r="K10" s="313"/>
    </row>
    <row r="11" spans="1:13" ht="24.9" customHeight="1" x14ac:dyDescent="0.3">
      <c r="A11" s="91"/>
      <c r="B11" s="94">
        <v>1</v>
      </c>
      <c r="C11" s="80">
        <v>1</v>
      </c>
      <c r="D11" s="80">
        <v>0</v>
      </c>
      <c r="E11" s="80">
        <v>0</v>
      </c>
      <c r="F11" s="80"/>
      <c r="G11" s="95"/>
      <c r="H11" s="80"/>
      <c r="I11" s="80"/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217</v>
      </c>
      <c r="B14" s="247" t="s">
        <v>67</v>
      </c>
      <c r="C14" s="247" t="s">
        <v>83</v>
      </c>
      <c r="D14" s="247" t="s">
        <v>56</v>
      </c>
      <c r="E14" s="272" t="s">
        <v>84</v>
      </c>
      <c r="F14" s="247" t="s">
        <v>58</v>
      </c>
      <c r="G14" s="247" t="s">
        <v>57</v>
      </c>
      <c r="H14" s="247" t="s">
        <v>85</v>
      </c>
      <c r="I14" s="247" t="s">
        <v>59</v>
      </c>
      <c r="J14" s="66" t="s">
        <v>139</v>
      </c>
      <c r="K14" s="67" t="s">
        <v>139</v>
      </c>
      <c r="L14" s="68"/>
      <c r="M14" s="68"/>
    </row>
    <row r="15" spans="1:13" ht="24.9" customHeight="1" x14ac:dyDescent="0.3">
      <c r="A15" s="64" t="s">
        <v>117</v>
      </c>
      <c r="B15" s="70"/>
      <c r="C15" s="71"/>
      <c r="D15" s="71"/>
      <c r="E15" s="34"/>
      <c r="F15" s="242" t="s">
        <v>234</v>
      </c>
      <c r="G15" s="71"/>
      <c r="H15" s="71"/>
      <c r="I15" s="287" t="s">
        <v>52</v>
      </c>
      <c r="J15" s="73">
        <v>2</v>
      </c>
      <c r="K15" s="74">
        <v>2</v>
      </c>
      <c r="L15" s="75"/>
      <c r="M15" s="75"/>
    </row>
    <row r="16" spans="1:13" ht="24.9" customHeight="1" x14ac:dyDescent="0.3">
      <c r="A16" s="64" t="s">
        <v>118</v>
      </c>
      <c r="B16" s="76"/>
      <c r="C16" s="77"/>
      <c r="D16" s="40"/>
      <c r="E16" s="77"/>
      <c r="F16" s="273" t="s">
        <v>133</v>
      </c>
      <c r="G16" s="77"/>
      <c r="H16" s="77"/>
      <c r="I16" s="243" t="s">
        <v>52</v>
      </c>
      <c r="J16" s="79">
        <v>2</v>
      </c>
      <c r="K16" s="80">
        <v>2</v>
      </c>
      <c r="L16" s="81"/>
      <c r="M16" s="81"/>
    </row>
    <row r="17" spans="1:13" ht="24.9" customHeight="1" x14ac:dyDescent="0.3">
      <c r="A17" s="64" t="s">
        <v>119</v>
      </c>
      <c r="B17" s="244" t="s">
        <v>163</v>
      </c>
      <c r="C17" s="40"/>
      <c r="D17" s="77"/>
      <c r="E17" s="77"/>
      <c r="F17" s="77"/>
      <c r="G17" s="273" t="s">
        <v>133</v>
      </c>
      <c r="H17" s="77"/>
      <c r="I17" s="78"/>
      <c r="J17" s="79">
        <v>2</v>
      </c>
      <c r="K17" s="80">
        <v>0</v>
      </c>
      <c r="L17" s="81"/>
      <c r="M17" s="81"/>
    </row>
    <row r="18" spans="1:13" ht="24.9" customHeight="1" x14ac:dyDescent="0.3">
      <c r="A18" s="64" t="s">
        <v>120</v>
      </c>
      <c r="C18" s="77"/>
      <c r="D18" s="77"/>
      <c r="E18" s="77"/>
      <c r="F18" s="77"/>
      <c r="G18" s="41" t="s">
        <v>55</v>
      </c>
      <c r="H18" s="77"/>
      <c r="I18" s="78"/>
      <c r="J18" s="79"/>
      <c r="K18" s="80">
        <v>2</v>
      </c>
      <c r="L18" s="81"/>
      <c r="M18" s="81"/>
    </row>
    <row r="19" spans="1:13" ht="24.9" customHeight="1" x14ac:dyDescent="0.3">
      <c r="A19" s="64" t="s">
        <v>121</v>
      </c>
      <c r="B19" s="274" t="s">
        <v>38</v>
      </c>
      <c r="C19" s="77"/>
      <c r="D19" s="77"/>
      <c r="E19" s="77"/>
      <c r="F19" s="77"/>
      <c r="G19" s="77"/>
      <c r="H19" s="77"/>
      <c r="I19" s="78"/>
      <c r="J19" s="79">
        <v>0</v>
      </c>
      <c r="K19" s="80"/>
      <c r="L19" s="81"/>
      <c r="M19" s="81"/>
    </row>
    <row r="20" spans="1:13" ht="24.9" customHeight="1" x14ac:dyDescent="0.3">
      <c r="A20" s="63"/>
      <c r="B20" s="76"/>
      <c r="C20" s="77"/>
      <c r="D20" s="77"/>
      <c r="E20" s="77"/>
      <c r="F20" s="77"/>
      <c r="G20" s="77"/>
      <c r="H20" s="77"/>
      <c r="I20" s="78"/>
      <c r="J20" s="79"/>
      <c r="K20" s="80"/>
      <c r="L20" s="81"/>
      <c r="M20" s="81"/>
    </row>
    <row r="21" spans="1:13" ht="24.9" customHeight="1" x14ac:dyDescent="0.3">
      <c r="A21" s="64"/>
      <c r="B21" s="82"/>
      <c r="C21" s="84"/>
      <c r="D21" s="84"/>
      <c r="E21" s="84"/>
      <c r="F21" s="84"/>
      <c r="G21" s="84"/>
      <c r="H21" s="85"/>
      <c r="I21" s="86"/>
      <c r="J21" s="79"/>
      <c r="K21" s="80"/>
      <c r="L21" s="81"/>
      <c r="M21" s="81"/>
    </row>
    <row r="22" spans="1:13" ht="24.9" customHeight="1" thickBot="1" x14ac:dyDescent="0.35">
      <c r="A22" s="63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>
        <v>2</v>
      </c>
      <c r="C23" s="93"/>
      <c r="D23" s="93"/>
      <c r="E23" s="93"/>
      <c r="F23" s="93">
        <v>0</v>
      </c>
      <c r="G23" s="93">
        <v>0</v>
      </c>
      <c r="H23" s="93"/>
      <c r="I23" s="93">
        <v>0</v>
      </c>
      <c r="J23" s="312" t="s">
        <v>161</v>
      </c>
      <c r="K23" s="313"/>
    </row>
    <row r="24" spans="1:13" ht="24.9" customHeight="1" x14ac:dyDescent="0.3">
      <c r="A24" s="91"/>
      <c r="B24" s="94">
        <v>2</v>
      </c>
      <c r="C24" s="80"/>
      <c r="D24" s="80"/>
      <c r="E24" s="80"/>
      <c r="F24" s="80">
        <v>0</v>
      </c>
      <c r="G24" s="95">
        <v>0</v>
      </c>
      <c r="H24" s="80"/>
      <c r="I24" s="80">
        <v>0</v>
      </c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218</v>
      </c>
      <c r="B28" s="104" t="s">
        <v>45</v>
      </c>
      <c r="C28" s="104" t="s">
        <v>46</v>
      </c>
      <c r="D28" s="267" t="s">
        <v>34</v>
      </c>
      <c r="E28" s="104" t="s">
        <v>47</v>
      </c>
      <c r="F28" s="104" t="s">
        <v>35</v>
      </c>
      <c r="G28" s="104" t="s">
        <v>48</v>
      </c>
      <c r="H28" s="99"/>
      <c r="I28" s="99"/>
      <c r="J28" s="66" t="s">
        <v>166</v>
      </c>
      <c r="K28" s="67" t="s">
        <v>51</v>
      </c>
      <c r="L28" s="68"/>
      <c r="M28" s="68"/>
    </row>
    <row r="29" spans="1:13" ht="24.9" customHeight="1" x14ac:dyDescent="0.3">
      <c r="A29" s="226" t="s">
        <v>60</v>
      </c>
      <c r="B29" s="70"/>
      <c r="C29" s="71"/>
      <c r="D29" s="242" t="s">
        <v>151</v>
      </c>
      <c r="E29" s="251" t="s">
        <v>42</v>
      </c>
      <c r="F29" s="71"/>
      <c r="G29" s="71"/>
      <c r="H29" s="71"/>
      <c r="I29" s="72"/>
      <c r="J29" s="73">
        <v>1</v>
      </c>
      <c r="K29" s="74">
        <v>0</v>
      </c>
      <c r="L29" s="75"/>
      <c r="M29" s="75"/>
    </row>
    <row r="30" spans="1:13" ht="24.9" customHeight="1" x14ac:dyDescent="0.3">
      <c r="A30" s="226" t="s">
        <v>61</v>
      </c>
      <c r="B30" s="76"/>
      <c r="C30" s="77"/>
      <c r="D30" s="42" t="s">
        <v>43</v>
      </c>
      <c r="E30" s="241" t="s">
        <v>133</v>
      </c>
      <c r="F30" s="77"/>
      <c r="G30" s="77"/>
      <c r="H30" s="77"/>
      <c r="I30" s="78"/>
      <c r="J30" s="79">
        <v>1</v>
      </c>
      <c r="K30" s="80">
        <v>2</v>
      </c>
      <c r="L30" s="81"/>
      <c r="M30" s="81"/>
    </row>
    <row r="31" spans="1:13" ht="24.9" customHeight="1" x14ac:dyDescent="0.3">
      <c r="A31" s="226" t="s">
        <v>62</v>
      </c>
      <c r="B31" s="76"/>
      <c r="C31" s="40"/>
      <c r="D31" s="77"/>
      <c r="E31" s="77"/>
      <c r="F31" s="77"/>
      <c r="G31" s="77"/>
      <c r="H31" s="77"/>
      <c r="I31" s="78"/>
      <c r="J31" s="79"/>
      <c r="K31" s="80"/>
      <c r="L31" s="81"/>
      <c r="M31" s="81"/>
    </row>
    <row r="32" spans="1:13" ht="24.9" customHeight="1" x14ac:dyDescent="0.3">
      <c r="A32" s="226" t="s">
        <v>63</v>
      </c>
      <c r="B32" s="76"/>
      <c r="C32" s="241" t="s">
        <v>42</v>
      </c>
      <c r="D32" s="77"/>
      <c r="E32" s="77"/>
      <c r="F32" s="42" t="s">
        <v>163</v>
      </c>
      <c r="G32" s="77"/>
      <c r="H32" s="77"/>
      <c r="I32" s="78"/>
      <c r="J32" s="79">
        <v>0</v>
      </c>
      <c r="K32" s="80">
        <v>1</v>
      </c>
      <c r="L32" s="81"/>
      <c r="M32" s="81"/>
    </row>
    <row r="33" spans="1:13" ht="24.9" customHeight="1" x14ac:dyDescent="0.3">
      <c r="A33" s="226" t="s">
        <v>64</v>
      </c>
      <c r="B33" s="76"/>
      <c r="C33" s="42" t="s">
        <v>226</v>
      </c>
      <c r="D33" s="77"/>
      <c r="E33" s="77"/>
      <c r="F33" s="241" t="s">
        <v>52</v>
      </c>
      <c r="G33" s="40"/>
      <c r="H33" s="77"/>
      <c r="I33" s="78"/>
      <c r="J33" s="79">
        <v>0</v>
      </c>
      <c r="K33" s="80">
        <v>2</v>
      </c>
      <c r="L33" s="81"/>
      <c r="M33" s="81"/>
    </row>
    <row r="34" spans="1:13" ht="24.9" customHeight="1" x14ac:dyDescent="0.3">
      <c r="A34" s="226" t="s">
        <v>191</v>
      </c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226" t="s">
        <v>228</v>
      </c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/>
      <c r="C37" s="93">
        <v>2</v>
      </c>
      <c r="D37" s="93">
        <v>1</v>
      </c>
      <c r="E37" s="93">
        <v>1</v>
      </c>
      <c r="F37" s="93">
        <v>2</v>
      </c>
      <c r="G37" s="93"/>
      <c r="H37" s="93"/>
      <c r="I37" s="93"/>
      <c r="J37" s="312" t="s">
        <v>183</v>
      </c>
      <c r="K37" s="313"/>
    </row>
    <row r="38" spans="1:13" ht="24.9" customHeight="1" x14ac:dyDescent="0.3">
      <c r="A38" s="91"/>
      <c r="B38" s="94"/>
      <c r="C38" s="80">
        <v>1</v>
      </c>
      <c r="D38" s="80">
        <v>2</v>
      </c>
      <c r="E38" s="80">
        <v>0</v>
      </c>
      <c r="F38" s="80">
        <v>0</v>
      </c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219</v>
      </c>
      <c r="B42" s="99" t="s">
        <v>90</v>
      </c>
      <c r="C42" s="99" t="s">
        <v>91</v>
      </c>
      <c r="D42" s="99" t="s">
        <v>49</v>
      </c>
      <c r="E42" s="99" t="s">
        <v>50</v>
      </c>
      <c r="F42" s="99" t="s">
        <v>92</v>
      </c>
      <c r="G42" s="99" t="s">
        <v>93</v>
      </c>
      <c r="H42" s="99" t="s">
        <v>134</v>
      </c>
      <c r="I42" s="99"/>
      <c r="J42" s="66" t="s">
        <v>165</v>
      </c>
      <c r="K42" s="67" t="s">
        <v>165</v>
      </c>
      <c r="L42" s="68"/>
      <c r="M42" s="68"/>
    </row>
    <row r="43" spans="1:13" ht="24.9" customHeight="1" x14ac:dyDescent="0.3">
      <c r="A43" s="226" t="s">
        <v>148</v>
      </c>
      <c r="B43" s="70"/>
      <c r="C43" s="71"/>
      <c r="D43" s="71"/>
      <c r="E43" s="40"/>
      <c r="F43" s="71"/>
      <c r="G43" s="71"/>
      <c r="H43" s="71"/>
      <c r="I43" s="72"/>
      <c r="J43" s="73"/>
      <c r="K43" s="74"/>
      <c r="L43" s="75"/>
      <c r="M43" s="75"/>
    </row>
    <row r="44" spans="1:13" ht="24.9" customHeight="1" x14ac:dyDescent="0.3">
      <c r="A44" s="226" t="s">
        <v>141</v>
      </c>
      <c r="B44" s="76"/>
      <c r="C44" s="77"/>
      <c r="D44" s="273" t="s">
        <v>152</v>
      </c>
      <c r="E44" s="241" t="s">
        <v>135</v>
      </c>
      <c r="F44" s="77"/>
      <c r="G44" s="77"/>
      <c r="H44" s="77"/>
      <c r="I44" s="78"/>
      <c r="J44" s="79">
        <v>2</v>
      </c>
      <c r="K44" s="80">
        <v>2</v>
      </c>
      <c r="L44" s="81"/>
      <c r="M44" s="81"/>
    </row>
    <row r="45" spans="1:13" ht="24.9" customHeight="1" x14ac:dyDescent="0.3">
      <c r="A45" s="226" t="s">
        <v>142</v>
      </c>
      <c r="B45" s="76"/>
      <c r="C45" s="273" t="s">
        <v>130</v>
      </c>
      <c r="D45" s="77"/>
      <c r="E45" s="77"/>
      <c r="F45" s="77"/>
      <c r="G45" s="77"/>
      <c r="H45" s="77"/>
      <c r="I45" s="78"/>
      <c r="J45" s="79">
        <v>2</v>
      </c>
      <c r="K45" s="80"/>
      <c r="L45" s="81"/>
      <c r="M45" s="81"/>
    </row>
    <row r="46" spans="1:13" ht="24.9" customHeight="1" x14ac:dyDescent="0.3">
      <c r="A46" s="226" t="s">
        <v>143</v>
      </c>
      <c r="B46" s="274" t="s">
        <v>193</v>
      </c>
      <c r="C46" s="241" t="s">
        <v>133</v>
      </c>
      <c r="D46" s="77"/>
      <c r="E46" s="77"/>
      <c r="F46" s="77"/>
      <c r="G46" s="77"/>
      <c r="H46" s="77"/>
      <c r="I46" s="78"/>
      <c r="J46" s="79">
        <v>2</v>
      </c>
      <c r="K46" s="80">
        <v>2</v>
      </c>
      <c r="L46" s="81"/>
      <c r="M46" s="81"/>
    </row>
    <row r="47" spans="1:13" ht="24.9" customHeight="1" x14ac:dyDescent="0.3">
      <c r="A47" s="226" t="s">
        <v>144</v>
      </c>
      <c r="B47" s="76"/>
      <c r="C47" s="77"/>
      <c r="D47" s="77"/>
      <c r="E47" s="77"/>
      <c r="F47" s="241" t="s">
        <v>42</v>
      </c>
      <c r="G47" s="77"/>
      <c r="H47" s="77"/>
      <c r="I47" s="78"/>
      <c r="J47" s="79"/>
      <c r="K47" s="80">
        <v>1</v>
      </c>
      <c r="L47" s="81"/>
      <c r="M47" s="81"/>
    </row>
    <row r="48" spans="1:13" ht="24.9" customHeight="1" x14ac:dyDescent="0.3">
      <c r="A48" s="226" t="s">
        <v>145</v>
      </c>
      <c r="B48" s="76"/>
      <c r="C48" s="77"/>
      <c r="D48" s="40"/>
      <c r="F48" s="77"/>
      <c r="G48" s="77"/>
      <c r="H48" s="273" t="s">
        <v>42</v>
      </c>
      <c r="I48" s="78"/>
      <c r="J48" s="79">
        <v>1</v>
      </c>
      <c r="K48" s="80"/>
      <c r="L48" s="81"/>
      <c r="M48" s="81"/>
    </row>
    <row r="49" spans="1:13" ht="24.9" customHeight="1" x14ac:dyDescent="0.3">
      <c r="A49" s="226" t="s">
        <v>146</v>
      </c>
      <c r="B49" s="82"/>
      <c r="C49" s="40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226" t="s">
        <v>147</v>
      </c>
      <c r="B50" s="288" t="s">
        <v>55</v>
      </c>
      <c r="C50" s="88"/>
      <c r="D50" s="88"/>
      <c r="E50" s="88"/>
      <c r="F50" s="88"/>
      <c r="G50" s="88"/>
      <c r="H50" s="89"/>
      <c r="I50" s="90"/>
      <c r="J50" s="79"/>
      <c r="K50" s="80">
        <v>2</v>
      </c>
      <c r="L50" s="81"/>
      <c r="M50" s="81"/>
    </row>
    <row r="51" spans="1:13" ht="24.9" customHeight="1" x14ac:dyDescent="0.45">
      <c r="A51" s="91"/>
      <c r="B51" s="92">
        <v>0</v>
      </c>
      <c r="C51" s="93">
        <v>0</v>
      </c>
      <c r="D51" s="93">
        <v>0</v>
      </c>
      <c r="E51" s="93"/>
      <c r="F51" s="93"/>
      <c r="G51" s="93"/>
      <c r="H51" s="93">
        <v>1</v>
      </c>
      <c r="I51" s="93"/>
      <c r="J51" s="312" t="s">
        <v>229</v>
      </c>
      <c r="K51" s="313"/>
    </row>
    <row r="52" spans="1:13" ht="24.9" customHeight="1" x14ac:dyDescent="0.3">
      <c r="A52" s="91"/>
      <c r="B52" s="94">
        <v>0</v>
      </c>
      <c r="C52" s="80">
        <v>0</v>
      </c>
      <c r="D52" s="80"/>
      <c r="E52" s="80">
        <v>0</v>
      </c>
      <c r="F52" s="80">
        <v>1</v>
      </c>
      <c r="G52" s="95"/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4" zoomScaleNormal="84" workbookViewId="0">
      <selection activeCell="G47" sqref="G47"/>
    </sheetView>
  </sheetViews>
  <sheetFormatPr defaultColWidth="9.109375" defaultRowHeight="24.9" customHeight="1" x14ac:dyDescent="0.3"/>
  <cols>
    <col min="1" max="1" width="25.6640625" style="98" customWidth="1"/>
    <col min="2" max="9" width="18.6640625" style="69" customWidth="1"/>
    <col min="10" max="16384" width="9.109375" style="69"/>
  </cols>
  <sheetData>
    <row r="1" spans="1:13" ht="41.1" customHeight="1" thickBot="1" x14ac:dyDescent="0.4">
      <c r="A1" s="65" t="s">
        <v>220</v>
      </c>
      <c r="B1" s="99" t="s">
        <v>148</v>
      </c>
      <c r="C1" s="99" t="s">
        <v>141</v>
      </c>
      <c r="D1" s="99" t="s">
        <v>142</v>
      </c>
      <c r="E1" s="99" t="s">
        <v>143</v>
      </c>
      <c r="F1" s="99" t="s">
        <v>144</v>
      </c>
      <c r="G1" s="99" t="s">
        <v>145</v>
      </c>
      <c r="H1" s="99" t="s">
        <v>146</v>
      </c>
      <c r="I1" s="99" t="s">
        <v>147</v>
      </c>
      <c r="J1" s="66" t="s">
        <v>139</v>
      </c>
      <c r="K1" s="67" t="s">
        <v>51</v>
      </c>
      <c r="L1" s="68"/>
      <c r="M1" s="68"/>
    </row>
    <row r="2" spans="1:13" ht="24.9" customHeight="1" x14ac:dyDescent="0.3">
      <c r="A2" s="236" t="s">
        <v>70</v>
      </c>
      <c r="B2" s="70"/>
      <c r="C2" s="71"/>
      <c r="D2" s="71"/>
      <c r="E2" s="34"/>
      <c r="F2" s="71"/>
      <c r="G2" s="71"/>
      <c r="H2" s="71"/>
      <c r="I2" s="72"/>
      <c r="J2" s="73"/>
      <c r="K2" s="74"/>
      <c r="L2" s="75"/>
      <c r="M2" s="75"/>
    </row>
    <row r="3" spans="1:13" ht="24.9" customHeight="1" x14ac:dyDescent="0.3">
      <c r="A3" s="236" t="s">
        <v>71</v>
      </c>
      <c r="B3" s="76"/>
      <c r="C3" s="77"/>
      <c r="D3" s="279" t="s">
        <v>130</v>
      </c>
      <c r="F3" s="77"/>
      <c r="G3" s="77"/>
      <c r="H3" s="40"/>
      <c r="I3" s="243" t="s">
        <v>237</v>
      </c>
      <c r="J3" s="79">
        <v>2</v>
      </c>
      <c r="K3" s="80">
        <v>2</v>
      </c>
      <c r="L3" s="81"/>
      <c r="M3" s="81"/>
    </row>
    <row r="4" spans="1:13" ht="24.9" customHeight="1" x14ac:dyDescent="0.3">
      <c r="A4" s="236" t="s">
        <v>72</v>
      </c>
      <c r="B4" s="76"/>
      <c r="C4" s="279" t="s">
        <v>238</v>
      </c>
      <c r="D4" s="77"/>
      <c r="E4" s="77"/>
      <c r="F4" s="77"/>
      <c r="G4" s="241" t="s">
        <v>164</v>
      </c>
      <c r="H4" s="77"/>
      <c r="I4" s="78"/>
      <c r="J4" s="79">
        <v>0</v>
      </c>
      <c r="K4" s="80">
        <v>1</v>
      </c>
      <c r="L4" s="81"/>
      <c r="M4" s="81"/>
    </row>
    <row r="5" spans="1:13" ht="24.9" customHeight="1" x14ac:dyDescent="0.3">
      <c r="A5" s="236" t="s">
        <v>73</v>
      </c>
      <c r="B5" s="76"/>
      <c r="C5" s="77"/>
      <c r="D5" s="77"/>
      <c r="E5" s="77"/>
      <c r="F5" s="77"/>
      <c r="G5" s="77"/>
      <c r="H5" s="77"/>
      <c r="I5" s="78"/>
      <c r="J5" s="79"/>
      <c r="K5" s="80"/>
      <c r="L5" s="81"/>
      <c r="M5" s="81"/>
    </row>
    <row r="6" spans="1:13" ht="24.9" customHeight="1" x14ac:dyDescent="0.3">
      <c r="A6" s="236" t="s">
        <v>74</v>
      </c>
      <c r="B6" s="261"/>
      <c r="C6" s="40"/>
      <c r="D6" s="77"/>
      <c r="E6" s="77"/>
      <c r="F6" s="77"/>
      <c r="G6" s="248"/>
      <c r="H6" s="77"/>
      <c r="I6" s="78"/>
      <c r="J6" s="79"/>
      <c r="K6" s="80"/>
      <c r="L6" s="81"/>
      <c r="M6" s="81"/>
    </row>
    <row r="7" spans="1:13" ht="24.9" customHeight="1" x14ac:dyDescent="0.3">
      <c r="A7" s="236" t="s">
        <v>75</v>
      </c>
      <c r="C7" s="241" t="s">
        <v>42</v>
      </c>
      <c r="D7" s="77"/>
      <c r="E7" s="77"/>
      <c r="F7" s="77"/>
      <c r="G7" s="282" t="s">
        <v>55</v>
      </c>
      <c r="H7" s="77"/>
      <c r="I7" s="78"/>
      <c r="J7" s="79">
        <v>2</v>
      </c>
      <c r="K7" s="80">
        <v>1</v>
      </c>
      <c r="L7" s="81"/>
      <c r="M7" s="81"/>
    </row>
    <row r="8" spans="1:13" ht="24.9" customHeight="1" x14ac:dyDescent="0.3">
      <c r="A8" s="64" t="s">
        <v>81</v>
      </c>
      <c r="B8" s="289"/>
      <c r="C8" s="84"/>
      <c r="D8" s="277" t="s">
        <v>42</v>
      </c>
      <c r="E8" s="279" t="s">
        <v>130</v>
      </c>
      <c r="F8" s="84"/>
      <c r="G8" s="84"/>
      <c r="H8" s="85"/>
      <c r="I8" s="86"/>
      <c r="J8" s="79">
        <v>2</v>
      </c>
      <c r="K8" s="80">
        <v>1</v>
      </c>
      <c r="L8" s="81"/>
      <c r="M8" s="81"/>
    </row>
    <row r="9" spans="1:13" ht="24.9" customHeight="1" thickBot="1" x14ac:dyDescent="0.35">
      <c r="A9" s="63"/>
      <c r="B9" s="51"/>
      <c r="C9" s="88"/>
      <c r="D9" s="88"/>
      <c r="E9" s="88"/>
      <c r="F9" s="88"/>
      <c r="G9" s="88"/>
      <c r="H9" s="89"/>
      <c r="I9" s="90"/>
      <c r="J9" s="79"/>
      <c r="K9" s="80"/>
      <c r="L9" s="81"/>
      <c r="M9" s="81"/>
    </row>
    <row r="10" spans="1:13" ht="24.9" customHeight="1" x14ac:dyDescent="0.45">
      <c r="A10" s="91"/>
      <c r="B10" s="92"/>
      <c r="C10" s="93">
        <v>2</v>
      </c>
      <c r="D10" s="93">
        <v>0</v>
      </c>
      <c r="E10" s="93">
        <v>0</v>
      </c>
      <c r="F10" s="93"/>
      <c r="G10" s="93">
        <v>0</v>
      </c>
      <c r="H10" s="93"/>
      <c r="I10" s="93"/>
      <c r="J10" s="312" t="s">
        <v>194</v>
      </c>
      <c r="K10" s="313"/>
    </row>
    <row r="11" spans="1:13" ht="24.9" customHeight="1" x14ac:dyDescent="0.3">
      <c r="A11" s="91"/>
      <c r="B11" s="94"/>
      <c r="C11" s="80">
        <v>1</v>
      </c>
      <c r="D11" s="80">
        <v>1</v>
      </c>
      <c r="E11" s="80"/>
      <c r="F11" s="80"/>
      <c r="G11" s="95">
        <v>1</v>
      </c>
      <c r="H11" s="80"/>
      <c r="I11" s="80">
        <v>0</v>
      </c>
    </row>
    <row r="12" spans="1:13" ht="24.9" customHeight="1" x14ac:dyDescent="0.3">
      <c r="A12" s="91"/>
      <c r="B12" s="96"/>
      <c r="C12" s="81"/>
      <c r="D12" s="81"/>
      <c r="E12" s="81"/>
      <c r="F12" s="81"/>
      <c r="G12" s="81"/>
      <c r="H12" s="81"/>
      <c r="I12" s="81"/>
    </row>
    <row r="13" spans="1:13" ht="24.9" customHeight="1" thickBot="1" x14ac:dyDescent="0.35">
      <c r="A13" s="102"/>
      <c r="B13" s="103"/>
      <c r="C13" s="103"/>
      <c r="D13" s="103"/>
      <c r="E13" s="103"/>
      <c r="F13" s="103"/>
      <c r="G13" s="103"/>
      <c r="H13" s="103"/>
      <c r="I13" s="103"/>
    </row>
    <row r="14" spans="1:13" ht="41.1" customHeight="1" thickBot="1" x14ac:dyDescent="0.4">
      <c r="A14" s="27" t="s">
        <v>221</v>
      </c>
      <c r="B14" s="104" t="s">
        <v>45</v>
      </c>
      <c r="C14" s="104" t="s">
        <v>46</v>
      </c>
      <c r="D14" s="267" t="s">
        <v>34</v>
      </c>
      <c r="E14" s="104" t="s">
        <v>47</v>
      </c>
      <c r="F14" s="104" t="s">
        <v>35</v>
      </c>
      <c r="G14" s="104" t="s">
        <v>48</v>
      </c>
      <c r="H14" s="248"/>
      <c r="I14" s="248"/>
      <c r="J14" s="66" t="s">
        <v>166</v>
      </c>
      <c r="K14" s="67" t="s">
        <v>53</v>
      </c>
      <c r="L14" s="68"/>
      <c r="M14" s="68"/>
    </row>
    <row r="15" spans="1:13" ht="24.9" customHeight="1" x14ac:dyDescent="0.3">
      <c r="A15" s="63" t="s">
        <v>76</v>
      </c>
      <c r="B15" s="70"/>
      <c r="C15" s="71"/>
      <c r="D15" s="71"/>
      <c r="E15" s="34"/>
      <c r="F15" s="71"/>
      <c r="G15" s="71"/>
      <c r="H15" s="71"/>
      <c r="I15" s="72"/>
      <c r="J15" s="73"/>
      <c r="K15" s="74"/>
      <c r="L15" s="75"/>
      <c r="M15" s="75"/>
    </row>
    <row r="16" spans="1:13" ht="24.9" customHeight="1" x14ac:dyDescent="0.3">
      <c r="A16" s="63" t="s">
        <v>77</v>
      </c>
      <c r="B16" s="76"/>
      <c r="C16" s="77"/>
      <c r="D16" s="42" t="s">
        <v>52</v>
      </c>
      <c r="E16" s="241" t="s">
        <v>133</v>
      </c>
      <c r="F16" s="77"/>
      <c r="G16" s="77"/>
      <c r="H16" s="77"/>
      <c r="I16" s="78"/>
      <c r="J16" s="79">
        <v>2</v>
      </c>
      <c r="K16" s="80">
        <v>2</v>
      </c>
      <c r="L16" s="81"/>
      <c r="M16" s="81"/>
    </row>
    <row r="17" spans="1:13" ht="24.9" customHeight="1" x14ac:dyDescent="0.3">
      <c r="A17" s="63" t="s">
        <v>78</v>
      </c>
      <c r="B17" s="76"/>
      <c r="C17" s="40"/>
      <c r="D17" s="77"/>
      <c r="E17" s="77"/>
      <c r="F17" s="77"/>
      <c r="G17" s="83"/>
      <c r="H17" s="77"/>
      <c r="I17" s="78"/>
      <c r="J17" s="79"/>
      <c r="K17" s="80"/>
      <c r="L17" s="81"/>
      <c r="M17" s="81"/>
    </row>
    <row r="18" spans="1:13" ht="24.9" customHeight="1" x14ac:dyDescent="0.3">
      <c r="A18" s="63" t="s">
        <v>79</v>
      </c>
      <c r="B18" s="76"/>
      <c r="C18" s="241" t="s">
        <v>151</v>
      </c>
      <c r="D18" s="77"/>
      <c r="E18" s="77"/>
      <c r="F18" s="273" t="s">
        <v>38</v>
      </c>
      <c r="G18" s="40"/>
      <c r="H18" s="77"/>
      <c r="I18" s="78"/>
      <c r="J18" s="79">
        <v>0</v>
      </c>
      <c r="K18" s="80">
        <v>0</v>
      </c>
      <c r="L18" s="81"/>
      <c r="M18" s="81"/>
    </row>
    <row r="19" spans="1:13" ht="24.9" customHeight="1" x14ac:dyDescent="0.3">
      <c r="A19" s="63" t="s">
        <v>80</v>
      </c>
      <c r="B19" s="76"/>
      <c r="C19" s="77"/>
      <c r="D19" s="77"/>
      <c r="E19" s="77"/>
      <c r="F19" s="77"/>
      <c r="G19" s="77"/>
      <c r="H19" s="77"/>
      <c r="I19" s="78"/>
      <c r="J19" s="79"/>
      <c r="K19" s="80"/>
      <c r="L19" s="81"/>
      <c r="M19" s="81"/>
    </row>
    <row r="20" spans="1:13" ht="24.9" customHeight="1" x14ac:dyDescent="0.3">
      <c r="A20" s="64" t="s">
        <v>116</v>
      </c>
      <c r="B20" s="76"/>
      <c r="C20" s="77"/>
      <c r="D20" s="241" t="s">
        <v>42</v>
      </c>
      <c r="E20" s="273" t="s">
        <v>163</v>
      </c>
      <c r="F20" s="77"/>
      <c r="G20" s="77"/>
      <c r="H20" s="77"/>
      <c r="I20" s="78"/>
      <c r="J20" s="79">
        <v>0</v>
      </c>
      <c r="K20" s="80">
        <v>1</v>
      </c>
      <c r="L20" s="81"/>
      <c r="M20" s="81"/>
    </row>
    <row r="21" spans="1:13" ht="24.9" customHeight="1" x14ac:dyDescent="0.3">
      <c r="A21" s="64" t="s">
        <v>82</v>
      </c>
      <c r="B21" s="82"/>
      <c r="C21" s="279" t="s">
        <v>195</v>
      </c>
      <c r="D21" s="84"/>
      <c r="E21" s="84"/>
      <c r="F21" s="277" t="s">
        <v>42</v>
      </c>
      <c r="G21" s="84"/>
      <c r="H21" s="85"/>
      <c r="I21" s="86"/>
      <c r="J21" s="79">
        <v>0</v>
      </c>
      <c r="K21" s="80">
        <v>1</v>
      </c>
      <c r="L21" s="81"/>
      <c r="M21" s="81"/>
    </row>
    <row r="22" spans="1:13" ht="24.9" customHeight="1" thickBot="1" x14ac:dyDescent="0.35">
      <c r="A22" s="63"/>
      <c r="B22" s="87"/>
      <c r="C22" s="88"/>
      <c r="D22" s="88"/>
      <c r="E22" s="88"/>
      <c r="F22" s="88"/>
      <c r="G22" s="88"/>
      <c r="H22" s="89"/>
      <c r="I22" s="90"/>
      <c r="J22" s="79"/>
      <c r="K22" s="80"/>
      <c r="L22" s="81"/>
      <c r="M22" s="81"/>
    </row>
    <row r="23" spans="1:13" ht="24.9" customHeight="1" x14ac:dyDescent="0.45">
      <c r="A23" s="91"/>
      <c r="B23" s="92"/>
      <c r="C23" s="93">
        <v>2</v>
      </c>
      <c r="D23" s="93">
        <v>0</v>
      </c>
      <c r="E23" s="93">
        <v>2</v>
      </c>
      <c r="F23" s="93">
        <v>2</v>
      </c>
      <c r="G23" s="93"/>
      <c r="H23" s="93"/>
      <c r="I23" s="93"/>
      <c r="J23" s="312" t="s">
        <v>170</v>
      </c>
      <c r="K23" s="313"/>
    </row>
    <row r="24" spans="1:13" ht="24.9" customHeight="1" x14ac:dyDescent="0.3">
      <c r="A24" s="91"/>
      <c r="B24" s="94"/>
      <c r="C24" s="80">
        <v>2</v>
      </c>
      <c r="D24" s="80">
        <v>1</v>
      </c>
      <c r="E24" s="80">
        <v>0</v>
      </c>
      <c r="F24" s="80">
        <v>1</v>
      </c>
      <c r="G24" s="95"/>
      <c r="H24" s="80"/>
      <c r="I24" s="80"/>
    </row>
    <row r="25" spans="1:13" ht="24.9" customHeight="1" x14ac:dyDescent="0.3">
      <c r="A25" s="91"/>
      <c r="B25" s="96"/>
      <c r="C25" s="81"/>
      <c r="D25" s="81"/>
      <c r="E25" s="81"/>
      <c r="F25" s="81"/>
      <c r="G25" s="81"/>
      <c r="H25" s="81"/>
      <c r="I25" s="81"/>
    </row>
    <row r="26" spans="1:13" ht="24.9" customHeight="1" x14ac:dyDescent="0.3">
      <c r="A26" s="97"/>
      <c r="B26" s="96"/>
      <c r="C26" s="81"/>
      <c r="D26" s="81"/>
      <c r="E26" s="81"/>
      <c r="F26" s="81"/>
      <c r="G26" s="81"/>
      <c r="H26" s="81"/>
      <c r="I26" s="81"/>
    </row>
    <row r="27" spans="1:13" ht="24.9" customHeight="1" thickBot="1" x14ac:dyDescent="0.35"/>
    <row r="28" spans="1:13" ht="41.1" customHeight="1" thickBot="1" x14ac:dyDescent="0.4">
      <c r="A28" s="65" t="s">
        <v>222</v>
      </c>
      <c r="B28" s="285" t="s">
        <v>44</v>
      </c>
      <c r="C28" s="285" t="s">
        <v>36</v>
      </c>
      <c r="D28" s="247" t="s">
        <v>37</v>
      </c>
      <c r="E28" s="285" t="s">
        <v>39</v>
      </c>
      <c r="F28" s="285" t="s">
        <v>40</v>
      </c>
      <c r="G28" s="285" t="s">
        <v>41</v>
      </c>
      <c r="H28" s="99"/>
      <c r="I28" s="99"/>
      <c r="J28" s="66" t="s">
        <v>53</v>
      </c>
      <c r="K28" s="67" t="s">
        <v>53</v>
      </c>
      <c r="L28" s="68"/>
      <c r="M28" s="68"/>
    </row>
    <row r="29" spans="1:13" ht="24.9" customHeight="1" x14ac:dyDescent="0.3">
      <c r="A29" s="63" t="s">
        <v>86</v>
      </c>
      <c r="B29" s="70"/>
      <c r="C29" s="71"/>
      <c r="D29" s="242" t="s">
        <v>43</v>
      </c>
      <c r="E29" s="251" t="s">
        <v>43</v>
      </c>
      <c r="F29" s="71"/>
      <c r="G29" s="71"/>
      <c r="H29" s="71"/>
      <c r="I29" s="72"/>
      <c r="J29" s="73">
        <v>1</v>
      </c>
      <c r="K29" s="74">
        <v>1</v>
      </c>
      <c r="L29" s="75"/>
      <c r="M29" s="75"/>
    </row>
    <row r="30" spans="1:13" ht="24.9" customHeight="1" x14ac:dyDescent="0.3">
      <c r="A30" s="63" t="s">
        <v>87</v>
      </c>
      <c r="B30" s="76"/>
      <c r="C30" s="77"/>
      <c r="E30" s="241" t="s">
        <v>152</v>
      </c>
      <c r="F30" s="42" t="s">
        <v>55</v>
      </c>
      <c r="G30" s="77"/>
      <c r="H30" s="77"/>
      <c r="I30" s="78"/>
      <c r="J30" s="79">
        <v>2</v>
      </c>
      <c r="K30" s="80">
        <v>2</v>
      </c>
      <c r="L30" s="81"/>
      <c r="M30" s="81"/>
    </row>
    <row r="31" spans="1:13" ht="24.9" customHeight="1" x14ac:dyDescent="0.3">
      <c r="A31" s="63" t="s">
        <v>88</v>
      </c>
      <c r="B31" s="244" t="s">
        <v>43</v>
      </c>
      <c r="C31" s="42" t="s">
        <v>38</v>
      </c>
      <c r="D31" s="77"/>
      <c r="E31" s="77"/>
      <c r="F31" s="77"/>
      <c r="G31" s="77"/>
      <c r="H31" s="77"/>
      <c r="I31" s="78"/>
      <c r="J31" s="79">
        <v>0</v>
      </c>
      <c r="K31" s="80">
        <v>1</v>
      </c>
      <c r="L31" s="81"/>
      <c r="M31" s="81"/>
    </row>
    <row r="32" spans="1:13" ht="24.9" customHeight="1" x14ac:dyDescent="0.3">
      <c r="A32" s="63" t="s">
        <v>89</v>
      </c>
      <c r="B32" s="274" t="s">
        <v>42</v>
      </c>
      <c r="C32" s="241" t="s">
        <v>38</v>
      </c>
      <c r="D32" s="77"/>
      <c r="E32" s="77"/>
      <c r="F32" s="83"/>
      <c r="G32" s="77"/>
      <c r="H32" s="77"/>
      <c r="I32" s="78"/>
      <c r="J32" s="79">
        <v>1</v>
      </c>
      <c r="K32" s="80">
        <v>0</v>
      </c>
      <c r="L32" s="81"/>
      <c r="M32" s="81"/>
    </row>
    <row r="33" spans="1:13" ht="24.9" customHeight="1" x14ac:dyDescent="0.3">
      <c r="A33" s="226"/>
      <c r="B33" s="76"/>
      <c r="C33" s="83"/>
      <c r="D33" s="77"/>
      <c r="E33" s="77"/>
      <c r="F33" s="77"/>
      <c r="G33" s="40"/>
      <c r="H33" s="77"/>
      <c r="I33" s="78"/>
      <c r="J33" s="79"/>
      <c r="K33" s="80"/>
      <c r="L33" s="81"/>
      <c r="M33" s="81"/>
    </row>
    <row r="34" spans="1:13" ht="24.9" customHeight="1" x14ac:dyDescent="0.3">
      <c r="A34" s="226"/>
      <c r="B34" s="76"/>
      <c r="C34" s="77"/>
      <c r="D34" s="77"/>
      <c r="E34" s="77"/>
      <c r="F34" s="77"/>
      <c r="G34" s="77"/>
      <c r="H34" s="77"/>
      <c r="I34" s="78"/>
      <c r="J34" s="79"/>
      <c r="K34" s="80"/>
      <c r="L34" s="81"/>
      <c r="M34" s="81"/>
    </row>
    <row r="35" spans="1:13" ht="24.9" customHeight="1" x14ac:dyDescent="0.3">
      <c r="A35" s="226"/>
      <c r="B35" s="82"/>
      <c r="C35" s="84"/>
      <c r="D35" s="84"/>
      <c r="E35" s="84"/>
      <c r="F35" s="84"/>
      <c r="G35" s="84"/>
      <c r="H35" s="85"/>
      <c r="I35" s="86"/>
      <c r="J35" s="79"/>
      <c r="K35" s="80"/>
      <c r="L35" s="81"/>
      <c r="M35" s="81"/>
    </row>
    <row r="36" spans="1:13" ht="24.9" customHeight="1" thickBot="1" x14ac:dyDescent="0.35">
      <c r="A36" s="63"/>
      <c r="B36" s="87"/>
      <c r="C36" s="88"/>
      <c r="D36" s="88"/>
      <c r="E36" s="88"/>
      <c r="F36" s="88"/>
      <c r="G36" s="88"/>
      <c r="H36" s="89"/>
      <c r="I36" s="90"/>
      <c r="J36" s="79"/>
      <c r="K36" s="80"/>
      <c r="L36" s="81"/>
      <c r="M36" s="81"/>
    </row>
    <row r="37" spans="1:13" ht="24.9" customHeight="1" x14ac:dyDescent="0.45">
      <c r="A37" s="91"/>
      <c r="B37" s="92">
        <v>1</v>
      </c>
      <c r="C37" s="93">
        <v>2</v>
      </c>
      <c r="D37" s="93"/>
      <c r="E37" s="93">
        <v>1</v>
      </c>
      <c r="F37" s="93">
        <v>0</v>
      </c>
      <c r="G37" s="93"/>
      <c r="H37" s="93"/>
      <c r="I37" s="93"/>
      <c r="J37" s="312" t="s">
        <v>169</v>
      </c>
      <c r="K37" s="313"/>
    </row>
    <row r="38" spans="1:13" ht="24.9" customHeight="1" x14ac:dyDescent="0.3">
      <c r="A38" s="91"/>
      <c r="B38" s="94">
        <v>1</v>
      </c>
      <c r="C38" s="80">
        <v>2</v>
      </c>
      <c r="D38" s="80">
        <v>1</v>
      </c>
      <c r="E38" s="80">
        <v>0</v>
      </c>
      <c r="F38" s="80"/>
      <c r="G38" s="95"/>
      <c r="H38" s="80"/>
      <c r="I38" s="80"/>
    </row>
    <row r="39" spans="1:13" ht="24.9" customHeight="1" x14ac:dyDescent="0.3">
      <c r="A39" s="91"/>
      <c r="B39" s="96"/>
      <c r="C39" s="81"/>
      <c r="D39" s="81"/>
      <c r="E39" s="81"/>
      <c r="F39" s="81"/>
      <c r="G39" s="81"/>
      <c r="H39" s="81"/>
      <c r="I39" s="81"/>
    </row>
    <row r="40" spans="1:13" ht="24.9" customHeight="1" x14ac:dyDescent="0.3">
      <c r="A40" s="97"/>
      <c r="B40" s="96"/>
      <c r="C40" s="81"/>
      <c r="D40" s="81"/>
      <c r="E40" s="81"/>
      <c r="F40" s="81"/>
      <c r="G40" s="81"/>
      <c r="H40" s="81"/>
      <c r="I40" s="81"/>
    </row>
    <row r="41" spans="1:13" ht="24.9" customHeight="1" thickBot="1" x14ac:dyDescent="0.35"/>
    <row r="42" spans="1:13" ht="41.1" customHeight="1" thickBot="1" x14ac:dyDescent="0.4">
      <c r="A42" s="65" t="s">
        <v>223</v>
      </c>
      <c r="B42" s="99" t="s">
        <v>60</v>
      </c>
      <c r="C42" s="99" t="s">
        <v>61</v>
      </c>
      <c r="D42" s="99" t="s">
        <v>62</v>
      </c>
      <c r="E42" s="99" t="s">
        <v>63</v>
      </c>
      <c r="F42" s="99" t="s">
        <v>64</v>
      </c>
      <c r="G42" s="99" t="s">
        <v>191</v>
      </c>
      <c r="H42" s="99" t="s">
        <v>228</v>
      </c>
      <c r="I42" s="99"/>
      <c r="J42" s="66" t="s">
        <v>51</v>
      </c>
      <c r="K42" s="67" t="s">
        <v>139</v>
      </c>
      <c r="L42" s="68"/>
      <c r="M42" s="68"/>
    </row>
    <row r="43" spans="1:13" ht="24.9" customHeight="1" x14ac:dyDescent="0.3">
      <c r="A43" s="64" t="s">
        <v>117</v>
      </c>
      <c r="B43" s="70"/>
      <c r="C43" s="71"/>
      <c r="D43" s="71"/>
      <c r="E43" s="42" t="s">
        <v>130</v>
      </c>
      <c r="F43" s="71"/>
      <c r="G43" s="242" t="s">
        <v>236</v>
      </c>
      <c r="H43" s="71"/>
      <c r="I43" s="72"/>
      <c r="J43" s="73">
        <v>2</v>
      </c>
      <c r="K43" s="74">
        <v>2</v>
      </c>
      <c r="L43" s="75"/>
      <c r="M43" s="75"/>
    </row>
    <row r="44" spans="1:13" ht="24.9" customHeight="1" x14ac:dyDescent="0.3">
      <c r="A44" s="64" t="s">
        <v>118</v>
      </c>
      <c r="B44" s="76"/>
      <c r="C44" s="77"/>
      <c r="D44" s="77"/>
      <c r="E44" s="241" t="s">
        <v>149</v>
      </c>
      <c r="F44" s="273" t="s">
        <v>149</v>
      </c>
      <c r="G44" s="77"/>
      <c r="H44" s="77"/>
      <c r="I44" s="78"/>
      <c r="J44" s="79">
        <v>2</v>
      </c>
      <c r="K44" s="80">
        <v>2</v>
      </c>
      <c r="L44" s="81"/>
      <c r="M44" s="81"/>
    </row>
    <row r="45" spans="1:13" ht="24.9" customHeight="1" x14ac:dyDescent="0.3">
      <c r="A45" s="64" t="s">
        <v>119</v>
      </c>
      <c r="B45" s="244" t="s">
        <v>133</v>
      </c>
      <c r="C45" s="273" t="s">
        <v>154</v>
      </c>
      <c r="D45" s="77"/>
      <c r="E45" s="77"/>
      <c r="F45" s="77"/>
      <c r="G45" s="77"/>
      <c r="H45" s="77"/>
      <c r="I45" s="78"/>
      <c r="J45" s="79">
        <v>0</v>
      </c>
      <c r="K45" s="80">
        <v>2</v>
      </c>
      <c r="L45" s="81"/>
      <c r="M45" s="81"/>
    </row>
    <row r="46" spans="1:13" ht="24.9" customHeight="1" x14ac:dyDescent="0.3">
      <c r="A46" s="64" t="s">
        <v>120</v>
      </c>
      <c r="B46" s="76"/>
      <c r="C46" s="77"/>
      <c r="D46" s="77"/>
      <c r="E46" s="77"/>
      <c r="F46" s="77"/>
      <c r="G46" s="77"/>
      <c r="H46" s="77"/>
      <c r="I46" s="78"/>
      <c r="J46" s="79"/>
      <c r="K46" s="80"/>
      <c r="L46" s="81"/>
      <c r="M46" s="81"/>
    </row>
    <row r="47" spans="1:13" ht="24.9" customHeight="1" x14ac:dyDescent="0.3">
      <c r="A47" s="64" t="s">
        <v>121</v>
      </c>
      <c r="B47" s="274" t="s">
        <v>42</v>
      </c>
      <c r="C47" s="241" t="s">
        <v>153</v>
      </c>
      <c r="D47" s="77"/>
      <c r="E47" s="77"/>
      <c r="F47" s="77"/>
      <c r="G47" s="77"/>
      <c r="H47" s="77"/>
      <c r="I47" s="78"/>
      <c r="J47" s="79">
        <v>1</v>
      </c>
      <c r="K47" s="80">
        <v>0</v>
      </c>
      <c r="L47" s="81"/>
      <c r="M47" s="81"/>
    </row>
    <row r="48" spans="1:13" ht="24.9" customHeight="1" x14ac:dyDescent="0.3">
      <c r="A48" s="63"/>
      <c r="B48" s="76"/>
      <c r="C48" s="77"/>
      <c r="D48" s="40"/>
      <c r="E48" s="77"/>
      <c r="F48" s="77"/>
      <c r="G48" s="77"/>
      <c r="H48" s="77"/>
      <c r="I48" s="78"/>
      <c r="J48" s="79"/>
      <c r="K48" s="80"/>
      <c r="L48" s="81"/>
      <c r="M48" s="81"/>
    </row>
    <row r="49" spans="1:13" ht="24.9" customHeight="1" x14ac:dyDescent="0.3">
      <c r="A49" s="63"/>
      <c r="B49" s="82"/>
      <c r="C49" s="40"/>
      <c r="D49" s="84"/>
      <c r="E49" s="84"/>
      <c r="F49" s="84"/>
      <c r="G49" s="84"/>
      <c r="H49" s="85"/>
      <c r="I49" s="86"/>
      <c r="J49" s="79"/>
      <c r="K49" s="80"/>
      <c r="L49" s="81"/>
      <c r="M49" s="81"/>
    </row>
    <row r="50" spans="1:13" ht="24.9" customHeight="1" thickBot="1" x14ac:dyDescent="0.35">
      <c r="A50" s="64"/>
      <c r="B50" s="51"/>
      <c r="C50" s="88"/>
      <c r="D50" s="88"/>
      <c r="E50" s="88"/>
      <c r="F50" s="88"/>
      <c r="G50" s="88"/>
      <c r="H50" s="89"/>
      <c r="I50" s="90"/>
      <c r="J50" s="79"/>
      <c r="K50" s="80"/>
      <c r="L50" s="81"/>
      <c r="M50" s="81"/>
    </row>
    <row r="51" spans="1:13" ht="24.9" customHeight="1" x14ac:dyDescent="0.45">
      <c r="A51" s="91"/>
      <c r="B51" s="92">
        <v>1</v>
      </c>
      <c r="C51" s="93">
        <v>2</v>
      </c>
      <c r="D51" s="93"/>
      <c r="E51" s="93">
        <v>0</v>
      </c>
      <c r="F51" s="93">
        <v>0</v>
      </c>
      <c r="G51" s="93"/>
      <c r="H51" s="93"/>
      <c r="I51" s="93"/>
      <c r="J51" s="312" t="s">
        <v>194</v>
      </c>
      <c r="K51" s="313"/>
    </row>
    <row r="52" spans="1:13" ht="24.9" customHeight="1" x14ac:dyDescent="0.3">
      <c r="A52" s="91"/>
      <c r="B52" s="94">
        <v>0</v>
      </c>
      <c r="C52" s="80">
        <v>2</v>
      </c>
      <c r="D52" s="80"/>
      <c r="E52" s="80">
        <v>0</v>
      </c>
      <c r="F52" s="80"/>
      <c r="G52" s="95">
        <v>0</v>
      </c>
      <c r="H52" s="80"/>
      <c r="I52" s="80"/>
    </row>
    <row r="53" spans="1:13" ht="24.9" customHeight="1" x14ac:dyDescent="0.3">
      <c r="A53" s="91"/>
      <c r="B53" s="96"/>
      <c r="C53" s="81"/>
      <c r="D53" s="81"/>
      <c r="E53" s="81"/>
      <c r="F53" s="81"/>
      <c r="G53" s="81"/>
      <c r="H53" s="81"/>
      <c r="I53" s="81"/>
    </row>
    <row r="54" spans="1:13" ht="24.9" customHeight="1" x14ac:dyDescent="0.3">
      <c r="A54" s="97"/>
      <c r="B54" s="96"/>
      <c r="C54" s="81"/>
      <c r="D54" s="81"/>
      <c r="E54" s="81"/>
      <c r="F54" s="81"/>
      <c r="G54" s="81"/>
      <c r="H54" s="81"/>
      <c r="I54" s="81"/>
    </row>
  </sheetData>
  <mergeCells count="4">
    <mergeCell ref="J10:K10"/>
    <mergeCell ref="J23:K23"/>
    <mergeCell ref="J37:K37"/>
    <mergeCell ref="J51:K5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workbookViewId="0">
      <pane ySplit="1" topLeftCell="A2" activePane="bottomLeft" state="frozen"/>
      <selection pane="bottomLeft" activeCell="V1" sqref="V1:V1048576"/>
    </sheetView>
  </sheetViews>
  <sheetFormatPr defaultRowHeight="14.4" x14ac:dyDescent="0.3"/>
  <cols>
    <col min="1" max="1" width="26.109375" style="290" bestFit="1" customWidth="1"/>
    <col min="2" max="19" width="5.88671875" style="264" customWidth="1"/>
    <col min="20" max="21" width="9.109375" style="264"/>
    <col min="22" max="22" width="9.109375" style="292"/>
  </cols>
  <sheetData>
    <row r="1" spans="1:22" x14ac:dyDescent="0.3">
      <c r="B1" s="291">
        <v>1</v>
      </c>
      <c r="C1" s="291">
        <v>2</v>
      </c>
      <c r="D1" s="291">
        <v>3</v>
      </c>
      <c r="E1" s="291">
        <v>4</v>
      </c>
      <c r="F1" s="291">
        <v>5</v>
      </c>
      <c r="G1" s="291">
        <v>6</v>
      </c>
      <c r="H1" s="291">
        <v>7</v>
      </c>
      <c r="I1" s="291">
        <v>8</v>
      </c>
      <c r="J1" s="291">
        <v>9</v>
      </c>
      <c r="K1" s="291">
        <v>10</v>
      </c>
      <c r="L1" s="291">
        <v>11</v>
      </c>
      <c r="M1" s="291">
        <v>12</v>
      </c>
      <c r="N1" s="291">
        <v>13</v>
      </c>
      <c r="O1" s="291">
        <v>14</v>
      </c>
      <c r="P1" s="291">
        <v>15</v>
      </c>
      <c r="Q1" s="291">
        <v>16</v>
      </c>
      <c r="R1" s="291">
        <v>17</v>
      </c>
      <c r="S1" s="291">
        <v>18</v>
      </c>
      <c r="T1" s="264" t="s">
        <v>203</v>
      </c>
      <c r="U1" s="264" t="s">
        <v>197</v>
      </c>
      <c r="V1" s="292" t="s">
        <v>239</v>
      </c>
    </row>
    <row r="2" spans="1:22" s="262" customFormat="1" x14ac:dyDescent="0.3">
      <c r="A2" s="293" t="s">
        <v>240</v>
      </c>
      <c r="B2" s="294">
        <f t="shared" ref="B2:S2" si="0">SUM(B3:B8)</f>
        <v>5</v>
      </c>
      <c r="C2" s="294">
        <f t="shared" si="0"/>
        <v>4</v>
      </c>
      <c r="D2" s="294">
        <f t="shared" si="0"/>
        <v>8</v>
      </c>
      <c r="E2" s="294">
        <f t="shared" si="0"/>
        <v>5</v>
      </c>
      <c r="F2" s="294">
        <f t="shared" si="0"/>
        <v>3</v>
      </c>
      <c r="G2" s="294">
        <f t="shared" si="0"/>
        <v>4</v>
      </c>
      <c r="H2" s="294">
        <f t="shared" si="0"/>
        <v>7</v>
      </c>
      <c r="I2" s="294">
        <f t="shared" si="0"/>
        <v>5</v>
      </c>
      <c r="J2" s="294">
        <f t="shared" si="0"/>
        <v>7</v>
      </c>
      <c r="K2" s="294">
        <f t="shared" si="0"/>
        <v>2</v>
      </c>
      <c r="L2" s="294">
        <f t="shared" si="0"/>
        <v>1</v>
      </c>
      <c r="M2" s="294">
        <f t="shared" si="0"/>
        <v>4</v>
      </c>
      <c r="N2" s="294">
        <f t="shared" si="0"/>
        <v>8</v>
      </c>
      <c r="O2" s="294">
        <f t="shared" si="0"/>
        <v>6</v>
      </c>
      <c r="P2" s="294">
        <f t="shared" si="0"/>
        <v>3</v>
      </c>
      <c r="Q2" s="294">
        <f t="shared" si="0"/>
        <v>2</v>
      </c>
      <c r="R2" s="294">
        <f t="shared" si="0"/>
        <v>4</v>
      </c>
      <c r="S2" s="294">
        <f t="shared" si="0"/>
        <v>4</v>
      </c>
      <c r="T2" s="263">
        <f>SUM(B2:S2)</f>
        <v>82</v>
      </c>
      <c r="U2" s="263">
        <f>SUM(U3:U8)</f>
        <v>72</v>
      </c>
      <c r="V2" s="295"/>
    </row>
    <row r="3" spans="1:22" x14ac:dyDescent="0.3">
      <c r="A3" s="296" t="s">
        <v>44</v>
      </c>
      <c r="B3" s="297">
        <v>2</v>
      </c>
      <c r="C3" s="297">
        <v>1</v>
      </c>
      <c r="D3" s="297">
        <v>2</v>
      </c>
      <c r="E3" s="297">
        <v>2</v>
      </c>
      <c r="F3" s="297">
        <v>0</v>
      </c>
      <c r="G3" s="297">
        <v>2</v>
      </c>
      <c r="H3" s="297">
        <v>2</v>
      </c>
      <c r="I3" s="297"/>
      <c r="J3" s="297">
        <v>2</v>
      </c>
      <c r="K3" s="297">
        <v>2</v>
      </c>
      <c r="L3" s="297">
        <v>0</v>
      </c>
      <c r="M3" s="297">
        <v>0</v>
      </c>
      <c r="N3" s="297">
        <v>2</v>
      </c>
      <c r="O3" s="297">
        <v>2</v>
      </c>
      <c r="P3" s="297">
        <v>0</v>
      </c>
      <c r="Q3" s="297">
        <v>1</v>
      </c>
      <c r="R3" s="297">
        <v>1</v>
      </c>
      <c r="S3" s="297">
        <v>1</v>
      </c>
      <c r="T3" s="264">
        <f>SUM(B3:S3)</f>
        <v>22</v>
      </c>
      <c r="U3" s="264">
        <f>COUNTA(B3:S3)</f>
        <v>17</v>
      </c>
      <c r="V3" s="292">
        <f>T3/(2*COUNTA(B3:S3))</f>
        <v>0.6470588235294118</v>
      </c>
    </row>
    <row r="4" spans="1:22" x14ac:dyDescent="0.3">
      <c r="A4" s="296" t="s">
        <v>36</v>
      </c>
      <c r="B4" s="297">
        <v>1</v>
      </c>
      <c r="C4" s="297">
        <v>2</v>
      </c>
      <c r="D4" s="297">
        <v>2</v>
      </c>
      <c r="E4" s="297">
        <v>2</v>
      </c>
      <c r="F4" s="297">
        <v>2</v>
      </c>
      <c r="G4" s="297">
        <v>1</v>
      </c>
      <c r="H4" s="297">
        <v>2</v>
      </c>
      <c r="I4" s="297">
        <v>2</v>
      </c>
      <c r="J4" s="297">
        <v>1</v>
      </c>
      <c r="K4" s="297">
        <v>0</v>
      </c>
      <c r="L4" s="297">
        <v>1</v>
      </c>
      <c r="M4" s="297">
        <v>2</v>
      </c>
      <c r="N4" s="297">
        <v>2</v>
      </c>
      <c r="O4" s="297">
        <v>1</v>
      </c>
      <c r="P4" s="297">
        <v>1</v>
      </c>
      <c r="Q4" s="297">
        <v>1</v>
      </c>
      <c r="R4" s="297">
        <v>2</v>
      </c>
      <c r="S4" s="297">
        <v>2</v>
      </c>
      <c r="T4" s="264">
        <f t="shared" ref="T4:T62" si="1">SUM(B4:S4)</f>
        <v>27</v>
      </c>
      <c r="U4" s="264">
        <f t="shared" ref="U4:U7" si="2">COUNTA(B4:S4)</f>
        <v>18</v>
      </c>
      <c r="V4" s="292">
        <f t="shared" ref="V4:V14" si="3">T4/(2*COUNTA(B4:S4))</f>
        <v>0.75</v>
      </c>
    </row>
    <row r="5" spans="1:22" x14ac:dyDescent="0.3">
      <c r="A5" s="296" t="s">
        <v>37</v>
      </c>
      <c r="B5" s="297">
        <v>1</v>
      </c>
      <c r="C5" s="297">
        <v>0</v>
      </c>
      <c r="D5" s="297">
        <v>2</v>
      </c>
      <c r="E5" s="297"/>
      <c r="F5" s="297">
        <v>1</v>
      </c>
      <c r="G5" s="297">
        <v>1</v>
      </c>
      <c r="H5" s="297">
        <v>1</v>
      </c>
      <c r="I5" s="297"/>
      <c r="J5" s="297">
        <v>2</v>
      </c>
      <c r="K5" s="297"/>
      <c r="L5" s="297">
        <v>0</v>
      </c>
      <c r="M5" s="297">
        <v>1</v>
      </c>
      <c r="N5" s="297">
        <v>2</v>
      </c>
      <c r="O5" s="297"/>
      <c r="P5" s="297"/>
      <c r="Q5" s="297">
        <v>0</v>
      </c>
      <c r="R5" s="297"/>
      <c r="S5" s="297">
        <v>1</v>
      </c>
      <c r="T5" s="264">
        <f t="shared" si="1"/>
        <v>12</v>
      </c>
      <c r="U5" s="264">
        <f t="shared" si="2"/>
        <v>12</v>
      </c>
      <c r="V5" s="292">
        <f t="shared" si="3"/>
        <v>0.5</v>
      </c>
    </row>
    <row r="6" spans="1:22" x14ac:dyDescent="0.3">
      <c r="A6" s="296" t="s">
        <v>39</v>
      </c>
      <c r="B6" s="297">
        <v>1</v>
      </c>
      <c r="C6" s="297">
        <v>1</v>
      </c>
      <c r="D6" s="297">
        <v>2</v>
      </c>
      <c r="E6" s="297">
        <v>1</v>
      </c>
      <c r="F6" s="297">
        <v>0</v>
      </c>
      <c r="G6" s="297">
        <v>0</v>
      </c>
      <c r="H6" s="297">
        <v>2</v>
      </c>
      <c r="I6" s="297">
        <v>2</v>
      </c>
      <c r="J6" s="297">
        <v>2</v>
      </c>
      <c r="K6" s="297">
        <v>0</v>
      </c>
      <c r="L6" s="297">
        <v>0</v>
      </c>
      <c r="M6" s="297">
        <v>1</v>
      </c>
      <c r="N6" s="297">
        <v>2</v>
      </c>
      <c r="O6" s="297">
        <v>1</v>
      </c>
      <c r="P6" s="297">
        <v>2</v>
      </c>
      <c r="Q6" s="297">
        <v>0</v>
      </c>
      <c r="R6" s="297">
        <v>1</v>
      </c>
      <c r="S6" s="297">
        <v>0</v>
      </c>
      <c r="T6" s="264">
        <f t="shared" si="1"/>
        <v>18</v>
      </c>
      <c r="U6" s="264">
        <f t="shared" si="2"/>
        <v>18</v>
      </c>
      <c r="V6" s="292">
        <f t="shared" si="3"/>
        <v>0.5</v>
      </c>
    </row>
    <row r="7" spans="1:22" x14ac:dyDescent="0.3">
      <c r="A7" s="296" t="s">
        <v>40</v>
      </c>
      <c r="B7" s="297"/>
      <c r="C7" s="297"/>
      <c r="D7" s="297"/>
      <c r="E7" s="297">
        <v>0</v>
      </c>
      <c r="F7" s="297"/>
      <c r="G7" s="297"/>
      <c r="H7" s="297"/>
      <c r="I7" s="297">
        <v>1</v>
      </c>
      <c r="J7" s="297"/>
      <c r="K7" s="297"/>
      <c r="L7" s="297"/>
      <c r="M7" s="297"/>
      <c r="N7" s="297"/>
      <c r="O7" s="297">
        <v>2</v>
      </c>
      <c r="P7" s="297">
        <v>0</v>
      </c>
      <c r="Q7" s="297"/>
      <c r="R7" s="297">
        <v>0</v>
      </c>
      <c r="S7" s="297"/>
      <c r="T7" s="264">
        <f t="shared" si="1"/>
        <v>3</v>
      </c>
      <c r="U7" s="264">
        <f t="shared" si="2"/>
        <v>5</v>
      </c>
      <c r="V7" s="292">
        <f t="shared" si="3"/>
        <v>0.3</v>
      </c>
    </row>
    <row r="8" spans="1:22" x14ac:dyDescent="0.3">
      <c r="A8" s="296" t="s">
        <v>41</v>
      </c>
      <c r="B8" s="297"/>
      <c r="C8" s="297"/>
      <c r="D8" s="297"/>
      <c r="E8" s="297"/>
      <c r="F8" s="297"/>
      <c r="G8" s="297"/>
      <c r="H8" s="297"/>
      <c r="I8" s="297">
        <v>0</v>
      </c>
      <c r="J8" s="297"/>
      <c r="K8" s="297">
        <v>0</v>
      </c>
      <c r="L8" s="297"/>
      <c r="M8" s="297"/>
      <c r="N8" s="297"/>
      <c r="O8" s="297"/>
      <c r="P8" s="297"/>
      <c r="Q8" s="297"/>
      <c r="R8" s="297"/>
      <c r="S8" s="297"/>
      <c r="T8" s="264">
        <f t="shared" ref="T8" si="4">SUM(B8:S8)</f>
        <v>0</v>
      </c>
      <c r="U8" s="264">
        <f t="shared" ref="U8" si="5">COUNTA(B8:S8)</f>
        <v>2</v>
      </c>
      <c r="V8" s="292">
        <f t="shared" ref="V8" si="6">T8/(2*COUNTA(B8:S8))</f>
        <v>0</v>
      </c>
    </row>
    <row r="9" spans="1:22" s="262" customFormat="1" x14ac:dyDescent="0.3">
      <c r="A9" s="293" t="s">
        <v>108</v>
      </c>
      <c r="B9" s="294">
        <f>SUM(B10:B14)</f>
        <v>3</v>
      </c>
      <c r="C9" s="294">
        <f t="shared" ref="C9:S9" si="7">SUM(C10:C14)</f>
        <v>4</v>
      </c>
      <c r="D9" s="294">
        <f t="shared" si="7"/>
        <v>3</v>
      </c>
      <c r="E9" s="294">
        <f t="shared" si="7"/>
        <v>6</v>
      </c>
      <c r="F9" s="294">
        <f t="shared" si="7"/>
        <v>4</v>
      </c>
      <c r="G9" s="294">
        <f t="shared" si="7"/>
        <v>2</v>
      </c>
      <c r="H9" s="294">
        <f t="shared" si="7"/>
        <v>2</v>
      </c>
      <c r="I9" s="294">
        <f t="shared" si="7"/>
        <v>4</v>
      </c>
      <c r="J9" s="294">
        <f t="shared" si="7"/>
        <v>5</v>
      </c>
      <c r="K9" s="294">
        <f t="shared" si="7"/>
        <v>1</v>
      </c>
      <c r="L9" s="294">
        <f t="shared" si="7"/>
        <v>6</v>
      </c>
      <c r="M9" s="294">
        <f t="shared" si="7"/>
        <v>5</v>
      </c>
      <c r="N9" s="294">
        <f t="shared" si="7"/>
        <v>6</v>
      </c>
      <c r="O9" s="294">
        <f t="shared" si="7"/>
        <v>3</v>
      </c>
      <c r="P9" s="294">
        <f t="shared" si="7"/>
        <v>6</v>
      </c>
      <c r="Q9" s="294">
        <f t="shared" si="7"/>
        <v>3</v>
      </c>
      <c r="R9" s="294">
        <f t="shared" si="7"/>
        <v>6</v>
      </c>
      <c r="S9" s="294">
        <f t="shared" si="7"/>
        <v>4</v>
      </c>
      <c r="T9" s="263">
        <f>SUM(B9:S9)</f>
        <v>73</v>
      </c>
      <c r="U9" s="263">
        <f>SUM(U10:U14)</f>
        <v>72</v>
      </c>
      <c r="V9" s="295"/>
    </row>
    <row r="10" spans="1:22" x14ac:dyDescent="0.3">
      <c r="A10" s="296" t="s">
        <v>46</v>
      </c>
      <c r="B10" s="297">
        <v>1</v>
      </c>
      <c r="C10" s="297">
        <v>1</v>
      </c>
      <c r="D10" s="297">
        <v>0</v>
      </c>
      <c r="E10" s="297">
        <v>2</v>
      </c>
      <c r="F10" s="297">
        <v>2</v>
      </c>
      <c r="G10" s="297">
        <v>0</v>
      </c>
      <c r="H10" s="297">
        <v>2</v>
      </c>
      <c r="I10" s="297">
        <v>1</v>
      </c>
      <c r="J10" s="297">
        <v>1</v>
      </c>
      <c r="K10" s="297">
        <v>0</v>
      </c>
      <c r="L10" s="297">
        <v>1</v>
      </c>
      <c r="M10" s="297">
        <v>0</v>
      </c>
      <c r="N10" s="297">
        <v>1</v>
      </c>
      <c r="O10" s="297">
        <v>1</v>
      </c>
      <c r="P10" s="297">
        <v>2</v>
      </c>
      <c r="Q10" s="297">
        <v>1</v>
      </c>
      <c r="R10" s="297">
        <v>2</v>
      </c>
      <c r="S10" s="297">
        <v>2</v>
      </c>
      <c r="T10" s="264">
        <f t="shared" si="1"/>
        <v>20</v>
      </c>
      <c r="U10" s="264">
        <f>COUNTA(B10:S10)</f>
        <v>18</v>
      </c>
      <c r="V10" s="292">
        <f t="shared" si="3"/>
        <v>0.55555555555555558</v>
      </c>
    </row>
    <row r="11" spans="1:22" x14ac:dyDescent="0.3">
      <c r="A11" s="296" t="s">
        <v>34</v>
      </c>
      <c r="B11" s="297">
        <v>0</v>
      </c>
      <c r="C11" s="297">
        <v>0</v>
      </c>
      <c r="D11" s="297">
        <v>1</v>
      </c>
      <c r="E11" s="297">
        <v>0</v>
      </c>
      <c r="F11" s="297"/>
      <c r="G11" s="297">
        <v>0</v>
      </c>
      <c r="H11" s="297">
        <v>0</v>
      </c>
      <c r="I11" s="297">
        <v>0</v>
      </c>
      <c r="J11" s="297">
        <v>2</v>
      </c>
      <c r="K11" s="297">
        <v>0</v>
      </c>
      <c r="L11" s="297">
        <v>1</v>
      </c>
      <c r="M11" s="297">
        <v>1</v>
      </c>
      <c r="N11" s="297">
        <v>1</v>
      </c>
      <c r="O11" s="297">
        <v>0</v>
      </c>
      <c r="P11" s="297">
        <v>1</v>
      </c>
      <c r="Q11" s="297">
        <v>2</v>
      </c>
      <c r="R11" s="297">
        <v>0</v>
      </c>
      <c r="S11" s="297">
        <v>1</v>
      </c>
      <c r="T11" s="264">
        <f t="shared" si="1"/>
        <v>10</v>
      </c>
      <c r="U11" s="264">
        <f>COUNTA(B11:S11)</f>
        <v>17</v>
      </c>
      <c r="V11" s="292">
        <f t="shared" si="3"/>
        <v>0.29411764705882354</v>
      </c>
    </row>
    <row r="12" spans="1:22" x14ac:dyDescent="0.3">
      <c r="A12" s="296" t="s">
        <v>47</v>
      </c>
      <c r="B12" s="297"/>
      <c r="C12" s="297"/>
      <c r="D12" s="297"/>
      <c r="E12" s="297">
        <v>2</v>
      </c>
      <c r="F12" s="297">
        <v>1</v>
      </c>
      <c r="G12" s="297">
        <v>2</v>
      </c>
      <c r="H12" s="297">
        <v>0</v>
      </c>
      <c r="I12" s="297">
        <v>2</v>
      </c>
      <c r="J12" s="297">
        <v>0</v>
      </c>
      <c r="K12" s="297"/>
      <c r="L12" s="297">
        <v>2</v>
      </c>
      <c r="M12" s="297">
        <v>2</v>
      </c>
      <c r="N12" s="297">
        <v>2</v>
      </c>
      <c r="O12" s="297">
        <v>0</v>
      </c>
      <c r="P12" s="297">
        <v>1</v>
      </c>
      <c r="Q12" s="297">
        <v>0</v>
      </c>
      <c r="R12" s="297">
        <v>2</v>
      </c>
      <c r="S12" s="297">
        <v>0</v>
      </c>
      <c r="T12" s="264">
        <f t="shared" si="1"/>
        <v>16</v>
      </c>
      <c r="U12" s="264">
        <f>COUNTA(B12:S12)</f>
        <v>14</v>
      </c>
      <c r="V12" s="292">
        <f t="shared" si="3"/>
        <v>0.5714285714285714</v>
      </c>
    </row>
    <row r="13" spans="1:22" x14ac:dyDescent="0.3">
      <c r="A13" s="296" t="s">
        <v>35</v>
      </c>
      <c r="B13" s="297">
        <v>1</v>
      </c>
      <c r="C13" s="297">
        <v>2</v>
      </c>
      <c r="D13" s="297">
        <v>2</v>
      </c>
      <c r="E13" s="297">
        <v>2</v>
      </c>
      <c r="F13" s="297">
        <v>1</v>
      </c>
      <c r="G13" s="297">
        <v>0</v>
      </c>
      <c r="H13" s="297">
        <v>0</v>
      </c>
      <c r="I13" s="297">
        <v>1</v>
      </c>
      <c r="J13" s="297"/>
      <c r="K13" s="297">
        <v>1</v>
      </c>
      <c r="L13" s="297">
        <v>2</v>
      </c>
      <c r="M13" s="297">
        <v>2</v>
      </c>
      <c r="N13" s="297">
        <v>2</v>
      </c>
      <c r="O13" s="297">
        <v>2</v>
      </c>
      <c r="P13" s="297">
        <v>2</v>
      </c>
      <c r="Q13" s="297">
        <v>0</v>
      </c>
      <c r="R13" s="297">
        <v>2</v>
      </c>
      <c r="S13" s="297">
        <v>1</v>
      </c>
      <c r="T13" s="264">
        <f t="shared" ref="T13" si="8">SUM(B13:S13)</f>
        <v>23</v>
      </c>
      <c r="U13" s="264">
        <f>COUNTA(B13:S13)</f>
        <v>17</v>
      </c>
      <c r="V13" s="292">
        <f t="shared" ref="V13" si="9">T13/(2*COUNTA(B13:S13))</f>
        <v>0.67647058823529416</v>
      </c>
    </row>
    <row r="14" spans="1:22" x14ac:dyDescent="0.3">
      <c r="A14" s="296" t="s">
        <v>48</v>
      </c>
      <c r="B14" s="297">
        <v>1</v>
      </c>
      <c r="C14" s="297">
        <v>1</v>
      </c>
      <c r="D14" s="297">
        <v>0</v>
      </c>
      <c r="E14" s="297"/>
      <c r="F14" s="297">
        <v>0</v>
      </c>
      <c r="G14" s="297"/>
      <c r="H14" s="297"/>
      <c r="I14" s="297"/>
      <c r="J14" s="297">
        <v>2</v>
      </c>
      <c r="K14" s="297">
        <v>0</v>
      </c>
      <c r="L14" s="297"/>
      <c r="M14" s="297"/>
      <c r="N14" s="297"/>
      <c r="O14" s="297"/>
      <c r="P14" s="297"/>
      <c r="Q14" s="297"/>
      <c r="R14" s="297"/>
      <c r="S14" s="297"/>
      <c r="T14" s="264">
        <f t="shared" si="1"/>
        <v>4</v>
      </c>
      <c r="U14" s="264">
        <f>COUNTA(B14:S14)</f>
        <v>6</v>
      </c>
      <c r="V14" s="292">
        <f t="shared" si="3"/>
        <v>0.33333333333333331</v>
      </c>
    </row>
    <row r="15" spans="1:22" s="262" customFormat="1" x14ac:dyDescent="0.3">
      <c r="A15" s="293" t="s">
        <v>241</v>
      </c>
      <c r="B15" s="294">
        <f>SUM(B16:B21)</f>
        <v>5</v>
      </c>
      <c r="C15" s="294">
        <f t="shared" ref="C15:S15" si="10">SUM(C16:C21)</f>
        <v>4</v>
      </c>
      <c r="D15" s="294">
        <f t="shared" si="10"/>
        <v>2</v>
      </c>
      <c r="E15" s="294">
        <f t="shared" si="10"/>
        <v>4</v>
      </c>
      <c r="F15" s="294">
        <f t="shared" si="10"/>
        <v>2</v>
      </c>
      <c r="G15" s="294">
        <f t="shared" si="10"/>
        <v>4</v>
      </c>
      <c r="H15" s="294">
        <f>SUM(H16:H21)</f>
        <v>4</v>
      </c>
      <c r="I15" s="294">
        <f>SUM(I16:I21)</f>
        <v>5</v>
      </c>
      <c r="J15" s="294">
        <f>SUM(J16:J21)</f>
        <v>3</v>
      </c>
      <c r="K15" s="294">
        <f>SUM(K16:K21)</f>
        <v>5</v>
      </c>
      <c r="L15" s="294">
        <f t="shared" si="10"/>
        <v>5</v>
      </c>
      <c r="M15" s="294">
        <f t="shared" si="10"/>
        <v>2</v>
      </c>
      <c r="N15" s="294">
        <f t="shared" si="10"/>
        <v>3</v>
      </c>
      <c r="O15" s="294">
        <f t="shared" si="10"/>
        <v>2</v>
      </c>
      <c r="P15" s="294">
        <f t="shared" si="10"/>
        <v>0</v>
      </c>
      <c r="Q15" s="294">
        <f t="shared" si="10"/>
        <v>2</v>
      </c>
      <c r="R15" s="294">
        <f t="shared" si="10"/>
        <v>2</v>
      </c>
      <c r="S15" s="294">
        <f t="shared" si="10"/>
        <v>4</v>
      </c>
      <c r="T15" s="263">
        <f>SUM(B15:S15)</f>
        <v>58</v>
      </c>
      <c r="U15" s="263">
        <f>SUM(U16:U21)</f>
        <v>72</v>
      </c>
      <c r="V15" s="295"/>
    </row>
    <row r="16" spans="1:22" x14ac:dyDescent="0.3">
      <c r="A16" s="296" t="s">
        <v>76</v>
      </c>
      <c r="B16" s="297">
        <v>2</v>
      </c>
      <c r="C16" s="297">
        <v>0</v>
      </c>
      <c r="D16" s="297">
        <v>2</v>
      </c>
      <c r="E16" s="297">
        <v>2</v>
      </c>
      <c r="F16" s="297">
        <v>0</v>
      </c>
      <c r="G16" s="297">
        <v>1</v>
      </c>
      <c r="H16" s="297">
        <v>0</v>
      </c>
      <c r="I16" s="297">
        <v>2</v>
      </c>
      <c r="J16" s="297">
        <v>2</v>
      </c>
      <c r="K16" s="297">
        <v>2</v>
      </c>
      <c r="L16" s="297"/>
      <c r="M16" s="297"/>
      <c r="N16" s="297"/>
      <c r="O16" s="297"/>
      <c r="P16" s="297"/>
      <c r="Q16" s="297"/>
      <c r="R16" s="297"/>
      <c r="S16" s="297"/>
      <c r="T16" s="264">
        <f>SUM(B16:S16)</f>
        <v>13</v>
      </c>
      <c r="U16" s="264">
        <f t="shared" ref="U16:U21" si="11">COUNTA(B16:S16)</f>
        <v>10</v>
      </c>
      <c r="V16" s="292">
        <f t="shared" ref="V16:V21" si="12">T16/(2*COUNTA(B16:S16))</f>
        <v>0.65</v>
      </c>
    </row>
    <row r="17" spans="1:22" x14ac:dyDescent="0.3">
      <c r="A17" s="296" t="s">
        <v>77</v>
      </c>
      <c r="B17" s="297">
        <v>1</v>
      </c>
      <c r="C17" s="297">
        <v>2</v>
      </c>
      <c r="D17" s="297">
        <v>0</v>
      </c>
      <c r="E17" s="297">
        <v>0</v>
      </c>
      <c r="F17" s="297">
        <v>0</v>
      </c>
      <c r="G17" s="297">
        <v>1</v>
      </c>
      <c r="H17" s="297"/>
      <c r="I17" s="297">
        <v>1</v>
      </c>
      <c r="J17" s="297">
        <v>1</v>
      </c>
      <c r="K17" s="297">
        <v>1</v>
      </c>
      <c r="L17" s="297">
        <v>0</v>
      </c>
      <c r="M17" s="297">
        <v>2</v>
      </c>
      <c r="N17" s="297">
        <v>0</v>
      </c>
      <c r="O17" s="297">
        <v>1</v>
      </c>
      <c r="P17" s="297">
        <v>0</v>
      </c>
      <c r="Q17" s="297">
        <v>1</v>
      </c>
      <c r="R17" s="297">
        <v>2</v>
      </c>
      <c r="S17" s="297">
        <v>2</v>
      </c>
      <c r="T17" s="264">
        <f t="shared" si="1"/>
        <v>15</v>
      </c>
      <c r="U17" s="264">
        <f t="shared" si="11"/>
        <v>17</v>
      </c>
      <c r="V17" s="292">
        <f t="shared" si="12"/>
        <v>0.44117647058823528</v>
      </c>
    </row>
    <row r="18" spans="1:22" x14ac:dyDescent="0.3">
      <c r="A18" s="296" t="s">
        <v>80</v>
      </c>
      <c r="B18" s="297">
        <v>2</v>
      </c>
      <c r="C18" s="297">
        <v>2</v>
      </c>
      <c r="D18" s="297">
        <v>0</v>
      </c>
      <c r="E18" s="297">
        <v>2</v>
      </c>
      <c r="F18" s="297">
        <v>2</v>
      </c>
      <c r="G18" s="297">
        <v>2</v>
      </c>
      <c r="H18" s="297">
        <v>2</v>
      </c>
      <c r="I18" s="297">
        <v>2</v>
      </c>
      <c r="J18" s="297">
        <v>0</v>
      </c>
      <c r="K18" s="297">
        <v>2</v>
      </c>
      <c r="L18" s="297"/>
      <c r="M18" s="297"/>
      <c r="N18" s="297"/>
      <c r="O18" s="297"/>
      <c r="P18" s="297"/>
      <c r="Q18" s="297"/>
      <c r="R18" s="297"/>
      <c r="S18" s="297"/>
      <c r="T18" s="264">
        <f t="shared" si="1"/>
        <v>16</v>
      </c>
      <c r="U18" s="264">
        <f t="shared" si="11"/>
        <v>10</v>
      </c>
      <c r="V18" s="292">
        <f t="shared" si="12"/>
        <v>0.8</v>
      </c>
    </row>
    <row r="19" spans="1:22" x14ac:dyDescent="0.3">
      <c r="A19" s="296" t="s">
        <v>79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>
        <v>2</v>
      </c>
      <c r="M19" s="297">
        <v>0</v>
      </c>
      <c r="N19" s="297">
        <v>1</v>
      </c>
      <c r="O19" s="297">
        <v>0</v>
      </c>
      <c r="P19" s="297">
        <v>0</v>
      </c>
      <c r="Q19" s="297">
        <v>1</v>
      </c>
      <c r="R19" s="297">
        <v>0</v>
      </c>
      <c r="S19" s="297">
        <v>0</v>
      </c>
      <c r="T19" s="264">
        <f t="shared" si="1"/>
        <v>4</v>
      </c>
      <c r="U19" s="264">
        <f t="shared" si="11"/>
        <v>8</v>
      </c>
      <c r="V19" s="292">
        <f t="shared" si="12"/>
        <v>0.25</v>
      </c>
    </row>
    <row r="20" spans="1:22" x14ac:dyDescent="0.3">
      <c r="A20" s="296" t="s">
        <v>116</v>
      </c>
      <c r="B20" s="297">
        <v>0</v>
      </c>
      <c r="C20" s="297">
        <v>0</v>
      </c>
      <c r="D20" s="297"/>
      <c r="E20" s="297"/>
      <c r="F20" s="297"/>
      <c r="G20" s="297">
        <v>0</v>
      </c>
      <c r="H20" s="297">
        <v>2</v>
      </c>
      <c r="I20" s="297">
        <v>0</v>
      </c>
      <c r="J20" s="297"/>
      <c r="K20" s="297"/>
      <c r="L20" s="297">
        <v>2</v>
      </c>
      <c r="M20" s="297">
        <v>0</v>
      </c>
      <c r="N20" s="297">
        <v>1</v>
      </c>
      <c r="O20" s="297">
        <v>0</v>
      </c>
      <c r="P20" s="297">
        <v>0</v>
      </c>
      <c r="Q20" s="297">
        <v>0</v>
      </c>
      <c r="R20" s="297">
        <v>0</v>
      </c>
      <c r="S20" s="297">
        <v>1</v>
      </c>
      <c r="T20" s="264">
        <f t="shared" si="1"/>
        <v>6</v>
      </c>
      <c r="U20" s="264">
        <f t="shared" si="11"/>
        <v>13</v>
      </c>
      <c r="V20" s="292">
        <f t="shared" si="12"/>
        <v>0.23076923076923078</v>
      </c>
    </row>
    <row r="21" spans="1:22" x14ac:dyDescent="0.3">
      <c r="A21" s="296" t="s">
        <v>82</v>
      </c>
      <c r="B21" s="297"/>
      <c r="C21" s="297"/>
      <c r="D21" s="297">
        <v>0</v>
      </c>
      <c r="E21" s="297">
        <v>0</v>
      </c>
      <c r="F21" s="297">
        <v>0</v>
      </c>
      <c r="G21" s="297"/>
      <c r="H21" s="297">
        <v>0</v>
      </c>
      <c r="I21" s="297"/>
      <c r="J21" s="297">
        <v>0</v>
      </c>
      <c r="K21" s="297">
        <v>0</v>
      </c>
      <c r="L21" s="297">
        <v>1</v>
      </c>
      <c r="M21" s="297">
        <v>0</v>
      </c>
      <c r="N21" s="297">
        <v>1</v>
      </c>
      <c r="O21" s="297">
        <v>1</v>
      </c>
      <c r="P21" s="297">
        <v>0</v>
      </c>
      <c r="Q21" s="297">
        <v>0</v>
      </c>
      <c r="R21" s="297">
        <v>0</v>
      </c>
      <c r="S21" s="297">
        <v>1</v>
      </c>
      <c r="T21" s="264">
        <f t="shared" si="1"/>
        <v>4</v>
      </c>
      <c r="U21" s="264">
        <f t="shared" si="11"/>
        <v>14</v>
      </c>
      <c r="V21" s="292">
        <f t="shared" si="12"/>
        <v>0.14285714285714285</v>
      </c>
    </row>
    <row r="22" spans="1:22" s="262" customFormat="1" x14ac:dyDescent="0.3">
      <c r="A22" s="293" t="s">
        <v>242</v>
      </c>
      <c r="B22" s="294">
        <f>SUM(B23:B29)</f>
        <v>3</v>
      </c>
      <c r="C22" s="294">
        <f t="shared" ref="C22:S22" si="13">SUM(C23:C29)</f>
        <v>4</v>
      </c>
      <c r="D22" s="294">
        <f t="shared" si="13"/>
        <v>7</v>
      </c>
      <c r="E22" s="294">
        <f t="shared" si="13"/>
        <v>6</v>
      </c>
      <c r="F22" s="294">
        <f t="shared" si="13"/>
        <v>4</v>
      </c>
      <c r="G22" s="294">
        <f t="shared" si="13"/>
        <v>6</v>
      </c>
      <c r="H22" s="294">
        <f t="shared" si="13"/>
        <v>8</v>
      </c>
      <c r="I22" s="294">
        <f t="shared" si="13"/>
        <v>3</v>
      </c>
      <c r="J22" s="294">
        <f t="shared" si="13"/>
        <v>4</v>
      </c>
      <c r="K22" s="294">
        <f t="shared" si="13"/>
        <v>7</v>
      </c>
      <c r="L22" s="294">
        <f t="shared" si="13"/>
        <v>2</v>
      </c>
      <c r="M22" s="294">
        <f t="shared" si="13"/>
        <v>4</v>
      </c>
      <c r="N22" s="294">
        <f t="shared" si="13"/>
        <v>4</v>
      </c>
      <c r="O22" s="294">
        <f t="shared" si="13"/>
        <v>6</v>
      </c>
      <c r="P22" s="294">
        <f t="shared" si="13"/>
        <v>5</v>
      </c>
      <c r="Q22" s="294">
        <f t="shared" si="13"/>
        <v>6</v>
      </c>
      <c r="R22" s="294">
        <f t="shared" si="13"/>
        <v>6</v>
      </c>
      <c r="S22" s="294">
        <f t="shared" si="13"/>
        <v>5</v>
      </c>
      <c r="T22" s="263">
        <f>SUM(B22:S22)</f>
        <v>90</v>
      </c>
      <c r="U22" s="263">
        <f>SUM(U23:U29)</f>
        <v>72</v>
      </c>
      <c r="V22" s="295"/>
    </row>
    <row r="23" spans="1:22" x14ac:dyDescent="0.3">
      <c r="A23" s="296" t="s">
        <v>70</v>
      </c>
      <c r="B23" s="297">
        <v>2</v>
      </c>
      <c r="C23" s="297">
        <v>0</v>
      </c>
      <c r="D23" s="297"/>
      <c r="E23" s="297"/>
      <c r="F23" s="297"/>
      <c r="G23" s="297">
        <v>2</v>
      </c>
      <c r="H23" s="297">
        <v>2</v>
      </c>
      <c r="I23" s="297">
        <v>2</v>
      </c>
      <c r="J23" s="297"/>
      <c r="K23" s="297"/>
      <c r="L23" s="297">
        <v>0</v>
      </c>
      <c r="M23" s="297">
        <v>0</v>
      </c>
      <c r="N23" s="297"/>
      <c r="O23" s="297"/>
      <c r="P23" s="297"/>
      <c r="Q23" s="297"/>
      <c r="R23" s="297"/>
      <c r="S23" s="297"/>
      <c r="T23" s="264">
        <f t="shared" si="1"/>
        <v>8</v>
      </c>
      <c r="U23" s="264">
        <f t="shared" ref="U23:U68" si="14">COUNTA(B23:S23)</f>
        <v>7</v>
      </c>
      <c r="V23" s="292">
        <f t="shared" ref="V23:V28" si="15">T23/(2*COUNTA(B23:S23))</f>
        <v>0.5714285714285714</v>
      </c>
    </row>
    <row r="24" spans="1:22" x14ac:dyDescent="0.3">
      <c r="A24" s="296" t="s">
        <v>71</v>
      </c>
      <c r="B24" s="297"/>
      <c r="C24" s="297"/>
      <c r="D24" s="297">
        <v>2</v>
      </c>
      <c r="E24" s="297">
        <v>2</v>
      </c>
      <c r="F24" s="297">
        <v>2</v>
      </c>
      <c r="G24" s="297">
        <v>0</v>
      </c>
      <c r="H24" s="297">
        <v>2</v>
      </c>
      <c r="I24" s="297">
        <v>0</v>
      </c>
      <c r="J24" s="297">
        <v>2</v>
      </c>
      <c r="K24" s="297">
        <v>1</v>
      </c>
      <c r="L24" s="297"/>
      <c r="M24" s="297">
        <v>2</v>
      </c>
      <c r="N24" s="297">
        <v>2</v>
      </c>
      <c r="O24" s="297">
        <v>2</v>
      </c>
      <c r="P24" s="297">
        <v>2</v>
      </c>
      <c r="Q24" s="297">
        <v>2</v>
      </c>
      <c r="R24" s="297">
        <v>2</v>
      </c>
      <c r="S24" s="297">
        <v>2</v>
      </c>
      <c r="T24" s="264">
        <f t="shared" si="1"/>
        <v>25</v>
      </c>
      <c r="U24" s="264">
        <f t="shared" si="14"/>
        <v>15</v>
      </c>
      <c r="V24" s="292">
        <f t="shared" si="15"/>
        <v>0.83333333333333337</v>
      </c>
    </row>
    <row r="25" spans="1:22" x14ac:dyDescent="0.3">
      <c r="A25" s="296" t="s">
        <v>72</v>
      </c>
      <c r="B25" s="297">
        <v>1</v>
      </c>
      <c r="C25" s="297">
        <v>2</v>
      </c>
      <c r="D25" s="297">
        <v>2</v>
      </c>
      <c r="E25" s="297">
        <v>0</v>
      </c>
      <c r="F25" s="297">
        <v>0</v>
      </c>
      <c r="G25" s="297"/>
      <c r="H25" s="297">
        <v>2</v>
      </c>
      <c r="I25" s="297">
        <v>1</v>
      </c>
      <c r="J25" s="297">
        <v>0</v>
      </c>
      <c r="K25" s="297">
        <v>2</v>
      </c>
      <c r="L25" s="297">
        <v>2</v>
      </c>
      <c r="M25" s="297">
        <v>0</v>
      </c>
      <c r="N25" s="297">
        <v>0</v>
      </c>
      <c r="O25" s="297">
        <v>2</v>
      </c>
      <c r="P25" s="297">
        <v>1</v>
      </c>
      <c r="Q25" s="297">
        <v>1</v>
      </c>
      <c r="R25" s="297">
        <v>0</v>
      </c>
      <c r="S25" s="297">
        <v>1</v>
      </c>
      <c r="T25" s="264">
        <f t="shared" si="1"/>
        <v>17</v>
      </c>
      <c r="U25" s="264">
        <f t="shared" si="14"/>
        <v>17</v>
      </c>
      <c r="V25" s="292">
        <f t="shared" si="15"/>
        <v>0.5</v>
      </c>
    </row>
    <row r="26" spans="1:22" x14ac:dyDescent="0.3">
      <c r="A26" s="296" t="s">
        <v>73</v>
      </c>
      <c r="B26" s="297">
        <v>0</v>
      </c>
      <c r="C26" s="297">
        <v>0</v>
      </c>
      <c r="D26" s="297">
        <v>2</v>
      </c>
      <c r="E26" s="297">
        <v>2</v>
      </c>
      <c r="F26" s="297">
        <v>1</v>
      </c>
      <c r="G26" s="297">
        <v>2</v>
      </c>
      <c r="H26" s="297">
        <v>2</v>
      </c>
      <c r="I26" s="297">
        <v>0</v>
      </c>
      <c r="J26" s="297">
        <v>2</v>
      </c>
      <c r="K26" s="297">
        <v>2</v>
      </c>
      <c r="L26" s="297"/>
      <c r="M26" s="297"/>
      <c r="N26" s="297"/>
      <c r="O26" s="297"/>
      <c r="P26" s="297"/>
      <c r="Q26" s="297"/>
      <c r="R26" s="297"/>
      <c r="S26" s="297"/>
      <c r="T26" s="264">
        <f>SUM(B26:S26)</f>
        <v>13</v>
      </c>
      <c r="U26" s="264">
        <f>COUNTA(B26:S26)</f>
        <v>10</v>
      </c>
      <c r="V26" s="292">
        <f t="shared" si="15"/>
        <v>0.65</v>
      </c>
    </row>
    <row r="27" spans="1:22" x14ac:dyDescent="0.3">
      <c r="A27" s="296" t="s">
        <v>74</v>
      </c>
      <c r="B27" s="297">
        <v>0</v>
      </c>
      <c r="C27" s="297">
        <v>2</v>
      </c>
      <c r="D27" s="297">
        <v>1</v>
      </c>
      <c r="E27" s="297">
        <v>2</v>
      </c>
      <c r="F27" s="297">
        <v>1</v>
      </c>
      <c r="G27" s="297">
        <v>2</v>
      </c>
      <c r="H27" s="297"/>
      <c r="I27" s="297"/>
      <c r="J27" s="297">
        <v>0</v>
      </c>
      <c r="K27" s="297">
        <v>2</v>
      </c>
      <c r="L27" s="297"/>
      <c r="M27" s="297"/>
      <c r="N27" s="297"/>
      <c r="O27" s="297"/>
      <c r="P27" s="297"/>
      <c r="Q27" s="297"/>
      <c r="R27" s="297"/>
      <c r="S27" s="297"/>
      <c r="T27" s="264">
        <f t="shared" si="1"/>
        <v>10</v>
      </c>
      <c r="U27" s="264">
        <f t="shared" si="14"/>
        <v>8</v>
      </c>
      <c r="V27" s="292">
        <f t="shared" si="15"/>
        <v>0.625</v>
      </c>
    </row>
    <row r="28" spans="1:22" x14ac:dyDescent="0.3">
      <c r="A28" s="296" t="s">
        <v>75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>
        <v>0</v>
      </c>
      <c r="M28" s="297">
        <v>2</v>
      </c>
      <c r="N28" s="297">
        <v>2</v>
      </c>
      <c r="O28" s="297">
        <v>2</v>
      </c>
      <c r="P28" s="297">
        <v>0</v>
      </c>
      <c r="Q28" s="297">
        <v>2</v>
      </c>
      <c r="R28" s="297">
        <v>2</v>
      </c>
      <c r="S28" s="297">
        <v>1</v>
      </c>
      <c r="T28" s="264">
        <f t="shared" si="1"/>
        <v>11</v>
      </c>
      <c r="U28" s="264">
        <f t="shared" si="14"/>
        <v>8</v>
      </c>
      <c r="V28" s="292">
        <f t="shared" si="15"/>
        <v>0.6875</v>
      </c>
    </row>
    <row r="29" spans="1:22" x14ac:dyDescent="0.3">
      <c r="A29" s="296" t="s">
        <v>81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>
        <v>0</v>
      </c>
      <c r="M29" s="297"/>
      <c r="N29" s="297">
        <v>0</v>
      </c>
      <c r="O29" s="297">
        <v>0</v>
      </c>
      <c r="P29" s="297">
        <v>2</v>
      </c>
      <c r="Q29" s="297">
        <v>1</v>
      </c>
      <c r="R29" s="297">
        <v>2</v>
      </c>
      <c r="S29" s="297">
        <v>1</v>
      </c>
      <c r="T29" s="264">
        <f t="shared" ref="T29" si="16">SUM(B29:S29)</f>
        <v>6</v>
      </c>
      <c r="U29" s="264">
        <f t="shared" ref="U29" si="17">COUNTA(B29:S29)</f>
        <v>7</v>
      </c>
      <c r="V29" s="292">
        <f t="shared" ref="V29" si="18">T29/(2*COUNTA(B29:S29))</f>
        <v>0.42857142857142855</v>
      </c>
    </row>
    <row r="30" spans="1:22" s="262" customFormat="1" x14ac:dyDescent="0.3">
      <c r="A30" s="293" t="s">
        <v>29</v>
      </c>
      <c r="B30" s="294">
        <f t="shared" ref="B30:S30" si="19">SUM(B31:B36)</f>
        <v>0</v>
      </c>
      <c r="C30" s="294">
        <f t="shared" si="19"/>
        <v>3</v>
      </c>
      <c r="D30" s="294">
        <f t="shared" si="19"/>
        <v>2</v>
      </c>
      <c r="E30" s="294">
        <f t="shared" si="19"/>
        <v>6</v>
      </c>
      <c r="F30" s="294">
        <f t="shared" si="19"/>
        <v>8</v>
      </c>
      <c r="G30" s="294">
        <f t="shared" si="19"/>
        <v>8</v>
      </c>
      <c r="H30" s="294">
        <f t="shared" si="19"/>
        <v>4</v>
      </c>
      <c r="I30" s="294">
        <f t="shared" si="19"/>
        <v>6</v>
      </c>
      <c r="J30" s="294">
        <f t="shared" si="19"/>
        <v>6</v>
      </c>
      <c r="K30" s="294">
        <f t="shared" si="19"/>
        <v>4</v>
      </c>
      <c r="L30" s="294">
        <f t="shared" si="19"/>
        <v>3</v>
      </c>
      <c r="M30" s="294">
        <f t="shared" si="19"/>
        <v>3</v>
      </c>
      <c r="N30" s="294">
        <f t="shared" si="19"/>
        <v>6</v>
      </c>
      <c r="O30" s="294">
        <f t="shared" si="19"/>
        <v>4</v>
      </c>
      <c r="P30" s="294">
        <f t="shared" si="19"/>
        <v>5</v>
      </c>
      <c r="Q30" s="294">
        <f t="shared" si="19"/>
        <v>6</v>
      </c>
      <c r="R30" s="294">
        <f t="shared" si="19"/>
        <v>2</v>
      </c>
      <c r="S30" s="294">
        <f t="shared" si="19"/>
        <v>2</v>
      </c>
      <c r="T30" s="263">
        <f>SUM(B30:S30)</f>
        <v>78</v>
      </c>
      <c r="U30" s="263">
        <f>SUM(U31:U36)</f>
        <v>72</v>
      </c>
      <c r="V30" s="295"/>
    </row>
    <row r="31" spans="1:22" x14ac:dyDescent="0.3">
      <c r="A31" s="296" t="s">
        <v>67</v>
      </c>
      <c r="B31" s="297">
        <v>0</v>
      </c>
      <c r="C31" s="297">
        <v>2</v>
      </c>
      <c r="D31" s="297">
        <v>1</v>
      </c>
      <c r="E31" s="297">
        <v>2</v>
      </c>
      <c r="F31" s="297">
        <v>2</v>
      </c>
      <c r="G31" s="297">
        <v>2</v>
      </c>
      <c r="H31" s="297">
        <v>2</v>
      </c>
      <c r="I31" s="297">
        <v>2</v>
      </c>
      <c r="J31" s="297">
        <v>2</v>
      </c>
      <c r="K31" s="297">
        <v>2</v>
      </c>
      <c r="L31" s="297">
        <v>1</v>
      </c>
      <c r="M31" s="297">
        <v>1</v>
      </c>
      <c r="N31" s="297">
        <v>2</v>
      </c>
      <c r="O31" s="297">
        <v>2</v>
      </c>
      <c r="P31" s="297">
        <v>1</v>
      </c>
      <c r="Q31" s="297">
        <v>1</v>
      </c>
      <c r="R31" s="297">
        <v>2</v>
      </c>
      <c r="S31" s="297">
        <v>2</v>
      </c>
      <c r="T31" s="264">
        <f t="shared" si="1"/>
        <v>29</v>
      </c>
      <c r="U31" s="264">
        <f t="shared" si="14"/>
        <v>18</v>
      </c>
      <c r="V31" s="292">
        <f t="shared" ref="V31:V36" si="20">T31/(2*COUNTA(B31:S31))</f>
        <v>0.80555555555555558</v>
      </c>
    </row>
    <row r="32" spans="1:22" x14ac:dyDescent="0.3">
      <c r="A32" s="296" t="s">
        <v>84</v>
      </c>
      <c r="B32" s="297">
        <v>0</v>
      </c>
      <c r="C32" s="297">
        <v>0</v>
      </c>
      <c r="D32" s="297"/>
      <c r="E32" s="297"/>
      <c r="F32" s="297"/>
      <c r="G32" s="297"/>
      <c r="H32" s="297">
        <v>2</v>
      </c>
      <c r="I32" s="297">
        <v>2</v>
      </c>
      <c r="J32" s="297">
        <v>2</v>
      </c>
      <c r="K32" s="297"/>
      <c r="L32" s="297"/>
      <c r="M32" s="297"/>
      <c r="N32" s="297">
        <v>2</v>
      </c>
      <c r="O32" s="297">
        <v>0</v>
      </c>
      <c r="P32" s="297">
        <v>1</v>
      </c>
      <c r="Q32" s="297"/>
      <c r="R32" s="297"/>
      <c r="S32" s="297"/>
      <c r="T32" s="264">
        <f t="shared" ref="T32:T33" si="21">SUM(B32:S32)</f>
        <v>9</v>
      </c>
      <c r="U32" s="264">
        <f t="shared" ref="U32:U33" si="22">COUNTA(B32:S32)</f>
        <v>8</v>
      </c>
      <c r="V32" s="292">
        <f t="shared" ref="V32:V33" si="23">T32/(2*COUNTA(B32:S32))</f>
        <v>0.5625</v>
      </c>
    </row>
    <row r="33" spans="1:22" x14ac:dyDescent="0.3">
      <c r="A33" s="296" t="s">
        <v>58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>
        <v>2</v>
      </c>
      <c r="O33" s="297">
        <v>2</v>
      </c>
      <c r="P33" s="297">
        <v>2</v>
      </c>
      <c r="Q33" s="297">
        <v>2</v>
      </c>
      <c r="R33" s="297">
        <v>0</v>
      </c>
      <c r="S33" s="297">
        <v>0</v>
      </c>
      <c r="T33" s="264">
        <f t="shared" si="21"/>
        <v>8</v>
      </c>
      <c r="U33" s="264">
        <f t="shared" si="22"/>
        <v>6</v>
      </c>
      <c r="V33" s="292">
        <f t="shared" si="23"/>
        <v>0.66666666666666663</v>
      </c>
    </row>
    <row r="34" spans="1:22" x14ac:dyDescent="0.3">
      <c r="A34" s="296" t="s">
        <v>57</v>
      </c>
      <c r="B34" s="297">
        <v>0</v>
      </c>
      <c r="C34" s="297">
        <v>1</v>
      </c>
      <c r="D34" s="297">
        <v>1</v>
      </c>
      <c r="E34" s="297">
        <v>2</v>
      </c>
      <c r="F34" s="297">
        <v>2</v>
      </c>
      <c r="G34" s="297">
        <v>2</v>
      </c>
      <c r="H34" s="297">
        <v>0</v>
      </c>
      <c r="I34" s="297">
        <v>2</v>
      </c>
      <c r="J34" s="297">
        <v>2</v>
      </c>
      <c r="K34" s="297">
        <v>0</v>
      </c>
      <c r="L34" s="297">
        <v>1</v>
      </c>
      <c r="M34" s="297">
        <v>0</v>
      </c>
      <c r="N34" s="297">
        <v>0</v>
      </c>
      <c r="O34" s="297">
        <v>0</v>
      </c>
      <c r="P34" s="297">
        <v>1</v>
      </c>
      <c r="Q34" s="297">
        <v>2</v>
      </c>
      <c r="R34" s="297">
        <v>0</v>
      </c>
      <c r="S34" s="297">
        <v>0</v>
      </c>
      <c r="T34" s="264">
        <f t="shared" si="1"/>
        <v>16</v>
      </c>
      <c r="U34" s="264">
        <f t="shared" si="14"/>
        <v>18</v>
      </c>
      <c r="V34" s="292">
        <f t="shared" si="20"/>
        <v>0.44444444444444442</v>
      </c>
    </row>
    <row r="35" spans="1:22" x14ac:dyDescent="0.3">
      <c r="A35" s="296" t="s">
        <v>85</v>
      </c>
      <c r="B35" s="297">
        <v>0</v>
      </c>
      <c r="C35" s="297">
        <v>0</v>
      </c>
      <c r="D35" s="297">
        <v>0</v>
      </c>
      <c r="E35" s="297">
        <v>0</v>
      </c>
      <c r="F35" s="297">
        <v>2</v>
      </c>
      <c r="G35" s="297">
        <v>2</v>
      </c>
      <c r="H35" s="297">
        <v>0</v>
      </c>
      <c r="I35" s="297">
        <v>0</v>
      </c>
      <c r="J35" s="297"/>
      <c r="K35" s="297">
        <v>1</v>
      </c>
      <c r="L35" s="297">
        <v>0</v>
      </c>
      <c r="M35" s="297">
        <v>2</v>
      </c>
      <c r="N35" s="297"/>
      <c r="O35" s="297"/>
      <c r="P35" s="297"/>
      <c r="Q35" s="297"/>
      <c r="R35" s="297"/>
      <c r="S35" s="297"/>
      <c r="T35" s="264">
        <f t="shared" si="1"/>
        <v>7</v>
      </c>
      <c r="U35" s="264">
        <f t="shared" si="14"/>
        <v>11</v>
      </c>
      <c r="V35" s="292">
        <f t="shared" si="20"/>
        <v>0.31818181818181818</v>
      </c>
    </row>
    <row r="36" spans="1:22" x14ac:dyDescent="0.3">
      <c r="A36" s="296" t="s">
        <v>59</v>
      </c>
      <c r="B36" s="297"/>
      <c r="C36" s="297"/>
      <c r="D36" s="297">
        <v>0</v>
      </c>
      <c r="E36" s="297">
        <v>2</v>
      </c>
      <c r="F36" s="297">
        <v>2</v>
      </c>
      <c r="G36" s="297">
        <v>2</v>
      </c>
      <c r="H36" s="297"/>
      <c r="I36" s="297"/>
      <c r="J36" s="297">
        <v>0</v>
      </c>
      <c r="K36" s="297">
        <v>1</v>
      </c>
      <c r="L36" s="297">
        <v>1</v>
      </c>
      <c r="M36" s="297">
        <v>0</v>
      </c>
      <c r="N36" s="297"/>
      <c r="O36" s="297"/>
      <c r="P36" s="297"/>
      <c r="Q36" s="297">
        <v>1</v>
      </c>
      <c r="R36" s="297">
        <v>0</v>
      </c>
      <c r="S36" s="297">
        <v>0</v>
      </c>
      <c r="T36" s="264">
        <f t="shared" si="1"/>
        <v>9</v>
      </c>
      <c r="U36" s="264">
        <f t="shared" si="14"/>
        <v>11</v>
      </c>
      <c r="V36" s="292">
        <f t="shared" si="20"/>
        <v>0.40909090909090912</v>
      </c>
    </row>
    <row r="37" spans="1:22" s="262" customFormat="1" x14ac:dyDescent="0.3">
      <c r="A37" s="293" t="s">
        <v>243</v>
      </c>
      <c r="B37" s="294">
        <f t="shared" ref="B37:S37" si="24">SUM(B38:B41)</f>
        <v>6</v>
      </c>
      <c r="C37" s="294">
        <f t="shared" si="24"/>
        <v>6</v>
      </c>
      <c r="D37" s="294">
        <f t="shared" si="24"/>
        <v>6</v>
      </c>
      <c r="E37" s="294">
        <f t="shared" si="24"/>
        <v>4</v>
      </c>
      <c r="F37" s="294">
        <f t="shared" si="24"/>
        <v>6</v>
      </c>
      <c r="G37" s="294">
        <f t="shared" si="24"/>
        <v>4</v>
      </c>
      <c r="H37" s="294">
        <f>SUM(H38:H41)</f>
        <v>0</v>
      </c>
      <c r="I37" s="294">
        <f>SUM(I38:I41)</f>
        <v>5</v>
      </c>
      <c r="J37" s="294">
        <f>SUM(J38:J41)</f>
        <v>5</v>
      </c>
      <c r="K37" s="294">
        <f>SUM(K38:K41)</f>
        <v>5</v>
      </c>
      <c r="L37" s="294">
        <f t="shared" si="24"/>
        <v>4</v>
      </c>
      <c r="M37" s="294">
        <f t="shared" si="24"/>
        <v>2</v>
      </c>
      <c r="N37" s="294">
        <f t="shared" si="24"/>
        <v>8</v>
      </c>
      <c r="O37" s="294">
        <f t="shared" si="24"/>
        <v>6</v>
      </c>
      <c r="P37" s="294">
        <f t="shared" si="24"/>
        <v>2</v>
      </c>
      <c r="Q37" s="294">
        <f t="shared" si="24"/>
        <v>5</v>
      </c>
      <c r="R37" s="294">
        <f t="shared" si="24"/>
        <v>4</v>
      </c>
      <c r="S37" s="294">
        <f t="shared" si="24"/>
        <v>4</v>
      </c>
      <c r="T37" s="263">
        <f>SUM(B37:S37)</f>
        <v>82</v>
      </c>
      <c r="U37" s="263">
        <f>SUM(U38:U41)</f>
        <v>72</v>
      </c>
      <c r="V37" s="295"/>
    </row>
    <row r="38" spans="1:22" x14ac:dyDescent="0.3">
      <c r="A38" s="296" t="s">
        <v>86</v>
      </c>
      <c r="B38" s="305">
        <v>0</v>
      </c>
      <c r="C38" s="305">
        <v>2</v>
      </c>
      <c r="D38" s="305">
        <v>2</v>
      </c>
      <c r="E38" s="305">
        <v>2</v>
      </c>
      <c r="F38" s="305">
        <v>2</v>
      </c>
      <c r="G38" s="305">
        <v>0</v>
      </c>
      <c r="H38" s="305">
        <v>0</v>
      </c>
      <c r="I38" s="305">
        <v>1</v>
      </c>
      <c r="J38" s="305">
        <v>1</v>
      </c>
      <c r="K38" s="305">
        <v>0</v>
      </c>
      <c r="L38" s="305">
        <v>2</v>
      </c>
      <c r="M38" s="305">
        <v>1</v>
      </c>
      <c r="N38" s="305">
        <v>2</v>
      </c>
      <c r="O38" s="305">
        <v>0</v>
      </c>
      <c r="P38" s="305">
        <v>0</v>
      </c>
      <c r="Q38" s="305">
        <v>2</v>
      </c>
      <c r="R38" s="305">
        <v>1</v>
      </c>
      <c r="S38" s="305">
        <v>1</v>
      </c>
      <c r="T38" s="264">
        <f t="shared" si="1"/>
        <v>19</v>
      </c>
      <c r="U38" s="264">
        <f t="shared" si="14"/>
        <v>18</v>
      </c>
      <c r="V38" s="292">
        <f t="shared" ref="V38:V41" si="25">T38/(2*COUNTA(B38:S38))</f>
        <v>0.52777777777777779</v>
      </c>
    </row>
    <row r="39" spans="1:22" x14ac:dyDescent="0.3">
      <c r="A39" s="296" t="s">
        <v>87</v>
      </c>
      <c r="B39" s="305">
        <v>2</v>
      </c>
      <c r="C39" s="305">
        <v>2</v>
      </c>
      <c r="D39" s="305">
        <v>2</v>
      </c>
      <c r="E39" s="305">
        <v>0</v>
      </c>
      <c r="F39" s="305">
        <v>0</v>
      </c>
      <c r="G39" s="305">
        <v>2</v>
      </c>
      <c r="H39" s="305">
        <v>0</v>
      </c>
      <c r="I39" s="305">
        <v>2</v>
      </c>
      <c r="J39" s="305">
        <v>2</v>
      </c>
      <c r="K39" s="305">
        <v>2</v>
      </c>
      <c r="L39" s="305">
        <v>1</v>
      </c>
      <c r="M39" s="305">
        <v>0</v>
      </c>
      <c r="N39" s="305">
        <v>2</v>
      </c>
      <c r="O39" s="305">
        <v>2</v>
      </c>
      <c r="P39" s="305">
        <v>1</v>
      </c>
      <c r="Q39" s="305">
        <v>2</v>
      </c>
      <c r="R39" s="305">
        <v>2</v>
      </c>
      <c r="S39" s="305">
        <v>2</v>
      </c>
      <c r="T39" s="264">
        <f t="shared" si="1"/>
        <v>26</v>
      </c>
      <c r="U39" s="264">
        <f t="shared" si="14"/>
        <v>18</v>
      </c>
      <c r="V39" s="292">
        <f t="shared" si="25"/>
        <v>0.72222222222222221</v>
      </c>
    </row>
    <row r="40" spans="1:22" x14ac:dyDescent="0.3">
      <c r="A40" s="296" t="s">
        <v>88</v>
      </c>
      <c r="B40" s="305">
        <v>2</v>
      </c>
      <c r="C40" s="305">
        <v>0</v>
      </c>
      <c r="D40" s="305">
        <v>0</v>
      </c>
      <c r="E40" s="305">
        <v>1</v>
      </c>
      <c r="F40" s="305">
        <v>2</v>
      </c>
      <c r="G40" s="305">
        <v>1</v>
      </c>
      <c r="H40" s="305">
        <v>0</v>
      </c>
      <c r="I40" s="305">
        <v>0</v>
      </c>
      <c r="J40" s="305">
        <v>1</v>
      </c>
      <c r="K40" s="305">
        <v>1</v>
      </c>
      <c r="L40" s="305">
        <v>1</v>
      </c>
      <c r="M40" s="305">
        <v>1</v>
      </c>
      <c r="N40" s="305">
        <v>2</v>
      </c>
      <c r="O40" s="305">
        <v>2</v>
      </c>
      <c r="P40" s="305">
        <v>1</v>
      </c>
      <c r="Q40" s="305">
        <v>0</v>
      </c>
      <c r="R40" s="305">
        <v>0</v>
      </c>
      <c r="S40" s="305">
        <v>1</v>
      </c>
      <c r="T40" s="264">
        <f>SUM(B40:S40)</f>
        <v>16</v>
      </c>
      <c r="U40" s="264">
        <f>COUNTA(B40:S40)</f>
        <v>18</v>
      </c>
      <c r="V40" s="292">
        <f t="shared" si="25"/>
        <v>0.44444444444444442</v>
      </c>
    </row>
    <row r="41" spans="1:22" x14ac:dyDescent="0.3">
      <c r="A41" s="296" t="s">
        <v>89</v>
      </c>
      <c r="B41" s="305">
        <v>2</v>
      </c>
      <c r="C41" s="305">
        <v>2</v>
      </c>
      <c r="D41" s="305">
        <v>2</v>
      </c>
      <c r="E41" s="305">
        <v>1</v>
      </c>
      <c r="F41" s="305">
        <v>2</v>
      </c>
      <c r="G41" s="305">
        <v>1</v>
      </c>
      <c r="H41" s="305">
        <v>0</v>
      </c>
      <c r="I41" s="305">
        <v>2</v>
      </c>
      <c r="J41" s="305">
        <v>1</v>
      </c>
      <c r="K41" s="305">
        <v>2</v>
      </c>
      <c r="L41" s="305">
        <v>0</v>
      </c>
      <c r="M41" s="305">
        <v>0</v>
      </c>
      <c r="N41" s="305">
        <v>2</v>
      </c>
      <c r="O41" s="305">
        <v>2</v>
      </c>
      <c r="P41" s="305">
        <v>0</v>
      </c>
      <c r="Q41" s="305">
        <v>1</v>
      </c>
      <c r="R41" s="305">
        <v>1</v>
      </c>
      <c r="S41" s="305">
        <v>0</v>
      </c>
      <c r="T41" s="264">
        <f t="shared" si="1"/>
        <v>21</v>
      </c>
      <c r="U41" s="264">
        <f t="shared" si="14"/>
        <v>18</v>
      </c>
      <c r="V41" s="292">
        <f t="shared" si="25"/>
        <v>0.58333333333333337</v>
      </c>
    </row>
    <row r="42" spans="1:22" s="262" customFormat="1" x14ac:dyDescent="0.3">
      <c r="A42" s="293" t="s">
        <v>15</v>
      </c>
      <c r="B42" s="294">
        <f t="shared" ref="B42:H42" si="26">SUM(B43:B47)</f>
        <v>2</v>
      </c>
      <c r="C42" s="294">
        <f t="shared" si="26"/>
        <v>2</v>
      </c>
      <c r="D42" s="294">
        <f t="shared" si="26"/>
        <v>6</v>
      </c>
      <c r="E42" s="294">
        <f t="shared" si="26"/>
        <v>2</v>
      </c>
      <c r="F42" s="294">
        <f t="shared" si="26"/>
        <v>5</v>
      </c>
      <c r="G42" s="294">
        <f t="shared" si="26"/>
        <v>4</v>
      </c>
      <c r="H42" s="294">
        <f t="shared" si="26"/>
        <v>4</v>
      </c>
      <c r="I42" s="294">
        <f t="shared" ref="I42:K42" si="27">SUM(I43:I47)</f>
        <v>3</v>
      </c>
      <c r="J42" s="294">
        <f t="shared" si="27"/>
        <v>4</v>
      </c>
      <c r="K42" s="294">
        <f t="shared" si="27"/>
        <v>1</v>
      </c>
      <c r="L42" s="294">
        <f t="shared" ref="L42:S42" si="28">SUM(L43:L47)</f>
        <v>4</v>
      </c>
      <c r="M42" s="294">
        <f t="shared" si="28"/>
        <v>3</v>
      </c>
      <c r="N42" s="294">
        <f t="shared" si="28"/>
        <v>2</v>
      </c>
      <c r="O42" s="294">
        <f t="shared" si="28"/>
        <v>2</v>
      </c>
      <c r="P42" s="294">
        <f t="shared" si="28"/>
        <v>2</v>
      </c>
      <c r="Q42" s="294">
        <f t="shared" si="28"/>
        <v>5</v>
      </c>
      <c r="R42" s="294">
        <f t="shared" si="28"/>
        <v>3</v>
      </c>
      <c r="S42" s="294">
        <f t="shared" si="28"/>
        <v>2</v>
      </c>
      <c r="T42" s="263">
        <f>SUM(B42:S42)</f>
        <v>56</v>
      </c>
      <c r="U42" s="263">
        <f>SUM(U43:U47)</f>
        <v>72</v>
      </c>
      <c r="V42" s="295"/>
    </row>
    <row r="43" spans="1:22" x14ac:dyDescent="0.3">
      <c r="A43" s="296" t="s">
        <v>60</v>
      </c>
      <c r="B43" s="305">
        <v>0</v>
      </c>
      <c r="C43" s="305">
        <v>2</v>
      </c>
      <c r="D43" s="297">
        <v>2</v>
      </c>
      <c r="E43" s="297">
        <v>2</v>
      </c>
      <c r="F43" s="305">
        <v>2</v>
      </c>
      <c r="G43" s="305">
        <v>1</v>
      </c>
      <c r="H43" s="297">
        <v>2</v>
      </c>
      <c r="I43" s="297">
        <v>0</v>
      </c>
      <c r="J43" s="305">
        <v>0</v>
      </c>
      <c r="K43" s="305">
        <v>0</v>
      </c>
      <c r="L43" s="297">
        <v>1</v>
      </c>
      <c r="M43" s="297">
        <v>0</v>
      </c>
      <c r="N43" s="297">
        <v>2</v>
      </c>
      <c r="O43" s="297">
        <v>0</v>
      </c>
      <c r="P43" s="297">
        <v>1</v>
      </c>
      <c r="Q43" s="297">
        <v>0</v>
      </c>
      <c r="R43" s="297">
        <v>1</v>
      </c>
      <c r="S43" s="297">
        <v>0</v>
      </c>
      <c r="T43" s="264">
        <f t="shared" si="1"/>
        <v>16</v>
      </c>
      <c r="U43" s="264">
        <f t="shared" si="14"/>
        <v>18</v>
      </c>
      <c r="V43" s="292">
        <f t="shared" ref="V43:V47" si="29">T43/(2*COUNTA(B43:S43))</f>
        <v>0.44444444444444442</v>
      </c>
    </row>
    <row r="44" spans="1:22" x14ac:dyDescent="0.3">
      <c r="A44" s="296" t="s">
        <v>61</v>
      </c>
      <c r="B44" s="305">
        <v>0</v>
      </c>
      <c r="C44" s="305">
        <v>0</v>
      </c>
      <c r="D44" s="297">
        <v>2</v>
      </c>
      <c r="E44" s="297">
        <v>0</v>
      </c>
      <c r="F44" s="305">
        <v>1</v>
      </c>
      <c r="G44" s="305">
        <v>2</v>
      </c>
      <c r="H44" s="297">
        <v>0</v>
      </c>
      <c r="I44" s="297">
        <v>2</v>
      </c>
      <c r="J44" s="305">
        <v>2</v>
      </c>
      <c r="K44" s="305">
        <v>0</v>
      </c>
      <c r="L44" s="297">
        <v>0</v>
      </c>
      <c r="M44" s="297">
        <v>1</v>
      </c>
      <c r="N44" s="297">
        <v>0</v>
      </c>
      <c r="O44" s="297">
        <v>2</v>
      </c>
      <c r="P44" s="297">
        <v>1</v>
      </c>
      <c r="Q44" s="297">
        <v>2</v>
      </c>
      <c r="R44" s="297">
        <v>2</v>
      </c>
      <c r="S44" s="297">
        <v>2</v>
      </c>
      <c r="T44" s="264">
        <f t="shared" si="1"/>
        <v>19</v>
      </c>
      <c r="U44" s="264">
        <f t="shared" si="14"/>
        <v>18</v>
      </c>
      <c r="V44" s="292">
        <f t="shared" si="29"/>
        <v>0.52777777777777779</v>
      </c>
    </row>
    <row r="45" spans="1:22" x14ac:dyDescent="0.3">
      <c r="A45" s="296" t="s">
        <v>63</v>
      </c>
      <c r="B45" s="305">
        <v>2</v>
      </c>
      <c r="C45" s="305">
        <v>0</v>
      </c>
      <c r="D45" s="297">
        <v>1</v>
      </c>
      <c r="E45" s="297">
        <v>0</v>
      </c>
      <c r="F45" s="305">
        <v>2</v>
      </c>
      <c r="G45" s="305">
        <v>1</v>
      </c>
      <c r="H45" s="297">
        <v>2</v>
      </c>
      <c r="I45" s="297">
        <v>1</v>
      </c>
      <c r="J45" s="305">
        <v>2</v>
      </c>
      <c r="K45" s="305">
        <v>1</v>
      </c>
      <c r="L45" s="297">
        <v>2</v>
      </c>
      <c r="M45" s="297">
        <v>0</v>
      </c>
      <c r="N45" s="297">
        <v>0</v>
      </c>
      <c r="O45" s="297">
        <v>0</v>
      </c>
      <c r="P45" s="297">
        <v>0</v>
      </c>
      <c r="Q45" s="297">
        <v>1</v>
      </c>
      <c r="R45" s="297">
        <v>0</v>
      </c>
      <c r="S45" s="297">
        <v>0</v>
      </c>
      <c r="T45" s="264">
        <f t="shared" ref="T45" si="30">SUM(B45:S45)</f>
        <v>15</v>
      </c>
      <c r="U45" s="264">
        <f t="shared" ref="U45" si="31">COUNTA(B45:S45)</f>
        <v>18</v>
      </c>
      <c r="V45" s="292">
        <f t="shared" si="29"/>
        <v>0.41666666666666669</v>
      </c>
    </row>
    <row r="46" spans="1:22" x14ac:dyDescent="0.3">
      <c r="A46" s="296" t="s">
        <v>64</v>
      </c>
      <c r="B46" s="305">
        <v>0</v>
      </c>
      <c r="C46" s="305">
        <v>0</v>
      </c>
      <c r="D46" s="297">
        <v>1</v>
      </c>
      <c r="E46" s="297">
        <v>0</v>
      </c>
      <c r="F46" s="305">
        <v>0</v>
      </c>
      <c r="G46" s="305">
        <v>0</v>
      </c>
      <c r="H46" s="297">
        <v>0</v>
      </c>
      <c r="I46" s="297">
        <v>0</v>
      </c>
      <c r="J46" s="305"/>
      <c r="K46" s="305"/>
      <c r="L46" s="297">
        <v>1</v>
      </c>
      <c r="M46" s="297">
        <v>2</v>
      </c>
      <c r="N46" s="297">
        <v>0</v>
      </c>
      <c r="O46" s="297">
        <v>0</v>
      </c>
      <c r="P46" s="297">
        <v>0</v>
      </c>
      <c r="Q46" s="297">
        <v>2</v>
      </c>
      <c r="R46" s="297">
        <v>0</v>
      </c>
      <c r="S46" s="297"/>
      <c r="T46" s="264">
        <f t="shared" si="1"/>
        <v>6</v>
      </c>
      <c r="U46" s="264">
        <f t="shared" si="14"/>
        <v>15</v>
      </c>
      <c r="V46" s="292">
        <f t="shared" si="29"/>
        <v>0.2</v>
      </c>
    </row>
    <row r="47" spans="1:22" x14ac:dyDescent="0.3">
      <c r="A47" s="296" t="s">
        <v>191</v>
      </c>
      <c r="B47" s="297"/>
      <c r="C47" s="297"/>
      <c r="D47" s="297"/>
      <c r="E47" s="297"/>
      <c r="F47" s="297"/>
      <c r="G47" s="297"/>
      <c r="H47" s="297"/>
      <c r="I47" s="297"/>
      <c r="J47" s="305">
        <v>0</v>
      </c>
      <c r="K47" s="305">
        <v>0</v>
      </c>
      <c r="L47" s="297"/>
      <c r="M47" s="297"/>
      <c r="N47" s="297"/>
      <c r="O47" s="297"/>
      <c r="P47" s="297"/>
      <c r="Q47" s="297"/>
      <c r="R47" s="297"/>
      <c r="S47" s="297">
        <v>0</v>
      </c>
      <c r="T47" s="264">
        <f t="shared" si="1"/>
        <v>0</v>
      </c>
      <c r="U47" s="264">
        <f t="shared" si="14"/>
        <v>3</v>
      </c>
      <c r="V47" s="292">
        <f t="shared" si="29"/>
        <v>0</v>
      </c>
    </row>
    <row r="48" spans="1:22" s="262" customFormat="1" x14ac:dyDescent="0.3">
      <c r="A48" s="293" t="s">
        <v>109</v>
      </c>
      <c r="B48" s="294">
        <f>SUM(B49:B55)</f>
        <v>5</v>
      </c>
      <c r="C48" s="294">
        <f t="shared" ref="C48:S48" si="32">SUM(C49:C55)</f>
        <v>2</v>
      </c>
      <c r="D48" s="294">
        <f t="shared" si="32"/>
        <v>1</v>
      </c>
      <c r="E48" s="294">
        <f t="shared" si="32"/>
        <v>2</v>
      </c>
      <c r="F48" s="294">
        <f t="shared" si="32"/>
        <v>0</v>
      </c>
      <c r="G48" s="294">
        <f t="shared" si="32"/>
        <v>0</v>
      </c>
      <c r="H48" s="294">
        <f t="shared" si="32"/>
        <v>6</v>
      </c>
      <c r="I48" s="294">
        <f t="shared" si="32"/>
        <v>4</v>
      </c>
      <c r="J48" s="294">
        <f t="shared" si="32"/>
        <v>1</v>
      </c>
      <c r="K48" s="294">
        <f t="shared" si="32"/>
        <v>3</v>
      </c>
      <c r="L48" s="294">
        <f t="shared" si="32"/>
        <v>5</v>
      </c>
      <c r="M48" s="294">
        <f t="shared" si="32"/>
        <v>3</v>
      </c>
      <c r="N48" s="294">
        <f t="shared" si="32"/>
        <v>4</v>
      </c>
      <c r="O48" s="294">
        <f t="shared" si="32"/>
        <v>5</v>
      </c>
      <c r="P48" s="294">
        <f t="shared" si="32"/>
        <v>0</v>
      </c>
      <c r="Q48" s="294">
        <f t="shared" si="32"/>
        <v>2</v>
      </c>
      <c r="R48" s="294">
        <f t="shared" si="32"/>
        <v>1</v>
      </c>
      <c r="S48" s="294">
        <f t="shared" si="32"/>
        <v>1</v>
      </c>
      <c r="T48" s="263">
        <f>SUM(B48:S48)</f>
        <v>45</v>
      </c>
      <c r="U48" s="263">
        <f>SUM(U49:U55)</f>
        <v>72</v>
      </c>
      <c r="V48" s="295"/>
    </row>
    <row r="49" spans="1:22" x14ac:dyDescent="0.3">
      <c r="A49" s="296" t="s">
        <v>90</v>
      </c>
      <c r="B49" s="305">
        <v>2</v>
      </c>
      <c r="C49" s="305">
        <v>2</v>
      </c>
      <c r="D49" s="305"/>
      <c r="E49" s="305">
        <v>2</v>
      </c>
      <c r="F49" s="297">
        <v>0</v>
      </c>
      <c r="G49" s="297"/>
      <c r="H49" s="297">
        <v>0</v>
      </c>
      <c r="I49" s="297">
        <v>0</v>
      </c>
      <c r="J49" s="297"/>
      <c r="K49" s="297">
        <v>2</v>
      </c>
      <c r="L49" s="297">
        <v>2</v>
      </c>
      <c r="M49" s="297"/>
      <c r="N49" s="297">
        <v>0</v>
      </c>
      <c r="O49" s="297">
        <v>0</v>
      </c>
      <c r="P49" s="297"/>
      <c r="Q49" s="297"/>
      <c r="R49" s="297">
        <v>0</v>
      </c>
      <c r="S49" s="297">
        <v>0</v>
      </c>
      <c r="T49" s="264">
        <f t="shared" si="1"/>
        <v>10</v>
      </c>
      <c r="U49" s="264">
        <f t="shared" si="14"/>
        <v>12</v>
      </c>
      <c r="V49" s="292">
        <f t="shared" ref="V49:V55" si="33">T49/(2*COUNTA(B49:S49))</f>
        <v>0.41666666666666669</v>
      </c>
    </row>
    <row r="50" spans="1:22" x14ac:dyDescent="0.3">
      <c r="A50" s="296" t="s">
        <v>91</v>
      </c>
      <c r="B50" s="305">
        <v>1</v>
      </c>
      <c r="C50" s="305">
        <v>0</v>
      </c>
      <c r="D50" s="305"/>
      <c r="E50" s="305"/>
      <c r="F50" s="297">
        <v>0</v>
      </c>
      <c r="G50" s="297"/>
      <c r="H50" s="297">
        <v>2</v>
      </c>
      <c r="I50" s="297">
        <v>2</v>
      </c>
      <c r="J50" s="297">
        <v>1</v>
      </c>
      <c r="K50" s="297"/>
      <c r="L50" s="297">
        <v>2</v>
      </c>
      <c r="M50" s="297">
        <v>2</v>
      </c>
      <c r="N50" s="297">
        <v>1</v>
      </c>
      <c r="O50" s="297">
        <v>2</v>
      </c>
      <c r="P50" s="297"/>
      <c r="Q50" s="297"/>
      <c r="R50" s="297">
        <v>0</v>
      </c>
      <c r="S50" s="297">
        <v>0</v>
      </c>
      <c r="T50" s="264">
        <f t="shared" si="1"/>
        <v>13</v>
      </c>
      <c r="U50" s="264">
        <f t="shared" si="14"/>
        <v>12</v>
      </c>
      <c r="V50" s="292">
        <f t="shared" si="33"/>
        <v>0.54166666666666663</v>
      </c>
    </row>
    <row r="51" spans="1:22" x14ac:dyDescent="0.3">
      <c r="A51" s="296" t="s">
        <v>49</v>
      </c>
      <c r="B51" s="305">
        <v>2</v>
      </c>
      <c r="C51" s="305">
        <v>0</v>
      </c>
      <c r="D51" s="305">
        <v>0</v>
      </c>
      <c r="E51" s="305"/>
      <c r="F51" s="297">
        <v>0</v>
      </c>
      <c r="G51" s="297">
        <v>0</v>
      </c>
      <c r="H51" s="297">
        <v>2</v>
      </c>
      <c r="I51" s="297">
        <v>2</v>
      </c>
      <c r="J51" s="297"/>
      <c r="K51" s="297"/>
      <c r="L51" s="297">
        <v>1</v>
      </c>
      <c r="M51" s="297">
        <v>0</v>
      </c>
      <c r="N51" s="297">
        <v>2</v>
      </c>
      <c r="O51" s="297">
        <v>2</v>
      </c>
      <c r="P51" s="297">
        <v>0</v>
      </c>
      <c r="Q51" s="297">
        <v>2</v>
      </c>
      <c r="R51" s="297">
        <v>0</v>
      </c>
      <c r="S51" s="297"/>
      <c r="T51" s="264">
        <f t="shared" si="1"/>
        <v>13</v>
      </c>
      <c r="U51" s="264">
        <f t="shared" si="14"/>
        <v>14</v>
      </c>
      <c r="V51" s="292">
        <f t="shared" si="33"/>
        <v>0.4642857142857143</v>
      </c>
    </row>
    <row r="52" spans="1:22" x14ac:dyDescent="0.3">
      <c r="A52" s="296" t="s">
        <v>50</v>
      </c>
      <c r="B52" s="305"/>
      <c r="C52" s="305"/>
      <c r="D52" s="305">
        <v>1</v>
      </c>
      <c r="E52" s="305">
        <v>0</v>
      </c>
      <c r="F52" s="297"/>
      <c r="G52" s="297"/>
      <c r="H52" s="297">
        <v>2</v>
      </c>
      <c r="I52" s="297">
        <v>0</v>
      </c>
      <c r="J52" s="297"/>
      <c r="K52" s="297"/>
      <c r="L52" s="297">
        <v>0</v>
      </c>
      <c r="M52" s="297">
        <v>1</v>
      </c>
      <c r="N52" s="297">
        <v>1</v>
      </c>
      <c r="O52" s="297">
        <v>1</v>
      </c>
      <c r="P52" s="297"/>
      <c r="Q52" s="297"/>
      <c r="R52" s="297"/>
      <c r="S52" s="297">
        <v>0</v>
      </c>
      <c r="T52" s="264">
        <f t="shared" si="1"/>
        <v>6</v>
      </c>
      <c r="U52" s="264">
        <f t="shared" si="14"/>
        <v>9</v>
      </c>
      <c r="V52" s="292">
        <f t="shared" si="33"/>
        <v>0.33333333333333331</v>
      </c>
    </row>
    <row r="53" spans="1:22" x14ac:dyDescent="0.3">
      <c r="A53" s="296" t="s">
        <v>92</v>
      </c>
      <c r="B53" s="305">
        <v>0</v>
      </c>
      <c r="C53" s="305"/>
      <c r="D53" s="305">
        <v>0</v>
      </c>
      <c r="E53" s="305"/>
      <c r="F53" s="297">
        <v>0</v>
      </c>
      <c r="G53" s="297">
        <v>0</v>
      </c>
      <c r="H53" s="297"/>
      <c r="I53" s="297"/>
      <c r="J53" s="297">
        <v>0</v>
      </c>
      <c r="K53" s="297">
        <v>1</v>
      </c>
      <c r="L53" s="297"/>
      <c r="M53" s="297"/>
      <c r="N53" s="297"/>
      <c r="O53" s="297"/>
      <c r="P53" s="297">
        <v>0</v>
      </c>
      <c r="Q53" s="297">
        <v>0</v>
      </c>
      <c r="R53" s="297"/>
      <c r="S53" s="297">
        <v>1</v>
      </c>
      <c r="T53" s="264">
        <f t="shared" ref="T53" si="34">SUM(B53:S53)</f>
        <v>2</v>
      </c>
      <c r="U53" s="264">
        <f t="shared" ref="U53" si="35">COUNTA(B53:S53)</f>
        <v>9</v>
      </c>
      <c r="V53" s="292">
        <f t="shared" si="33"/>
        <v>0.1111111111111111</v>
      </c>
    </row>
    <row r="54" spans="1:22" x14ac:dyDescent="0.3">
      <c r="A54" s="296" t="s">
        <v>93</v>
      </c>
      <c r="B54" s="305"/>
      <c r="C54" s="305"/>
      <c r="D54" s="305">
        <v>0</v>
      </c>
      <c r="E54" s="305">
        <v>0</v>
      </c>
      <c r="F54" s="297"/>
      <c r="G54" s="297">
        <v>0</v>
      </c>
      <c r="H54" s="297"/>
      <c r="I54" s="297"/>
      <c r="J54" s="297">
        <v>0</v>
      </c>
      <c r="K54" s="297">
        <v>0</v>
      </c>
      <c r="L54" s="297"/>
      <c r="M54" s="297"/>
      <c r="N54" s="297"/>
      <c r="O54" s="297"/>
      <c r="P54" s="297">
        <v>0</v>
      </c>
      <c r="Q54" s="297">
        <v>0</v>
      </c>
      <c r="R54" s="297"/>
      <c r="S54" s="297"/>
      <c r="T54" s="264">
        <f t="shared" si="1"/>
        <v>0</v>
      </c>
      <c r="U54" s="264">
        <f t="shared" si="14"/>
        <v>7</v>
      </c>
      <c r="V54" s="292">
        <f t="shared" si="33"/>
        <v>0</v>
      </c>
    </row>
    <row r="55" spans="1:22" x14ac:dyDescent="0.3">
      <c r="A55" s="296" t="s">
        <v>134</v>
      </c>
      <c r="B55" s="305"/>
      <c r="C55" s="305">
        <v>0</v>
      </c>
      <c r="D55" s="305"/>
      <c r="E55" s="305">
        <v>0</v>
      </c>
      <c r="F55" s="297"/>
      <c r="G55" s="297">
        <v>0</v>
      </c>
      <c r="H55" s="297"/>
      <c r="I55" s="297"/>
      <c r="J55" s="297">
        <v>0</v>
      </c>
      <c r="K55" s="297">
        <v>0</v>
      </c>
      <c r="L55" s="297"/>
      <c r="M55" s="297">
        <v>0</v>
      </c>
      <c r="N55" s="297"/>
      <c r="O55" s="297"/>
      <c r="P55" s="297">
        <v>0</v>
      </c>
      <c r="Q55" s="297">
        <v>0</v>
      </c>
      <c r="R55" s="297">
        <v>1</v>
      </c>
      <c r="S55" s="297"/>
      <c r="T55" s="264">
        <f t="shared" ref="T55" si="36">SUM(B55:S55)</f>
        <v>1</v>
      </c>
      <c r="U55" s="264">
        <f t="shared" ref="U55" si="37">COUNTA(B55:S55)</f>
        <v>9</v>
      </c>
      <c r="V55" s="292">
        <f t="shared" si="33"/>
        <v>5.5555555555555552E-2</v>
      </c>
    </row>
    <row r="56" spans="1:22" s="262" customFormat="1" x14ac:dyDescent="0.3">
      <c r="A56" s="293" t="s">
        <v>27</v>
      </c>
      <c r="B56" s="294">
        <f t="shared" ref="B56:S56" si="38">SUM(B57:B62)</f>
        <v>6</v>
      </c>
      <c r="C56" s="294">
        <f t="shared" si="38"/>
        <v>4</v>
      </c>
      <c r="D56" s="294">
        <f t="shared" si="38"/>
        <v>4</v>
      </c>
      <c r="E56" s="294">
        <f t="shared" si="38"/>
        <v>2</v>
      </c>
      <c r="F56" s="294">
        <f t="shared" si="38"/>
        <v>4</v>
      </c>
      <c r="G56" s="294">
        <f t="shared" si="38"/>
        <v>5</v>
      </c>
      <c r="H56" s="294">
        <f t="shared" si="38"/>
        <v>1</v>
      </c>
      <c r="I56" s="294">
        <f t="shared" si="38"/>
        <v>6</v>
      </c>
      <c r="J56" s="294">
        <f t="shared" si="38"/>
        <v>4</v>
      </c>
      <c r="K56" s="294">
        <f t="shared" si="38"/>
        <v>6</v>
      </c>
      <c r="L56" s="294">
        <f t="shared" si="38"/>
        <v>2</v>
      </c>
      <c r="M56" s="294">
        <f t="shared" si="38"/>
        <v>3</v>
      </c>
      <c r="N56" s="294">
        <f t="shared" si="38"/>
        <v>6</v>
      </c>
      <c r="O56" s="294">
        <f t="shared" si="38"/>
        <v>6</v>
      </c>
      <c r="P56" s="294">
        <f t="shared" si="38"/>
        <v>7</v>
      </c>
      <c r="Q56" s="294">
        <f t="shared" si="38"/>
        <v>7</v>
      </c>
      <c r="R56" s="294">
        <f t="shared" si="38"/>
        <v>2</v>
      </c>
      <c r="S56" s="294">
        <f t="shared" si="38"/>
        <v>3</v>
      </c>
      <c r="T56" s="263">
        <f>SUM(B56:S56)</f>
        <v>78</v>
      </c>
      <c r="U56" s="263">
        <f>SUM(U57:U62)</f>
        <v>72</v>
      </c>
      <c r="V56" s="295"/>
    </row>
    <row r="57" spans="1:22" x14ac:dyDescent="0.3">
      <c r="A57" s="296" t="s">
        <v>141</v>
      </c>
      <c r="B57" s="305">
        <v>2</v>
      </c>
      <c r="C57" s="305">
        <v>2</v>
      </c>
      <c r="D57" s="297">
        <v>2</v>
      </c>
      <c r="E57" s="297">
        <v>0</v>
      </c>
      <c r="F57" s="297">
        <v>1</v>
      </c>
      <c r="G57" s="297">
        <v>2</v>
      </c>
      <c r="H57" s="297">
        <v>0</v>
      </c>
      <c r="I57" s="297">
        <v>2</v>
      </c>
      <c r="J57" s="297">
        <v>1</v>
      </c>
      <c r="K57" s="297">
        <v>2</v>
      </c>
      <c r="L57" s="297">
        <v>1</v>
      </c>
      <c r="M57" s="297">
        <v>0</v>
      </c>
      <c r="N57" s="297">
        <v>2</v>
      </c>
      <c r="O57" s="297">
        <v>2</v>
      </c>
      <c r="P57" s="297">
        <v>2</v>
      </c>
      <c r="Q57" s="297">
        <v>2</v>
      </c>
      <c r="R57" s="297">
        <v>2</v>
      </c>
      <c r="S57" s="297">
        <v>1</v>
      </c>
      <c r="T57" s="264">
        <f t="shared" si="1"/>
        <v>26</v>
      </c>
      <c r="U57" s="264">
        <f t="shared" si="14"/>
        <v>18</v>
      </c>
      <c r="V57" s="292">
        <f t="shared" ref="V57:V62" si="39">T57/(2*COUNTA(B57:S57))</f>
        <v>0.72222222222222221</v>
      </c>
    </row>
    <row r="58" spans="1:22" x14ac:dyDescent="0.3">
      <c r="A58" s="296" t="s">
        <v>142</v>
      </c>
      <c r="B58" s="305">
        <v>2</v>
      </c>
      <c r="C58" s="305">
        <v>0</v>
      </c>
      <c r="D58" s="297">
        <v>2</v>
      </c>
      <c r="E58" s="297"/>
      <c r="F58" s="297"/>
      <c r="G58" s="297">
        <v>0</v>
      </c>
      <c r="H58" s="297">
        <v>1</v>
      </c>
      <c r="I58" s="297"/>
      <c r="J58" s="297">
        <v>1</v>
      </c>
      <c r="K58" s="297">
        <v>1</v>
      </c>
      <c r="L58" s="297">
        <v>1</v>
      </c>
      <c r="M58" s="297"/>
      <c r="N58" s="297">
        <v>2</v>
      </c>
      <c r="O58" s="297">
        <v>2</v>
      </c>
      <c r="P58" s="297">
        <v>2</v>
      </c>
      <c r="Q58" s="297"/>
      <c r="R58" s="297">
        <v>0</v>
      </c>
      <c r="S58" s="297">
        <v>1</v>
      </c>
      <c r="T58" s="264">
        <f>SUM(B58:S58)</f>
        <v>15</v>
      </c>
      <c r="U58" s="264">
        <f>COUNTA(B58:S58)</f>
        <v>13</v>
      </c>
      <c r="V58" s="292">
        <f t="shared" si="39"/>
        <v>0.57692307692307687</v>
      </c>
    </row>
    <row r="59" spans="1:22" x14ac:dyDescent="0.3">
      <c r="A59" s="296" t="s">
        <v>143</v>
      </c>
      <c r="B59" s="305">
        <v>0</v>
      </c>
      <c r="C59" s="305">
        <v>2</v>
      </c>
      <c r="D59" s="297">
        <v>0</v>
      </c>
      <c r="E59" s="297">
        <v>0</v>
      </c>
      <c r="F59" s="297">
        <v>2</v>
      </c>
      <c r="G59" s="297">
        <v>1</v>
      </c>
      <c r="H59" s="297">
        <v>0</v>
      </c>
      <c r="I59" s="297">
        <v>2</v>
      </c>
      <c r="J59" s="297">
        <v>0</v>
      </c>
      <c r="K59" s="297"/>
      <c r="L59" s="297"/>
      <c r="M59" s="297">
        <v>2</v>
      </c>
      <c r="N59" s="297">
        <v>0</v>
      </c>
      <c r="O59" s="297"/>
      <c r="P59" s="297">
        <v>2</v>
      </c>
      <c r="Q59" s="297">
        <v>2</v>
      </c>
      <c r="R59" s="297">
        <v>0</v>
      </c>
      <c r="S59" s="297"/>
      <c r="T59" s="264">
        <f>SUM(B59:S59)</f>
        <v>13</v>
      </c>
      <c r="U59" s="264">
        <f>COUNTA(B59:S59)</f>
        <v>14</v>
      </c>
      <c r="V59" s="292">
        <f t="shared" si="39"/>
        <v>0.4642857142857143</v>
      </c>
    </row>
    <row r="60" spans="1:22" x14ac:dyDescent="0.3">
      <c r="A60" s="296" t="s">
        <v>144</v>
      </c>
      <c r="B60" s="305"/>
      <c r="C60" s="305">
        <v>0</v>
      </c>
      <c r="D60" s="297"/>
      <c r="E60" s="297">
        <v>0</v>
      </c>
      <c r="F60" s="297">
        <v>1</v>
      </c>
      <c r="G60" s="297"/>
      <c r="H60" s="297"/>
      <c r="I60" s="297">
        <v>0</v>
      </c>
      <c r="J60" s="297"/>
      <c r="K60" s="297"/>
      <c r="L60" s="297"/>
      <c r="M60" s="297">
        <v>0</v>
      </c>
      <c r="N60" s="297"/>
      <c r="O60" s="297"/>
      <c r="P60" s="297"/>
      <c r="Q60" s="297">
        <v>1</v>
      </c>
      <c r="R60" s="297"/>
      <c r="S60" s="297"/>
      <c r="T60" s="264">
        <f t="shared" si="1"/>
        <v>2</v>
      </c>
      <c r="U60" s="264">
        <f t="shared" si="14"/>
        <v>6</v>
      </c>
      <c r="V60" s="292">
        <f t="shared" si="39"/>
        <v>0.16666666666666666</v>
      </c>
    </row>
    <row r="61" spans="1:22" x14ac:dyDescent="0.3">
      <c r="A61" s="296" t="s">
        <v>145</v>
      </c>
      <c r="B61" s="305">
        <v>2</v>
      </c>
      <c r="C61" s="305"/>
      <c r="D61" s="297">
        <v>0</v>
      </c>
      <c r="E61" s="297">
        <v>2</v>
      </c>
      <c r="F61" s="297">
        <v>0</v>
      </c>
      <c r="G61" s="297">
        <v>2</v>
      </c>
      <c r="H61" s="297">
        <v>0</v>
      </c>
      <c r="I61" s="297">
        <v>2</v>
      </c>
      <c r="J61" s="297">
        <v>2</v>
      </c>
      <c r="K61" s="297">
        <v>1</v>
      </c>
      <c r="L61" s="297">
        <v>0</v>
      </c>
      <c r="M61" s="297">
        <v>1</v>
      </c>
      <c r="N61" s="297">
        <v>2</v>
      </c>
      <c r="O61" s="297">
        <v>2</v>
      </c>
      <c r="P61" s="297">
        <v>1</v>
      </c>
      <c r="Q61" s="297"/>
      <c r="R61" s="297">
        <v>0</v>
      </c>
      <c r="S61" s="297">
        <v>1</v>
      </c>
      <c r="T61" s="264">
        <f>SUM(B61:S61)</f>
        <v>18</v>
      </c>
      <c r="U61" s="264">
        <f>COUNTA(B61:S61)</f>
        <v>16</v>
      </c>
      <c r="V61" s="292">
        <f t="shared" si="39"/>
        <v>0.5625</v>
      </c>
    </row>
    <row r="62" spans="1:22" x14ac:dyDescent="0.3">
      <c r="A62" s="296" t="s">
        <v>147</v>
      </c>
      <c r="B62" s="297"/>
      <c r="C62" s="297"/>
      <c r="D62" s="297"/>
      <c r="E62" s="297"/>
      <c r="F62" s="297"/>
      <c r="G62" s="297"/>
      <c r="H62" s="297"/>
      <c r="I62" s="297"/>
      <c r="J62" s="305"/>
      <c r="K62" s="305">
        <v>2</v>
      </c>
      <c r="L62" s="297">
        <v>0</v>
      </c>
      <c r="M62" s="297"/>
      <c r="N62" s="297"/>
      <c r="O62" s="297">
        <v>0</v>
      </c>
      <c r="P62" s="297"/>
      <c r="Q62" s="297">
        <v>2</v>
      </c>
      <c r="R62" s="297"/>
      <c r="S62" s="297">
        <v>0</v>
      </c>
      <c r="T62" s="264">
        <f t="shared" si="1"/>
        <v>4</v>
      </c>
      <c r="U62" s="264">
        <f t="shared" si="14"/>
        <v>5</v>
      </c>
      <c r="V62" s="292">
        <f t="shared" si="39"/>
        <v>0.4</v>
      </c>
    </row>
    <row r="63" spans="1:22" s="262" customFormat="1" x14ac:dyDescent="0.3">
      <c r="A63" s="298" t="s">
        <v>244</v>
      </c>
      <c r="B63" s="294">
        <f>SUM(B64:B68)</f>
        <v>2</v>
      </c>
      <c r="C63" s="294">
        <f t="shared" ref="C63:S63" si="40">SUM(C64:C68)</f>
        <v>4</v>
      </c>
      <c r="D63" s="294">
        <f t="shared" si="40"/>
        <v>2</v>
      </c>
      <c r="E63" s="294">
        <f t="shared" si="40"/>
        <v>4</v>
      </c>
      <c r="F63" s="294">
        <f t="shared" si="40"/>
        <v>4</v>
      </c>
      <c r="G63" s="294">
        <f t="shared" si="40"/>
        <v>3</v>
      </c>
      <c r="H63" s="294">
        <f t="shared" si="40"/>
        <v>3</v>
      </c>
      <c r="I63" s="294">
        <f t="shared" si="40"/>
        <v>7</v>
      </c>
      <c r="J63" s="294">
        <f t="shared" si="40"/>
        <v>3</v>
      </c>
      <c r="K63" s="294">
        <f t="shared" si="40"/>
        <v>6</v>
      </c>
      <c r="L63" s="294">
        <f t="shared" si="40"/>
        <v>7</v>
      </c>
      <c r="M63" s="294">
        <f t="shared" si="40"/>
        <v>4</v>
      </c>
      <c r="N63" s="294">
        <f t="shared" si="40"/>
        <v>4</v>
      </c>
      <c r="O63" s="294">
        <f t="shared" si="40"/>
        <v>2</v>
      </c>
      <c r="P63" s="294">
        <f t="shared" si="40"/>
        <v>6</v>
      </c>
      <c r="Q63" s="294">
        <f t="shared" si="40"/>
        <v>6</v>
      </c>
      <c r="R63" s="294">
        <f t="shared" si="40"/>
        <v>5</v>
      </c>
      <c r="S63" s="294">
        <f t="shared" si="40"/>
        <v>6</v>
      </c>
      <c r="T63" s="263">
        <f t="shared" ref="T63:T68" si="41">SUM(B63:S63)</f>
        <v>78</v>
      </c>
      <c r="U63" s="263">
        <f>SUM(U64:U68)</f>
        <v>72</v>
      </c>
      <c r="V63" s="295"/>
    </row>
    <row r="64" spans="1:22" x14ac:dyDescent="0.3">
      <c r="A64" s="296" t="s">
        <v>117</v>
      </c>
      <c r="B64" s="297"/>
      <c r="C64" s="297"/>
      <c r="D64" s="297"/>
      <c r="E64" s="297"/>
      <c r="F64" s="297"/>
      <c r="G64" s="297">
        <v>2</v>
      </c>
      <c r="H64" s="297">
        <v>2</v>
      </c>
      <c r="I64" s="297">
        <v>2</v>
      </c>
      <c r="J64" s="297">
        <v>0</v>
      </c>
      <c r="K64" s="297">
        <v>2</v>
      </c>
      <c r="L64" s="297">
        <v>2</v>
      </c>
      <c r="M64" s="297">
        <v>1</v>
      </c>
      <c r="N64" s="297">
        <v>2</v>
      </c>
      <c r="O64" s="297">
        <v>0</v>
      </c>
      <c r="P64" s="297">
        <v>2</v>
      </c>
      <c r="Q64" s="297">
        <v>2</v>
      </c>
      <c r="R64" s="297">
        <v>2</v>
      </c>
      <c r="S64" s="297">
        <v>2</v>
      </c>
      <c r="T64" s="264">
        <f t="shared" si="41"/>
        <v>21</v>
      </c>
      <c r="U64" s="264">
        <f t="shared" si="14"/>
        <v>13</v>
      </c>
      <c r="V64" s="292">
        <f>T64/(2*COUNTA(B64:S64))</f>
        <v>0.80769230769230771</v>
      </c>
    </row>
    <row r="65" spans="1:22" x14ac:dyDescent="0.3">
      <c r="A65" s="296" t="s">
        <v>118</v>
      </c>
      <c r="B65" s="305">
        <v>2</v>
      </c>
      <c r="C65" s="305">
        <v>1</v>
      </c>
      <c r="D65" s="297">
        <v>0</v>
      </c>
      <c r="E65" s="297">
        <v>2</v>
      </c>
      <c r="F65" s="297">
        <v>1</v>
      </c>
      <c r="G65" s="297">
        <v>1</v>
      </c>
      <c r="H65" s="297">
        <v>0</v>
      </c>
      <c r="I65" s="297">
        <v>2</v>
      </c>
      <c r="J65" s="297">
        <v>1</v>
      </c>
      <c r="K65" s="297">
        <v>2</v>
      </c>
      <c r="L65" s="297">
        <v>2</v>
      </c>
      <c r="M65" s="297">
        <v>1</v>
      </c>
      <c r="N65" s="297">
        <v>2</v>
      </c>
      <c r="O65" s="297">
        <v>2</v>
      </c>
      <c r="P65" s="297">
        <v>2</v>
      </c>
      <c r="Q65" s="297">
        <v>2</v>
      </c>
      <c r="R65" s="297">
        <v>2</v>
      </c>
      <c r="S65" s="297">
        <v>2</v>
      </c>
      <c r="T65" s="264">
        <f t="shared" si="41"/>
        <v>27</v>
      </c>
      <c r="U65" s="264">
        <f t="shared" si="14"/>
        <v>18</v>
      </c>
      <c r="V65" s="292">
        <f>T65/(2*COUNTA(B65:S65))</f>
        <v>0.75</v>
      </c>
    </row>
    <row r="66" spans="1:22" x14ac:dyDescent="0.3">
      <c r="A66" s="296" t="s">
        <v>119</v>
      </c>
      <c r="B66" s="305">
        <v>0</v>
      </c>
      <c r="C66" s="305">
        <v>0</v>
      </c>
      <c r="D66" s="297">
        <v>0</v>
      </c>
      <c r="E66" s="297">
        <v>2</v>
      </c>
      <c r="F66" s="297">
        <v>1</v>
      </c>
      <c r="G66" s="297">
        <v>0</v>
      </c>
      <c r="H66" s="297">
        <v>1</v>
      </c>
      <c r="I66" s="297">
        <v>1</v>
      </c>
      <c r="J66" s="297">
        <v>2</v>
      </c>
      <c r="K66" s="297">
        <v>2</v>
      </c>
      <c r="L66" s="297">
        <v>1</v>
      </c>
      <c r="M66" s="297">
        <v>2</v>
      </c>
      <c r="N66" s="297">
        <v>0</v>
      </c>
      <c r="O66" s="297">
        <v>0</v>
      </c>
      <c r="P66" s="297">
        <v>2</v>
      </c>
      <c r="Q66" s="297">
        <v>0</v>
      </c>
      <c r="R66" s="297">
        <v>0</v>
      </c>
      <c r="S66" s="297">
        <v>2</v>
      </c>
      <c r="T66" s="264">
        <f t="shared" si="41"/>
        <v>16</v>
      </c>
      <c r="U66" s="264">
        <f t="shared" si="14"/>
        <v>18</v>
      </c>
      <c r="V66" s="292">
        <f>T66/(2*COUNTA(B66:S66))</f>
        <v>0.44444444444444442</v>
      </c>
    </row>
    <row r="67" spans="1:22" x14ac:dyDescent="0.3">
      <c r="A67" s="296" t="s">
        <v>120</v>
      </c>
      <c r="B67" s="305">
        <v>0</v>
      </c>
      <c r="C67" s="305">
        <v>2</v>
      </c>
      <c r="D67" s="297">
        <v>2</v>
      </c>
      <c r="E67" s="297">
        <v>0</v>
      </c>
      <c r="F67" s="297">
        <v>2</v>
      </c>
      <c r="G67" s="297">
        <v>0</v>
      </c>
      <c r="H67" s="297"/>
      <c r="I67" s="297">
        <v>2</v>
      </c>
      <c r="J67" s="297"/>
      <c r="K67" s="297">
        <v>0</v>
      </c>
      <c r="L67" s="297">
        <v>2</v>
      </c>
      <c r="M67" s="297">
        <v>0</v>
      </c>
      <c r="N67" s="297"/>
      <c r="O67" s="297">
        <v>0</v>
      </c>
      <c r="P67" s="297"/>
      <c r="Q67" s="297">
        <v>2</v>
      </c>
      <c r="R67" s="297"/>
      <c r="S67" s="297"/>
      <c r="T67" s="264">
        <f t="shared" si="41"/>
        <v>12</v>
      </c>
      <c r="U67" s="264">
        <f t="shared" si="14"/>
        <v>12</v>
      </c>
      <c r="V67" s="292">
        <f>T67/(2*COUNTA(B67:S67))</f>
        <v>0.5</v>
      </c>
    </row>
    <row r="68" spans="1:22" x14ac:dyDescent="0.3">
      <c r="A68" s="296" t="s">
        <v>121</v>
      </c>
      <c r="B68" s="305">
        <v>0</v>
      </c>
      <c r="C68" s="305">
        <v>1</v>
      </c>
      <c r="D68" s="297">
        <v>0</v>
      </c>
      <c r="E68" s="297">
        <v>0</v>
      </c>
      <c r="F68" s="297">
        <v>0</v>
      </c>
      <c r="G68" s="297"/>
      <c r="H68" s="297">
        <v>0</v>
      </c>
      <c r="I68" s="297"/>
      <c r="J68" s="297">
        <v>0</v>
      </c>
      <c r="K68" s="297"/>
      <c r="L68" s="297"/>
      <c r="M68" s="297"/>
      <c r="N68" s="297">
        <v>0</v>
      </c>
      <c r="O68" s="297"/>
      <c r="P68" s="297">
        <v>0</v>
      </c>
      <c r="Q68" s="297"/>
      <c r="R68" s="297">
        <v>1</v>
      </c>
      <c r="S68" s="297">
        <v>0</v>
      </c>
      <c r="T68" s="264">
        <f t="shared" si="41"/>
        <v>2</v>
      </c>
      <c r="U68" s="264">
        <f t="shared" si="14"/>
        <v>11</v>
      </c>
      <c r="V68" s="292">
        <f>T68/(2*COUNTA(B68:S68))</f>
        <v>9.0909090909090912E-2</v>
      </c>
    </row>
    <row r="69" spans="1:22" x14ac:dyDescent="0.3">
      <c r="A69" s="299"/>
    </row>
    <row r="70" spans="1:22" x14ac:dyDescent="0.3">
      <c r="A70" s="300"/>
    </row>
    <row r="71" spans="1:22" x14ac:dyDescent="0.3">
      <c r="A71" s="300"/>
      <c r="K71" s="292"/>
      <c r="L71"/>
      <c r="M71"/>
      <c r="N71"/>
      <c r="O71"/>
      <c r="P71"/>
      <c r="Q71"/>
      <c r="R71"/>
      <c r="S71"/>
      <c r="T71"/>
      <c r="U71"/>
      <c r="V71"/>
    </row>
    <row r="72" spans="1:22" x14ac:dyDescent="0.3">
      <c r="A72" s="301"/>
      <c r="K72" s="292"/>
      <c r="L72"/>
      <c r="M72"/>
      <c r="N72"/>
      <c r="O72"/>
      <c r="P72"/>
      <c r="Q72"/>
      <c r="R72"/>
      <c r="S72"/>
      <c r="T72"/>
      <c r="U72"/>
      <c r="V72"/>
    </row>
    <row r="73" spans="1:22" ht="18" x14ac:dyDescent="0.3">
      <c r="A73" s="302"/>
      <c r="K73" s="292"/>
      <c r="L73"/>
      <c r="M73"/>
      <c r="N73"/>
      <c r="O73"/>
      <c r="P73"/>
      <c r="Q73"/>
      <c r="R73"/>
      <c r="S73"/>
      <c r="T73"/>
      <c r="U73"/>
      <c r="V73"/>
    </row>
    <row r="74" spans="1:22" x14ac:dyDescent="0.3">
      <c r="A74" s="303"/>
      <c r="K74" s="292"/>
      <c r="L74"/>
      <c r="M74"/>
      <c r="N74"/>
      <c r="O74"/>
      <c r="P74"/>
      <c r="Q74"/>
      <c r="R74"/>
      <c r="S74"/>
      <c r="T74"/>
      <c r="U74"/>
      <c r="V74"/>
    </row>
    <row r="75" spans="1:22" x14ac:dyDescent="0.3">
      <c r="A75" s="304"/>
      <c r="K75"/>
      <c r="L75"/>
      <c r="M75"/>
      <c r="N75"/>
      <c r="O75"/>
      <c r="P75"/>
      <c r="Q75"/>
      <c r="R75"/>
      <c r="S75"/>
      <c r="T75"/>
      <c r="U75"/>
      <c r="V75"/>
    </row>
    <row r="76" spans="1:22" x14ac:dyDescent="0.3">
      <c r="A76" s="304"/>
      <c r="K76"/>
      <c r="L76"/>
      <c r="M76"/>
      <c r="N76"/>
      <c r="O76"/>
      <c r="P76"/>
      <c r="Q76"/>
      <c r="R76"/>
      <c r="S76"/>
      <c r="T76"/>
      <c r="U76"/>
      <c r="V76"/>
    </row>
    <row r="77" spans="1:22" x14ac:dyDescent="0.3">
      <c r="P77" s="292"/>
      <c r="Q77"/>
      <c r="R77"/>
      <c r="S77"/>
      <c r="T77"/>
      <c r="U77"/>
      <c r="V77"/>
    </row>
    <row r="78" spans="1:22" x14ac:dyDescent="0.3">
      <c r="P78" s="292"/>
      <c r="Q78"/>
      <c r="R78"/>
      <c r="S78"/>
      <c r="T78"/>
      <c r="U78"/>
      <c r="V78"/>
    </row>
    <row r="79" spans="1:22" x14ac:dyDescent="0.3">
      <c r="P79" s="292"/>
      <c r="Q79"/>
      <c r="R79"/>
      <c r="S79"/>
      <c r="T79"/>
      <c r="U79"/>
      <c r="V79"/>
    </row>
    <row r="80" spans="1:22" x14ac:dyDescent="0.3">
      <c r="P80" s="292"/>
      <c r="Q80"/>
      <c r="R80"/>
      <c r="S80"/>
      <c r="T80"/>
      <c r="U80"/>
      <c r="V80"/>
    </row>
    <row r="81" spans="16:22" x14ac:dyDescent="0.3">
      <c r="P81" s="292"/>
      <c r="Q81"/>
      <c r="R81"/>
      <c r="S81"/>
      <c r="T81"/>
      <c r="U81"/>
      <c r="V81"/>
    </row>
    <row r="82" spans="16:22" x14ac:dyDescent="0.3">
      <c r="P82" s="292"/>
      <c r="Q82"/>
      <c r="R82"/>
      <c r="S82"/>
      <c r="T82"/>
      <c r="U82"/>
      <c r="V82"/>
    </row>
    <row r="83" spans="16:22" x14ac:dyDescent="0.3">
      <c r="P83" s="292"/>
      <c r="Q83"/>
      <c r="R83"/>
      <c r="S83"/>
      <c r="T83"/>
      <c r="U83"/>
      <c r="V8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ySplit="2" topLeftCell="A3" activePane="bottomLeft" state="frozen"/>
      <selection pane="bottomLeft" activeCell="M17" sqref="M17"/>
    </sheetView>
  </sheetViews>
  <sheetFormatPr defaultRowHeight="14.4" x14ac:dyDescent="0.3"/>
  <cols>
    <col min="1" max="1" width="3.5546875" bestFit="1" customWidth="1"/>
    <col min="2" max="2" width="23.88671875" bestFit="1" customWidth="1"/>
    <col min="3" max="4" width="9.109375" style="264"/>
    <col min="5" max="5" width="9.109375" style="292"/>
    <col min="7" max="7" width="3.5546875" bestFit="1" customWidth="1"/>
    <col min="8" max="8" width="23.88671875" bestFit="1" customWidth="1"/>
    <col min="9" max="10" width="9.109375" style="264"/>
    <col min="11" max="11" width="9.109375" style="292"/>
  </cols>
  <sheetData>
    <row r="1" spans="1:11" ht="17.399999999999999" x14ac:dyDescent="0.35">
      <c r="A1" s="314" t="s">
        <v>303</v>
      </c>
      <c r="B1" s="314"/>
      <c r="C1" s="314"/>
      <c r="D1" s="314"/>
      <c r="E1" s="314"/>
      <c r="G1" s="314" t="s">
        <v>302</v>
      </c>
      <c r="H1" s="314"/>
      <c r="I1" s="314"/>
      <c r="J1" s="314"/>
      <c r="K1" s="314"/>
    </row>
    <row r="2" spans="1:11" x14ac:dyDescent="0.3">
      <c r="A2" s="309"/>
      <c r="B2" s="309"/>
      <c r="C2" s="310" t="s">
        <v>203</v>
      </c>
      <c r="D2" s="310" t="s">
        <v>197</v>
      </c>
      <c r="E2" s="311" t="s">
        <v>239</v>
      </c>
      <c r="G2" s="309"/>
      <c r="H2" s="309"/>
      <c r="I2" s="310" t="s">
        <v>203</v>
      </c>
      <c r="J2" s="310" t="s">
        <v>197</v>
      </c>
      <c r="K2" s="311" t="s">
        <v>239</v>
      </c>
    </row>
    <row r="3" spans="1:11" x14ac:dyDescent="0.3">
      <c r="A3" s="306" t="s">
        <v>245</v>
      </c>
      <c r="B3" s="306" t="s">
        <v>67</v>
      </c>
      <c r="C3" s="294">
        <v>29</v>
      </c>
      <c r="D3" s="297">
        <v>18</v>
      </c>
      <c r="E3" s="307">
        <v>0.80555555555555558</v>
      </c>
      <c r="G3" s="306" t="s">
        <v>245</v>
      </c>
      <c r="H3" s="306" t="s">
        <v>71</v>
      </c>
      <c r="I3" s="297">
        <v>25</v>
      </c>
      <c r="J3" s="297">
        <v>15</v>
      </c>
      <c r="K3" s="308">
        <v>0.83333333333333337</v>
      </c>
    </row>
    <row r="4" spans="1:11" x14ac:dyDescent="0.3">
      <c r="A4" s="306" t="s">
        <v>246</v>
      </c>
      <c r="B4" s="306" t="s">
        <v>36</v>
      </c>
      <c r="C4" s="294">
        <v>27</v>
      </c>
      <c r="D4" s="297">
        <v>18</v>
      </c>
      <c r="E4" s="307">
        <v>0.75</v>
      </c>
      <c r="G4" s="306" t="s">
        <v>246</v>
      </c>
      <c r="H4" s="306" t="s">
        <v>117</v>
      </c>
      <c r="I4" s="297">
        <v>21</v>
      </c>
      <c r="J4" s="297">
        <v>13</v>
      </c>
      <c r="K4" s="308">
        <v>0.80769230769230771</v>
      </c>
    </row>
    <row r="5" spans="1:11" x14ac:dyDescent="0.3">
      <c r="A5" s="306" t="s">
        <v>247</v>
      </c>
      <c r="B5" s="306" t="s">
        <v>118</v>
      </c>
      <c r="C5" s="294">
        <v>27</v>
      </c>
      <c r="D5" s="297">
        <v>18</v>
      </c>
      <c r="E5" s="307">
        <v>0.75</v>
      </c>
      <c r="G5" s="306" t="s">
        <v>247</v>
      </c>
      <c r="H5" s="306" t="s">
        <v>67</v>
      </c>
      <c r="I5" s="297">
        <v>29</v>
      </c>
      <c r="J5" s="297">
        <v>18</v>
      </c>
      <c r="K5" s="308">
        <v>0.80555555555555558</v>
      </c>
    </row>
    <row r="6" spans="1:11" x14ac:dyDescent="0.3">
      <c r="A6" s="306" t="s">
        <v>248</v>
      </c>
      <c r="B6" s="306" t="s">
        <v>87</v>
      </c>
      <c r="C6" s="294">
        <v>26</v>
      </c>
      <c r="D6" s="297">
        <v>18</v>
      </c>
      <c r="E6" s="307">
        <v>0.72222222222222221</v>
      </c>
      <c r="G6" s="306" t="s">
        <v>248</v>
      </c>
      <c r="H6" s="306" t="s">
        <v>80</v>
      </c>
      <c r="I6" s="297">
        <v>16</v>
      </c>
      <c r="J6" s="297">
        <v>10</v>
      </c>
      <c r="K6" s="308">
        <v>0.8</v>
      </c>
    </row>
    <row r="7" spans="1:11" x14ac:dyDescent="0.3">
      <c r="A7" s="306" t="s">
        <v>249</v>
      </c>
      <c r="B7" s="306" t="s">
        <v>141</v>
      </c>
      <c r="C7" s="294">
        <v>26</v>
      </c>
      <c r="D7" s="297">
        <v>18</v>
      </c>
      <c r="E7" s="307">
        <v>0.72222222222222221</v>
      </c>
      <c r="G7" s="306" t="s">
        <v>249</v>
      </c>
      <c r="H7" s="306" t="s">
        <v>36</v>
      </c>
      <c r="I7" s="297">
        <v>27</v>
      </c>
      <c r="J7" s="297">
        <v>18</v>
      </c>
      <c r="K7" s="308">
        <v>0.75</v>
      </c>
    </row>
    <row r="8" spans="1:11" x14ac:dyDescent="0.3">
      <c r="A8" s="306" t="s">
        <v>250</v>
      </c>
      <c r="B8" s="306" t="s">
        <v>71</v>
      </c>
      <c r="C8" s="294">
        <v>25</v>
      </c>
      <c r="D8" s="297">
        <v>15</v>
      </c>
      <c r="E8" s="307">
        <v>0.83333333333333337</v>
      </c>
      <c r="G8" s="306" t="s">
        <v>250</v>
      </c>
      <c r="H8" s="306" t="s">
        <v>118</v>
      </c>
      <c r="I8" s="297">
        <v>27</v>
      </c>
      <c r="J8" s="297">
        <v>18</v>
      </c>
      <c r="K8" s="308">
        <v>0.75</v>
      </c>
    </row>
    <row r="9" spans="1:11" x14ac:dyDescent="0.3">
      <c r="A9" s="306" t="s">
        <v>251</v>
      </c>
      <c r="B9" s="306" t="s">
        <v>35</v>
      </c>
      <c r="C9" s="294">
        <v>23</v>
      </c>
      <c r="D9" s="297">
        <v>17</v>
      </c>
      <c r="E9" s="307">
        <v>0.67647058823529416</v>
      </c>
      <c r="G9" s="306" t="s">
        <v>251</v>
      </c>
      <c r="H9" s="306" t="s">
        <v>87</v>
      </c>
      <c r="I9" s="297">
        <v>26</v>
      </c>
      <c r="J9" s="297">
        <v>18</v>
      </c>
      <c r="K9" s="308">
        <v>0.72222222222222221</v>
      </c>
    </row>
    <row r="10" spans="1:11" x14ac:dyDescent="0.3">
      <c r="A10" s="306" t="s">
        <v>252</v>
      </c>
      <c r="B10" s="306" t="s">
        <v>44</v>
      </c>
      <c r="C10" s="294">
        <v>22</v>
      </c>
      <c r="D10" s="297">
        <v>17</v>
      </c>
      <c r="E10" s="307">
        <v>0.6470588235294118</v>
      </c>
      <c r="G10" s="306" t="s">
        <v>252</v>
      </c>
      <c r="H10" s="306" t="s">
        <v>141</v>
      </c>
      <c r="I10" s="297">
        <v>26</v>
      </c>
      <c r="J10" s="297">
        <v>18</v>
      </c>
      <c r="K10" s="308">
        <v>0.72222222222222221</v>
      </c>
    </row>
    <row r="11" spans="1:11" x14ac:dyDescent="0.3">
      <c r="A11" s="306" t="s">
        <v>253</v>
      </c>
      <c r="B11" s="306" t="s">
        <v>117</v>
      </c>
      <c r="C11" s="294">
        <v>21</v>
      </c>
      <c r="D11" s="297">
        <v>13</v>
      </c>
      <c r="E11" s="307">
        <v>0.80769230769230771</v>
      </c>
      <c r="G11" s="306" t="s">
        <v>253</v>
      </c>
      <c r="H11" s="306" t="s">
        <v>75</v>
      </c>
      <c r="I11" s="297">
        <v>11</v>
      </c>
      <c r="J11" s="297">
        <v>8</v>
      </c>
      <c r="K11" s="308">
        <v>0.6875</v>
      </c>
    </row>
    <row r="12" spans="1:11" x14ac:dyDescent="0.3">
      <c r="A12" s="306" t="s">
        <v>254</v>
      </c>
      <c r="B12" s="306" t="s">
        <v>89</v>
      </c>
      <c r="C12" s="294">
        <v>21</v>
      </c>
      <c r="D12" s="297">
        <v>18</v>
      </c>
      <c r="E12" s="307">
        <v>0.58333333333333337</v>
      </c>
      <c r="G12" s="306" t="s">
        <v>254</v>
      </c>
      <c r="H12" s="306" t="s">
        <v>35</v>
      </c>
      <c r="I12" s="297">
        <v>23</v>
      </c>
      <c r="J12" s="297">
        <v>17</v>
      </c>
      <c r="K12" s="308">
        <v>0.67647058823529416</v>
      </c>
    </row>
    <row r="13" spans="1:11" x14ac:dyDescent="0.3">
      <c r="A13" s="306" t="s">
        <v>255</v>
      </c>
      <c r="B13" s="306" t="s">
        <v>46</v>
      </c>
      <c r="C13" s="294">
        <v>20</v>
      </c>
      <c r="D13" s="297">
        <v>18</v>
      </c>
      <c r="E13" s="307">
        <v>0.55555555555555558</v>
      </c>
      <c r="G13" s="306" t="s">
        <v>255</v>
      </c>
      <c r="H13" s="306" t="s">
        <v>58</v>
      </c>
      <c r="I13" s="297">
        <v>8</v>
      </c>
      <c r="J13" s="297">
        <v>6</v>
      </c>
      <c r="K13" s="308">
        <v>0.66666666666666663</v>
      </c>
    </row>
    <row r="14" spans="1:11" x14ac:dyDescent="0.3">
      <c r="A14" s="306" t="s">
        <v>256</v>
      </c>
      <c r="B14" s="306" t="s">
        <v>86</v>
      </c>
      <c r="C14" s="294">
        <v>19</v>
      </c>
      <c r="D14" s="297">
        <v>18</v>
      </c>
      <c r="E14" s="307">
        <v>0.52777777777777779</v>
      </c>
      <c r="G14" s="306" t="s">
        <v>256</v>
      </c>
      <c r="H14" s="306" t="s">
        <v>76</v>
      </c>
      <c r="I14" s="297">
        <v>13</v>
      </c>
      <c r="J14" s="297">
        <v>10</v>
      </c>
      <c r="K14" s="308">
        <v>0.65</v>
      </c>
    </row>
    <row r="15" spans="1:11" x14ac:dyDescent="0.3">
      <c r="A15" s="306" t="s">
        <v>257</v>
      </c>
      <c r="B15" s="306" t="s">
        <v>61</v>
      </c>
      <c r="C15" s="294">
        <v>19</v>
      </c>
      <c r="D15" s="297">
        <v>18</v>
      </c>
      <c r="E15" s="307">
        <v>0.52777777777777779</v>
      </c>
      <c r="G15" s="306" t="s">
        <v>257</v>
      </c>
      <c r="H15" s="306" t="s">
        <v>73</v>
      </c>
      <c r="I15" s="297">
        <v>13</v>
      </c>
      <c r="J15" s="297">
        <v>10</v>
      </c>
      <c r="K15" s="308">
        <v>0.65</v>
      </c>
    </row>
    <row r="16" spans="1:11" x14ac:dyDescent="0.3">
      <c r="A16" s="306" t="s">
        <v>258</v>
      </c>
      <c r="B16" s="306" t="s">
        <v>145</v>
      </c>
      <c r="C16" s="294">
        <v>18</v>
      </c>
      <c r="D16" s="297">
        <v>16</v>
      </c>
      <c r="E16" s="307">
        <v>0.5625</v>
      </c>
      <c r="G16" s="306" t="s">
        <v>258</v>
      </c>
      <c r="H16" s="306" t="s">
        <v>44</v>
      </c>
      <c r="I16" s="297">
        <v>22</v>
      </c>
      <c r="J16" s="297">
        <v>17</v>
      </c>
      <c r="K16" s="308">
        <v>0.6470588235294118</v>
      </c>
    </row>
    <row r="17" spans="1:11" x14ac:dyDescent="0.3">
      <c r="A17" s="306" t="s">
        <v>259</v>
      </c>
      <c r="B17" s="306" t="s">
        <v>39</v>
      </c>
      <c r="C17" s="294">
        <v>18</v>
      </c>
      <c r="D17" s="297">
        <v>18</v>
      </c>
      <c r="E17" s="307">
        <v>0.5</v>
      </c>
      <c r="G17" s="306" t="s">
        <v>259</v>
      </c>
      <c r="H17" s="306" t="s">
        <v>74</v>
      </c>
      <c r="I17" s="297">
        <v>10</v>
      </c>
      <c r="J17" s="297">
        <v>8</v>
      </c>
      <c r="K17" s="308">
        <v>0.625</v>
      </c>
    </row>
    <row r="18" spans="1:11" x14ac:dyDescent="0.3">
      <c r="A18" s="306" t="s">
        <v>260</v>
      </c>
      <c r="B18" s="306" t="s">
        <v>72</v>
      </c>
      <c r="C18" s="294">
        <v>17</v>
      </c>
      <c r="D18" s="297">
        <v>17</v>
      </c>
      <c r="E18" s="307">
        <v>0.5</v>
      </c>
      <c r="G18" s="306" t="s">
        <v>260</v>
      </c>
      <c r="H18" s="306" t="s">
        <v>89</v>
      </c>
      <c r="I18" s="297">
        <v>21</v>
      </c>
      <c r="J18" s="297">
        <v>18</v>
      </c>
      <c r="K18" s="308">
        <v>0.58333333333333337</v>
      </c>
    </row>
    <row r="19" spans="1:11" x14ac:dyDescent="0.3">
      <c r="A19" s="306" t="s">
        <v>261</v>
      </c>
      <c r="B19" s="306" t="s">
        <v>80</v>
      </c>
      <c r="C19" s="294">
        <v>16</v>
      </c>
      <c r="D19" s="297">
        <v>10</v>
      </c>
      <c r="E19" s="307">
        <v>0.8</v>
      </c>
      <c r="G19" s="306" t="s">
        <v>261</v>
      </c>
      <c r="H19" s="306" t="s">
        <v>142</v>
      </c>
      <c r="I19" s="297">
        <v>15</v>
      </c>
      <c r="J19" s="297">
        <v>13</v>
      </c>
      <c r="K19" s="308">
        <v>0.57692307692307687</v>
      </c>
    </row>
    <row r="20" spans="1:11" x14ac:dyDescent="0.3">
      <c r="A20" s="306" t="s">
        <v>262</v>
      </c>
      <c r="B20" s="306" t="s">
        <v>47</v>
      </c>
      <c r="C20" s="294">
        <v>16</v>
      </c>
      <c r="D20" s="297">
        <v>14</v>
      </c>
      <c r="E20" s="307">
        <v>0.5714285714285714</v>
      </c>
      <c r="G20" s="306" t="s">
        <v>262</v>
      </c>
      <c r="H20" s="306" t="s">
        <v>70</v>
      </c>
      <c r="I20" s="297">
        <v>8</v>
      </c>
      <c r="J20" s="297">
        <v>7</v>
      </c>
      <c r="K20" s="308">
        <v>0.5714285714285714</v>
      </c>
    </row>
    <row r="21" spans="1:11" x14ac:dyDescent="0.3">
      <c r="A21" s="306" t="s">
        <v>263</v>
      </c>
      <c r="B21" s="306" t="s">
        <v>57</v>
      </c>
      <c r="C21" s="294">
        <v>16</v>
      </c>
      <c r="D21" s="297">
        <v>18</v>
      </c>
      <c r="E21" s="307">
        <v>0.44444444444444442</v>
      </c>
      <c r="G21" s="306" t="s">
        <v>263</v>
      </c>
      <c r="H21" s="306" t="s">
        <v>47</v>
      </c>
      <c r="I21" s="297">
        <v>16</v>
      </c>
      <c r="J21" s="297">
        <v>14</v>
      </c>
      <c r="K21" s="308">
        <v>0.5714285714285714</v>
      </c>
    </row>
    <row r="22" spans="1:11" x14ac:dyDescent="0.3">
      <c r="A22" s="306" t="s">
        <v>264</v>
      </c>
      <c r="B22" s="306" t="s">
        <v>88</v>
      </c>
      <c r="C22" s="294">
        <v>16</v>
      </c>
      <c r="D22" s="297">
        <v>18</v>
      </c>
      <c r="E22" s="307">
        <v>0.44444444444444442</v>
      </c>
      <c r="G22" s="306" t="s">
        <v>264</v>
      </c>
      <c r="H22" s="306" t="s">
        <v>84</v>
      </c>
      <c r="I22" s="297">
        <v>9</v>
      </c>
      <c r="J22" s="297">
        <v>8</v>
      </c>
      <c r="K22" s="308">
        <v>0.5625</v>
      </c>
    </row>
    <row r="23" spans="1:11" x14ac:dyDescent="0.3">
      <c r="A23" s="306" t="s">
        <v>265</v>
      </c>
      <c r="B23" s="306" t="s">
        <v>60</v>
      </c>
      <c r="C23" s="294">
        <v>16</v>
      </c>
      <c r="D23" s="297">
        <v>18</v>
      </c>
      <c r="E23" s="307">
        <v>0.44444444444444442</v>
      </c>
      <c r="G23" s="306" t="s">
        <v>265</v>
      </c>
      <c r="H23" s="306" t="s">
        <v>145</v>
      </c>
      <c r="I23" s="297">
        <v>18</v>
      </c>
      <c r="J23" s="297">
        <v>16</v>
      </c>
      <c r="K23" s="308">
        <v>0.5625</v>
      </c>
    </row>
    <row r="24" spans="1:11" x14ac:dyDescent="0.3">
      <c r="A24" s="306" t="s">
        <v>266</v>
      </c>
      <c r="B24" s="306" t="s">
        <v>119</v>
      </c>
      <c r="C24" s="294">
        <v>16</v>
      </c>
      <c r="D24" s="297">
        <v>18</v>
      </c>
      <c r="E24" s="307">
        <v>0.44444444444444442</v>
      </c>
      <c r="G24" s="306" t="s">
        <v>266</v>
      </c>
      <c r="H24" s="306" t="s">
        <v>46</v>
      </c>
      <c r="I24" s="297">
        <v>20</v>
      </c>
      <c r="J24" s="297">
        <v>18</v>
      </c>
      <c r="K24" s="308">
        <v>0.55555555555555558</v>
      </c>
    </row>
    <row r="25" spans="1:11" x14ac:dyDescent="0.3">
      <c r="A25" s="306" t="s">
        <v>267</v>
      </c>
      <c r="B25" s="306" t="s">
        <v>142</v>
      </c>
      <c r="C25" s="294">
        <v>15</v>
      </c>
      <c r="D25" s="297">
        <v>13</v>
      </c>
      <c r="E25" s="307">
        <v>0.57692307692307687</v>
      </c>
      <c r="G25" s="306" t="s">
        <v>267</v>
      </c>
      <c r="H25" s="306" t="s">
        <v>91</v>
      </c>
      <c r="I25" s="297">
        <v>13</v>
      </c>
      <c r="J25" s="297">
        <v>12</v>
      </c>
      <c r="K25" s="308">
        <v>0.54166666666666663</v>
      </c>
    </row>
    <row r="26" spans="1:11" x14ac:dyDescent="0.3">
      <c r="A26" s="306" t="s">
        <v>268</v>
      </c>
      <c r="B26" s="306" t="s">
        <v>77</v>
      </c>
      <c r="C26" s="294">
        <v>15</v>
      </c>
      <c r="D26" s="297">
        <v>17</v>
      </c>
      <c r="E26" s="307">
        <v>0.44117647058823528</v>
      </c>
      <c r="G26" s="306" t="s">
        <v>268</v>
      </c>
      <c r="H26" s="306" t="s">
        <v>86</v>
      </c>
      <c r="I26" s="297">
        <v>19</v>
      </c>
      <c r="J26" s="297">
        <v>18</v>
      </c>
      <c r="K26" s="308">
        <v>0.52777777777777779</v>
      </c>
    </row>
    <row r="27" spans="1:11" x14ac:dyDescent="0.3">
      <c r="A27" s="306" t="s">
        <v>269</v>
      </c>
      <c r="B27" s="306" t="s">
        <v>63</v>
      </c>
      <c r="C27" s="294">
        <v>15</v>
      </c>
      <c r="D27" s="297">
        <v>18</v>
      </c>
      <c r="E27" s="307">
        <v>0.41666666666666669</v>
      </c>
      <c r="G27" s="306" t="s">
        <v>269</v>
      </c>
      <c r="H27" s="306" t="s">
        <v>61</v>
      </c>
      <c r="I27" s="297">
        <v>19</v>
      </c>
      <c r="J27" s="297">
        <v>18</v>
      </c>
      <c r="K27" s="308">
        <v>0.52777777777777779</v>
      </c>
    </row>
    <row r="28" spans="1:11" x14ac:dyDescent="0.3">
      <c r="A28" s="306" t="s">
        <v>270</v>
      </c>
      <c r="B28" s="306" t="s">
        <v>76</v>
      </c>
      <c r="C28" s="294">
        <v>13</v>
      </c>
      <c r="D28" s="297">
        <v>10</v>
      </c>
      <c r="E28" s="307">
        <v>0.65</v>
      </c>
      <c r="G28" s="306" t="s">
        <v>270</v>
      </c>
      <c r="H28" s="306" t="s">
        <v>37</v>
      </c>
      <c r="I28" s="297">
        <v>12</v>
      </c>
      <c r="J28" s="297">
        <v>12</v>
      </c>
      <c r="K28" s="308">
        <v>0.5</v>
      </c>
    </row>
    <row r="29" spans="1:11" x14ac:dyDescent="0.3">
      <c r="A29" s="306" t="s">
        <v>271</v>
      </c>
      <c r="B29" s="306" t="s">
        <v>73</v>
      </c>
      <c r="C29" s="294">
        <v>13</v>
      </c>
      <c r="D29" s="297">
        <v>10</v>
      </c>
      <c r="E29" s="307">
        <v>0.65</v>
      </c>
      <c r="G29" s="306" t="s">
        <v>271</v>
      </c>
      <c r="H29" s="306" t="s">
        <v>120</v>
      </c>
      <c r="I29" s="297">
        <v>12</v>
      </c>
      <c r="J29" s="297">
        <v>12</v>
      </c>
      <c r="K29" s="308">
        <v>0.5</v>
      </c>
    </row>
    <row r="30" spans="1:11" x14ac:dyDescent="0.3">
      <c r="A30" s="306" t="s">
        <v>272</v>
      </c>
      <c r="B30" s="306" t="s">
        <v>91</v>
      </c>
      <c r="C30" s="294">
        <v>13</v>
      </c>
      <c r="D30" s="297">
        <v>12</v>
      </c>
      <c r="E30" s="307">
        <v>0.54166666666666663</v>
      </c>
      <c r="G30" s="306" t="s">
        <v>272</v>
      </c>
      <c r="H30" s="306" t="s">
        <v>72</v>
      </c>
      <c r="I30" s="297">
        <v>17</v>
      </c>
      <c r="J30" s="297">
        <v>17</v>
      </c>
      <c r="K30" s="308">
        <v>0.5</v>
      </c>
    </row>
    <row r="31" spans="1:11" x14ac:dyDescent="0.3">
      <c r="A31" s="306" t="s">
        <v>273</v>
      </c>
      <c r="B31" s="306" t="s">
        <v>49</v>
      </c>
      <c r="C31" s="294">
        <v>13</v>
      </c>
      <c r="D31" s="297">
        <v>14</v>
      </c>
      <c r="E31" s="307">
        <v>0.4642857142857143</v>
      </c>
      <c r="G31" s="306" t="s">
        <v>273</v>
      </c>
      <c r="H31" s="306" t="s">
        <v>39</v>
      </c>
      <c r="I31" s="297">
        <v>18</v>
      </c>
      <c r="J31" s="297">
        <v>18</v>
      </c>
      <c r="K31" s="308">
        <v>0.5</v>
      </c>
    </row>
    <row r="32" spans="1:11" x14ac:dyDescent="0.3">
      <c r="A32" s="306" t="s">
        <v>274</v>
      </c>
      <c r="B32" s="306" t="s">
        <v>143</v>
      </c>
      <c r="C32" s="294">
        <v>13</v>
      </c>
      <c r="D32" s="297">
        <v>14</v>
      </c>
      <c r="E32" s="307">
        <v>0.4642857142857143</v>
      </c>
      <c r="G32" s="306" t="s">
        <v>274</v>
      </c>
      <c r="H32" s="306" t="s">
        <v>49</v>
      </c>
      <c r="I32" s="297">
        <v>13</v>
      </c>
      <c r="J32" s="297">
        <v>14</v>
      </c>
      <c r="K32" s="308">
        <v>0.4642857142857143</v>
      </c>
    </row>
    <row r="33" spans="1:11" x14ac:dyDescent="0.3">
      <c r="A33" s="306" t="s">
        <v>275</v>
      </c>
      <c r="B33" s="306" t="s">
        <v>37</v>
      </c>
      <c r="C33" s="294">
        <v>12</v>
      </c>
      <c r="D33" s="297">
        <v>12</v>
      </c>
      <c r="E33" s="307">
        <v>0.5</v>
      </c>
      <c r="G33" s="306" t="s">
        <v>275</v>
      </c>
      <c r="H33" s="306" t="s">
        <v>143</v>
      </c>
      <c r="I33" s="297">
        <v>13</v>
      </c>
      <c r="J33" s="297">
        <v>14</v>
      </c>
      <c r="K33" s="308">
        <v>0.4642857142857143</v>
      </c>
    </row>
    <row r="34" spans="1:11" x14ac:dyDescent="0.3">
      <c r="A34" s="306" t="s">
        <v>276</v>
      </c>
      <c r="B34" s="306" t="s">
        <v>120</v>
      </c>
      <c r="C34" s="294">
        <v>12</v>
      </c>
      <c r="D34" s="297">
        <v>12</v>
      </c>
      <c r="E34" s="307">
        <v>0.5</v>
      </c>
      <c r="G34" s="306" t="s">
        <v>276</v>
      </c>
      <c r="H34" s="306" t="s">
        <v>57</v>
      </c>
      <c r="I34" s="297">
        <v>16</v>
      </c>
      <c r="J34" s="297">
        <v>18</v>
      </c>
      <c r="K34" s="308">
        <v>0.44444444444444442</v>
      </c>
    </row>
    <row r="35" spans="1:11" x14ac:dyDescent="0.3">
      <c r="A35" s="306" t="s">
        <v>277</v>
      </c>
      <c r="B35" s="306" t="s">
        <v>75</v>
      </c>
      <c r="C35" s="294">
        <v>11</v>
      </c>
      <c r="D35" s="297">
        <v>8</v>
      </c>
      <c r="E35" s="307">
        <v>0.6875</v>
      </c>
      <c r="G35" s="306" t="s">
        <v>277</v>
      </c>
      <c r="H35" s="306" t="s">
        <v>88</v>
      </c>
      <c r="I35" s="297">
        <v>16</v>
      </c>
      <c r="J35" s="297">
        <v>18</v>
      </c>
      <c r="K35" s="308">
        <v>0.44444444444444442</v>
      </c>
    </row>
    <row r="36" spans="1:11" x14ac:dyDescent="0.3">
      <c r="A36" s="306" t="s">
        <v>278</v>
      </c>
      <c r="B36" s="306" t="s">
        <v>74</v>
      </c>
      <c r="C36" s="294">
        <v>10</v>
      </c>
      <c r="D36" s="297">
        <v>8</v>
      </c>
      <c r="E36" s="307">
        <v>0.625</v>
      </c>
      <c r="G36" s="306" t="s">
        <v>278</v>
      </c>
      <c r="H36" s="306" t="s">
        <v>60</v>
      </c>
      <c r="I36" s="297">
        <v>16</v>
      </c>
      <c r="J36" s="297">
        <v>18</v>
      </c>
      <c r="K36" s="308">
        <v>0.44444444444444442</v>
      </c>
    </row>
    <row r="37" spans="1:11" x14ac:dyDescent="0.3">
      <c r="A37" s="306" t="s">
        <v>279</v>
      </c>
      <c r="B37" s="306" t="s">
        <v>90</v>
      </c>
      <c r="C37" s="294">
        <v>10</v>
      </c>
      <c r="D37" s="297">
        <v>12</v>
      </c>
      <c r="E37" s="307">
        <v>0.41666666666666669</v>
      </c>
      <c r="G37" s="306" t="s">
        <v>279</v>
      </c>
      <c r="H37" s="306" t="s">
        <v>119</v>
      </c>
      <c r="I37" s="297">
        <v>16</v>
      </c>
      <c r="J37" s="297">
        <v>18</v>
      </c>
      <c r="K37" s="308">
        <v>0.44444444444444442</v>
      </c>
    </row>
    <row r="38" spans="1:11" x14ac:dyDescent="0.3">
      <c r="A38" s="306" t="s">
        <v>280</v>
      </c>
      <c r="B38" s="306" t="s">
        <v>34</v>
      </c>
      <c r="C38" s="294">
        <v>10</v>
      </c>
      <c r="D38" s="297">
        <v>17</v>
      </c>
      <c r="E38" s="307">
        <v>0.29411764705882354</v>
      </c>
      <c r="G38" s="306" t="s">
        <v>280</v>
      </c>
      <c r="H38" s="306" t="s">
        <v>77</v>
      </c>
      <c r="I38" s="297">
        <v>15</v>
      </c>
      <c r="J38" s="297">
        <v>17</v>
      </c>
      <c r="K38" s="308">
        <v>0.44117647058823528</v>
      </c>
    </row>
    <row r="39" spans="1:11" x14ac:dyDescent="0.3">
      <c r="A39" s="306" t="s">
        <v>281</v>
      </c>
      <c r="B39" s="306" t="s">
        <v>84</v>
      </c>
      <c r="C39" s="294">
        <v>9</v>
      </c>
      <c r="D39" s="297">
        <v>8</v>
      </c>
      <c r="E39" s="307">
        <v>0.5625</v>
      </c>
      <c r="G39" s="306" t="s">
        <v>281</v>
      </c>
      <c r="H39" s="306" t="s">
        <v>81</v>
      </c>
      <c r="I39" s="297">
        <v>6</v>
      </c>
      <c r="J39" s="297">
        <v>7</v>
      </c>
      <c r="K39" s="308">
        <v>0.42857142857142855</v>
      </c>
    </row>
    <row r="40" spans="1:11" x14ac:dyDescent="0.3">
      <c r="A40" s="306" t="s">
        <v>282</v>
      </c>
      <c r="B40" s="306" t="s">
        <v>59</v>
      </c>
      <c r="C40" s="294">
        <v>9</v>
      </c>
      <c r="D40" s="297">
        <v>11</v>
      </c>
      <c r="E40" s="307">
        <v>0.40909090909090912</v>
      </c>
      <c r="G40" s="306" t="s">
        <v>282</v>
      </c>
      <c r="H40" s="306" t="s">
        <v>90</v>
      </c>
      <c r="I40" s="297">
        <v>10</v>
      </c>
      <c r="J40" s="297">
        <v>12</v>
      </c>
      <c r="K40" s="308">
        <v>0.41666666666666669</v>
      </c>
    </row>
    <row r="41" spans="1:11" x14ac:dyDescent="0.3">
      <c r="A41" s="306" t="s">
        <v>283</v>
      </c>
      <c r="B41" s="306" t="s">
        <v>58</v>
      </c>
      <c r="C41" s="294">
        <v>8</v>
      </c>
      <c r="D41" s="297">
        <v>6</v>
      </c>
      <c r="E41" s="307">
        <v>0.66666666666666663</v>
      </c>
      <c r="G41" s="306" t="s">
        <v>283</v>
      </c>
      <c r="H41" s="306" t="s">
        <v>63</v>
      </c>
      <c r="I41" s="297">
        <v>15</v>
      </c>
      <c r="J41" s="297">
        <v>18</v>
      </c>
      <c r="K41" s="308">
        <v>0.41666666666666669</v>
      </c>
    </row>
    <row r="42" spans="1:11" x14ac:dyDescent="0.3">
      <c r="A42" s="306" t="s">
        <v>284</v>
      </c>
      <c r="B42" s="306" t="s">
        <v>70</v>
      </c>
      <c r="C42" s="294">
        <v>8</v>
      </c>
      <c r="D42" s="297">
        <v>7</v>
      </c>
      <c r="E42" s="307">
        <v>0.5714285714285714</v>
      </c>
      <c r="G42" s="306" t="s">
        <v>284</v>
      </c>
      <c r="H42" s="306" t="s">
        <v>59</v>
      </c>
      <c r="I42" s="297">
        <v>9</v>
      </c>
      <c r="J42" s="297">
        <v>11</v>
      </c>
      <c r="K42" s="308">
        <v>0.40909090909090912</v>
      </c>
    </row>
    <row r="43" spans="1:11" x14ac:dyDescent="0.3">
      <c r="A43" s="306" t="s">
        <v>285</v>
      </c>
      <c r="B43" s="306" t="s">
        <v>85</v>
      </c>
      <c r="C43" s="294">
        <v>7</v>
      </c>
      <c r="D43" s="297">
        <v>11</v>
      </c>
      <c r="E43" s="307">
        <v>0.31818181818181818</v>
      </c>
      <c r="G43" s="306" t="s">
        <v>285</v>
      </c>
      <c r="H43" s="306" t="s">
        <v>147</v>
      </c>
      <c r="I43" s="297">
        <v>4</v>
      </c>
      <c r="J43" s="297">
        <v>5</v>
      </c>
      <c r="K43" s="308">
        <v>0.4</v>
      </c>
    </row>
    <row r="44" spans="1:11" x14ac:dyDescent="0.3">
      <c r="A44" s="306" t="s">
        <v>286</v>
      </c>
      <c r="B44" s="306" t="s">
        <v>81</v>
      </c>
      <c r="C44" s="294">
        <v>6</v>
      </c>
      <c r="D44" s="297">
        <v>7</v>
      </c>
      <c r="E44" s="307">
        <v>0.42857142857142855</v>
      </c>
      <c r="G44" s="306" t="s">
        <v>286</v>
      </c>
      <c r="H44" s="306" t="s">
        <v>48</v>
      </c>
      <c r="I44" s="297">
        <v>4</v>
      </c>
      <c r="J44" s="297">
        <v>6</v>
      </c>
      <c r="K44" s="308">
        <v>0.33333333333333331</v>
      </c>
    </row>
    <row r="45" spans="1:11" x14ac:dyDescent="0.3">
      <c r="A45" s="306" t="s">
        <v>287</v>
      </c>
      <c r="B45" s="306" t="s">
        <v>50</v>
      </c>
      <c r="C45" s="294">
        <v>6</v>
      </c>
      <c r="D45" s="297">
        <v>9</v>
      </c>
      <c r="E45" s="307">
        <v>0.33333333333333331</v>
      </c>
      <c r="G45" s="306" t="s">
        <v>287</v>
      </c>
      <c r="H45" s="306" t="s">
        <v>50</v>
      </c>
      <c r="I45" s="297">
        <v>6</v>
      </c>
      <c r="J45" s="297">
        <v>9</v>
      </c>
      <c r="K45" s="308">
        <v>0.33333333333333331</v>
      </c>
    </row>
    <row r="46" spans="1:11" x14ac:dyDescent="0.3">
      <c r="A46" s="306" t="s">
        <v>288</v>
      </c>
      <c r="B46" s="306" t="s">
        <v>116</v>
      </c>
      <c r="C46" s="294">
        <v>6</v>
      </c>
      <c r="D46" s="297">
        <v>13</v>
      </c>
      <c r="E46" s="307">
        <v>0.23076923076923078</v>
      </c>
      <c r="G46" s="306" t="s">
        <v>288</v>
      </c>
      <c r="H46" s="306" t="s">
        <v>85</v>
      </c>
      <c r="I46" s="297">
        <v>7</v>
      </c>
      <c r="J46" s="297">
        <v>11</v>
      </c>
      <c r="K46" s="308">
        <v>0.31818181818181818</v>
      </c>
    </row>
    <row r="47" spans="1:11" x14ac:dyDescent="0.3">
      <c r="A47" s="306" t="s">
        <v>289</v>
      </c>
      <c r="B47" s="306" t="s">
        <v>64</v>
      </c>
      <c r="C47" s="294">
        <v>6</v>
      </c>
      <c r="D47" s="297">
        <v>15</v>
      </c>
      <c r="E47" s="307">
        <v>0.2</v>
      </c>
      <c r="G47" s="306" t="s">
        <v>289</v>
      </c>
      <c r="H47" s="306" t="s">
        <v>40</v>
      </c>
      <c r="I47" s="297">
        <v>3</v>
      </c>
      <c r="J47" s="297">
        <v>5</v>
      </c>
      <c r="K47" s="308">
        <v>0.3</v>
      </c>
    </row>
    <row r="48" spans="1:11" x14ac:dyDescent="0.3">
      <c r="A48" s="306" t="s">
        <v>290</v>
      </c>
      <c r="B48" s="306" t="s">
        <v>147</v>
      </c>
      <c r="C48" s="294">
        <v>4</v>
      </c>
      <c r="D48" s="297">
        <v>5</v>
      </c>
      <c r="E48" s="307">
        <v>0.4</v>
      </c>
      <c r="G48" s="306" t="s">
        <v>290</v>
      </c>
      <c r="H48" s="306" t="s">
        <v>34</v>
      </c>
      <c r="I48" s="297">
        <v>10</v>
      </c>
      <c r="J48" s="297">
        <v>17</v>
      </c>
      <c r="K48" s="308">
        <v>0.29411764705882354</v>
      </c>
    </row>
    <row r="49" spans="1:11" x14ac:dyDescent="0.3">
      <c r="A49" s="306" t="s">
        <v>291</v>
      </c>
      <c r="B49" s="306" t="s">
        <v>48</v>
      </c>
      <c r="C49" s="294">
        <v>4</v>
      </c>
      <c r="D49" s="297">
        <v>6</v>
      </c>
      <c r="E49" s="307">
        <v>0.33333333333333331</v>
      </c>
      <c r="G49" s="306" t="s">
        <v>291</v>
      </c>
      <c r="H49" s="306" t="s">
        <v>79</v>
      </c>
      <c r="I49" s="297">
        <v>4</v>
      </c>
      <c r="J49" s="297">
        <v>8</v>
      </c>
      <c r="K49" s="308">
        <v>0.25</v>
      </c>
    </row>
    <row r="50" spans="1:11" x14ac:dyDescent="0.3">
      <c r="A50" s="306" t="s">
        <v>292</v>
      </c>
      <c r="B50" s="306" t="s">
        <v>79</v>
      </c>
      <c r="C50" s="294">
        <v>4</v>
      </c>
      <c r="D50" s="297">
        <v>8</v>
      </c>
      <c r="E50" s="307">
        <v>0.25</v>
      </c>
      <c r="G50" s="306" t="s">
        <v>292</v>
      </c>
      <c r="H50" s="306" t="s">
        <v>116</v>
      </c>
      <c r="I50" s="297">
        <v>6</v>
      </c>
      <c r="J50" s="297">
        <v>13</v>
      </c>
      <c r="K50" s="308">
        <v>0.23076923076923078</v>
      </c>
    </row>
    <row r="51" spans="1:11" x14ac:dyDescent="0.3">
      <c r="A51" s="306" t="s">
        <v>293</v>
      </c>
      <c r="B51" s="306" t="s">
        <v>82</v>
      </c>
      <c r="C51" s="294">
        <v>4</v>
      </c>
      <c r="D51" s="297">
        <v>14</v>
      </c>
      <c r="E51" s="307">
        <v>0.14285714285714285</v>
      </c>
      <c r="G51" s="306" t="s">
        <v>293</v>
      </c>
      <c r="H51" s="306" t="s">
        <v>64</v>
      </c>
      <c r="I51" s="297">
        <v>6</v>
      </c>
      <c r="J51" s="297">
        <v>15</v>
      </c>
      <c r="K51" s="308">
        <v>0.2</v>
      </c>
    </row>
    <row r="52" spans="1:11" x14ac:dyDescent="0.3">
      <c r="A52" s="306" t="s">
        <v>294</v>
      </c>
      <c r="B52" s="306" t="s">
        <v>40</v>
      </c>
      <c r="C52" s="294">
        <v>3</v>
      </c>
      <c r="D52" s="297">
        <v>5</v>
      </c>
      <c r="E52" s="307">
        <v>0.3</v>
      </c>
      <c r="G52" s="306" t="s">
        <v>294</v>
      </c>
      <c r="H52" s="306" t="s">
        <v>144</v>
      </c>
      <c r="I52" s="297">
        <v>2</v>
      </c>
      <c r="J52" s="297">
        <v>6</v>
      </c>
      <c r="K52" s="308">
        <v>0.16666666666666666</v>
      </c>
    </row>
    <row r="53" spans="1:11" x14ac:dyDescent="0.3">
      <c r="A53" s="306" t="s">
        <v>295</v>
      </c>
      <c r="B53" s="306" t="s">
        <v>144</v>
      </c>
      <c r="C53" s="294">
        <v>2</v>
      </c>
      <c r="D53" s="297">
        <v>6</v>
      </c>
      <c r="E53" s="307">
        <v>0.16666666666666666</v>
      </c>
      <c r="G53" s="306" t="s">
        <v>295</v>
      </c>
      <c r="H53" s="306" t="s">
        <v>82</v>
      </c>
      <c r="I53" s="297">
        <v>4</v>
      </c>
      <c r="J53" s="297">
        <v>14</v>
      </c>
      <c r="K53" s="308">
        <v>0.14285714285714285</v>
      </c>
    </row>
    <row r="54" spans="1:11" x14ac:dyDescent="0.3">
      <c r="A54" s="306" t="s">
        <v>296</v>
      </c>
      <c r="B54" s="306" t="s">
        <v>92</v>
      </c>
      <c r="C54" s="294">
        <v>2</v>
      </c>
      <c r="D54" s="297">
        <v>9</v>
      </c>
      <c r="E54" s="307">
        <v>0.1111111111111111</v>
      </c>
      <c r="G54" s="306" t="s">
        <v>296</v>
      </c>
      <c r="H54" s="306" t="s">
        <v>92</v>
      </c>
      <c r="I54" s="297">
        <v>2</v>
      </c>
      <c r="J54" s="297">
        <v>9</v>
      </c>
      <c r="K54" s="308">
        <v>0.1111111111111111</v>
      </c>
    </row>
    <row r="55" spans="1:11" x14ac:dyDescent="0.3">
      <c r="A55" s="306" t="s">
        <v>297</v>
      </c>
      <c r="B55" s="306" t="s">
        <v>121</v>
      </c>
      <c r="C55" s="294">
        <v>2</v>
      </c>
      <c r="D55" s="297">
        <v>11</v>
      </c>
      <c r="E55" s="307">
        <v>9.0909090909090912E-2</v>
      </c>
      <c r="G55" s="306" t="s">
        <v>297</v>
      </c>
      <c r="H55" s="306" t="s">
        <v>121</v>
      </c>
      <c r="I55" s="297">
        <v>2</v>
      </c>
      <c r="J55" s="297">
        <v>11</v>
      </c>
      <c r="K55" s="308">
        <v>9.0909090909090912E-2</v>
      </c>
    </row>
    <row r="56" spans="1:11" x14ac:dyDescent="0.3">
      <c r="A56" s="306" t="s">
        <v>298</v>
      </c>
      <c r="B56" s="306" t="s">
        <v>134</v>
      </c>
      <c r="C56" s="294">
        <v>1</v>
      </c>
      <c r="D56" s="297">
        <v>9</v>
      </c>
      <c r="E56" s="307">
        <v>5.5555555555555552E-2</v>
      </c>
      <c r="G56" s="306" t="s">
        <v>298</v>
      </c>
      <c r="H56" s="306" t="s">
        <v>134</v>
      </c>
      <c r="I56" s="297">
        <v>1</v>
      </c>
      <c r="J56" s="297">
        <v>9</v>
      </c>
      <c r="K56" s="308">
        <v>5.5555555555555552E-2</v>
      </c>
    </row>
    <row r="57" spans="1:11" x14ac:dyDescent="0.3">
      <c r="A57" s="306" t="s">
        <v>299</v>
      </c>
      <c r="B57" s="306" t="s">
        <v>41</v>
      </c>
      <c r="C57" s="294">
        <v>0</v>
      </c>
      <c r="D57" s="297">
        <v>2</v>
      </c>
      <c r="E57" s="307">
        <v>0</v>
      </c>
      <c r="G57" s="306" t="s">
        <v>299</v>
      </c>
      <c r="H57" s="306" t="s">
        <v>41</v>
      </c>
      <c r="I57" s="297">
        <v>0</v>
      </c>
      <c r="J57" s="297">
        <v>2</v>
      </c>
      <c r="K57" s="308">
        <v>0</v>
      </c>
    </row>
    <row r="58" spans="1:11" x14ac:dyDescent="0.3">
      <c r="A58" s="306" t="s">
        <v>300</v>
      </c>
      <c r="B58" s="306" t="s">
        <v>191</v>
      </c>
      <c r="C58" s="294">
        <v>0</v>
      </c>
      <c r="D58" s="297">
        <v>3</v>
      </c>
      <c r="E58" s="307">
        <v>0</v>
      </c>
      <c r="G58" s="306" t="s">
        <v>300</v>
      </c>
      <c r="H58" s="306" t="s">
        <v>191</v>
      </c>
      <c r="I58" s="297">
        <v>0</v>
      </c>
      <c r="J58" s="297">
        <v>3</v>
      </c>
      <c r="K58" s="308">
        <v>0</v>
      </c>
    </row>
    <row r="59" spans="1:11" x14ac:dyDescent="0.3">
      <c r="A59" s="306" t="s">
        <v>301</v>
      </c>
      <c r="B59" s="306" t="s">
        <v>93</v>
      </c>
      <c r="C59" s="294">
        <v>0</v>
      </c>
      <c r="D59" s="297">
        <v>7</v>
      </c>
      <c r="E59" s="307">
        <v>0</v>
      </c>
      <c r="G59" s="306" t="s">
        <v>301</v>
      </c>
      <c r="H59" s="306" t="s">
        <v>93</v>
      </c>
      <c r="I59" s="297">
        <v>0</v>
      </c>
      <c r="J59" s="297">
        <v>7</v>
      </c>
      <c r="K59" s="308">
        <v>0</v>
      </c>
    </row>
    <row r="62" spans="1:11" x14ac:dyDescent="0.3">
      <c r="E62" s="264"/>
      <c r="K62" s="264"/>
    </row>
    <row r="63" spans="1:11" x14ac:dyDescent="0.3">
      <c r="E63" s="264"/>
      <c r="K63" s="264"/>
    </row>
    <row r="64" spans="1:11" x14ac:dyDescent="0.3">
      <c r="E64" s="264"/>
      <c r="K64" s="264"/>
    </row>
    <row r="65" spans="5:11" x14ac:dyDescent="0.3">
      <c r="E65" s="264"/>
      <c r="K65" s="264"/>
    </row>
    <row r="66" spans="5:11" x14ac:dyDescent="0.3">
      <c r="E66" s="264"/>
      <c r="K66" s="264"/>
    </row>
    <row r="67" spans="5:11" x14ac:dyDescent="0.3">
      <c r="E67" s="264"/>
      <c r="K67" s="264"/>
    </row>
    <row r="68" spans="5:11" x14ac:dyDescent="0.3">
      <c r="E68" s="264"/>
      <c r="K68" s="264"/>
    </row>
    <row r="69" spans="5:11" x14ac:dyDescent="0.3">
      <c r="E69" s="264"/>
      <c r="K69" s="264"/>
    </row>
    <row r="70" spans="5:11" x14ac:dyDescent="0.3">
      <c r="E70" s="264"/>
      <c r="K70" s="264"/>
    </row>
    <row r="71" spans="5:11" x14ac:dyDescent="0.3">
      <c r="E71" s="264"/>
      <c r="K71" s="264"/>
    </row>
    <row r="72" spans="5:11" x14ac:dyDescent="0.3">
      <c r="E72" s="264"/>
      <c r="K72" s="264"/>
    </row>
    <row r="73" spans="5:11" x14ac:dyDescent="0.3">
      <c r="E73" s="264"/>
      <c r="K73" s="264"/>
    </row>
    <row r="74" spans="5:11" x14ac:dyDescent="0.3">
      <c r="E74" s="264"/>
      <c r="K74" s="264"/>
    </row>
  </sheetData>
  <sortState ref="H3:K59">
    <sortCondition descending="1" ref="K3:K59"/>
    <sortCondition ref="J3:J59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M13" sqref="M13"/>
    </sheetView>
  </sheetViews>
  <sheetFormatPr defaultRowHeight="14.4" x14ac:dyDescent="0.3"/>
  <cols>
    <col min="1" max="1" width="3" bestFit="1" customWidth="1"/>
    <col min="2" max="2" width="17.44140625" bestFit="1" customWidth="1"/>
    <col min="3" max="9" width="9.109375" style="264"/>
  </cols>
  <sheetData>
    <row r="1" spans="1:11" x14ac:dyDescent="0.3">
      <c r="B1" s="262" t="s">
        <v>97</v>
      </c>
      <c r="C1" s="263" t="s">
        <v>197</v>
      </c>
      <c r="D1" s="263" t="s">
        <v>198</v>
      </c>
      <c r="E1" s="263" t="s">
        <v>199</v>
      </c>
      <c r="F1" s="263" t="s">
        <v>200</v>
      </c>
      <c r="G1" s="263" t="s">
        <v>201</v>
      </c>
      <c r="H1" s="263" t="s">
        <v>202</v>
      </c>
      <c r="I1" s="263" t="s">
        <v>203</v>
      </c>
      <c r="J1" s="262"/>
      <c r="K1" s="262" t="s">
        <v>106</v>
      </c>
    </row>
    <row r="2" spans="1:11" x14ac:dyDescent="0.3">
      <c r="A2" s="262">
        <v>1</v>
      </c>
      <c r="B2" s="262" t="s">
        <v>28</v>
      </c>
      <c r="C2" s="263">
        <v>9</v>
      </c>
      <c r="D2" s="263">
        <v>7</v>
      </c>
      <c r="E2" s="263">
        <v>0</v>
      </c>
      <c r="F2" s="263">
        <v>2</v>
      </c>
      <c r="G2" s="263">
        <v>90</v>
      </c>
      <c r="H2" s="263">
        <v>54</v>
      </c>
      <c r="I2" s="263">
        <v>21</v>
      </c>
      <c r="J2" s="262"/>
      <c r="K2" s="262">
        <v>36</v>
      </c>
    </row>
    <row r="3" spans="1:11" x14ac:dyDescent="0.3">
      <c r="A3" s="262">
        <v>2</v>
      </c>
      <c r="B3" s="262" t="s">
        <v>107</v>
      </c>
      <c r="C3" s="263">
        <v>9</v>
      </c>
      <c r="D3" s="263">
        <v>5</v>
      </c>
      <c r="E3" s="263">
        <v>1</v>
      </c>
      <c r="F3" s="263">
        <v>3</v>
      </c>
      <c r="G3" s="263">
        <v>82</v>
      </c>
      <c r="H3" s="263">
        <v>62</v>
      </c>
      <c r="I3" s="263">
        <v>16</v>
      </c>
      <c r="J3" s="262"/>
      <c r="K3" s="262">
        <v>20</v>
      </c>
    </row>
    <row r="4" spans="1:11" x14ac:dyDescent="0.3">
      <c r="A4" s="262">
        <v>3</v>
      </c>
      <c r="B4" s="262" t="s">
        <v>30</v>
      </c>
      <c r="C4" s="263">
        <v>9</v>
      </c>
      <c r="D4" s="263">
        <v>5</v>
      </c>
      <c r="E4" s="263">
        <v>1</v>
      </c>
      <c r="F4" s="263">
        <v>3</v>
      </c>
      <c r="G4" s="263">
        <v>82</v>
      </c>
      <c r="H4" s="263">
        <v>62</v>
      </c>
      <c r="I4" s="263">
        <v>16</v>
      </c>
      <c r="J4" s="262"/>
      <c r="K4" s="262">
        <v>20</v>
      </c>
    </row>
    <row r="5" spans="1:11" x14ac:dyDescent="0.3">
      <c r="A5" s="262">
        <v>4</v>
      </c>
      <c r="B5" s="262" t="s">
        <v>158</v>
      </c>
      <c r="C5" s="263">
        <v>9</v>
      </c>
      <c r="D5" s="263">
        <v>5</v>
      </c>
      <c r="E5" s="263">
        <v>1</v>
      </c>
      <c r="F5" s="263">
        <v>3</v>
      </c>
      <c r="G5" s="263">
        <v>78</v>
      </c>
      <c r="H5" s="263">
        <v>66</v>
      </c>
      <c r="I5" s="263">
        <v>16</v>
      </c>
      <c r="J5" s="262"/>
      <c r="K5" s="262">
        <v>12</v>
      </c>
    </row>
    <row r="6" spans="1:11" x14ac:dyDescent="0.3">
      <c r="A6" s="262">
        <v>5</v>
      </c>
      <c r="B6" s="262" t="s">
        <v>27</v>
      </c>
      <c r="C6" s="263">
        <v>9</v>
      </c>
      <c r="D6" s="263">
        <v>5</v>
      </c>
      <c r="E6" s="263">
        <v>0</v>
      </c>
      <c r="F6" s="263">
        <v>4</v>
      </c>
      <c r="G6" s="263">
        <v>78</v>
      </c>
      <c r="H6" s="263">
        <v>66</v>
      </c>
      <c r="I6" s="263">
        <v>15</v>
      </c>
      <c r="J6" s="262"/>
      <c r="K6" s="262">
        <v>12</v>
      </c>
    </row>
    <row r="7" spans="1:11" x14ac:dyDescent="0.3">
      <c r="A7" s="262">
        <v>6</v>
      </c>
      <c r="B7" s="262" t="s">
        <v>157</v>
      </c>
      <c r="C7" s="263">
        <v>9</v>
      </c>
      <c r="D7" s="263">
        <v>5</v>
      </c>
      <c r="E7" s="263">
        <v>0</v>
      </c>
      <c r="F7" s="263">
        <v>4</v>
      </c>
      <c r="G7" s="263">
        <v>78</v>
      </c>
      <c r="H7" s="263">
        <v>66</v>
      </c>
      <c r="I7" s="263">
        <v>15</v>
      </c>
      <c r="J7" s="262"/>
      <c r="K7" s="262">
        <v>12</v>
      </c>
    </row>
    <row r="8" spans="1:11" x14ac:dyDescent="0.3">
      <c r="A8" s="262">
        <v>7</v>
      </c>
      <c r="B8" s="262" t="s">
        <v>108</v>
      </c>
      <c r="C8" s="263">
        <v>9</v>
      </c>
      <c r="D8" s="263">
        <v>5</v>
      </c>
      <c r="E8" s="263">
        <v>0</v>
      </c>
      <c r="F8" s="263">
        <v>4</v>
      </c>
      <c r="G8" s="263">
        <v>73</v>
      </c>
      <c r="H8" s="263">
        <v>71</v>
      </c>
      <c r="I8" s="263">
        <v>15</v>
      </c>
      <c r="J8" s="262"/>
      <c r="K8" s="262">
        <v>2</v>
      </c>
    </row>
    <row r="9" spans="1:11" x14ac:dyDescent="0.3">
      <c r="A9" s="262">
        <v>8</v>
      </c>
      <c r="B9" s="262" t="s">
        <v>31</v>
      </c>
      <c r="C9" s="263">
        <v>9</v>
      </c>
      <c r="D9" s="263">
        <v>2</v>
      </c>
      <c r="E9" s="263">
        <v>1</v>
      </c>
      <c r="F9" s="263">
        <v>6</v>
      </c>
      <c r="G9" s="263">
        <v>58</v>
      </c>
      <c r="H9" s="263">
        <v>86</v>
      </c>
      <c r="I9" s="263">
        <v>7</v>
      </c>
      <c r="J9" s="262"/>
      <c r="K9" s="262">
        <v>-28</v>
      </c>
    </row>
    <row r="10" spans="1:11" x14ac:dyDescent="0.3">
      <c r="A10" s="262">
        <v>9</v>
      </c>
      <c r="B10" s="262" t="s">
        <v>109</v>
      </c>
      <c r="C10" s="263">
        <v>9</v>
      </c>
      <c r="D10" s="263">
        <v>2</v>
      </c>
      <c r="E10" s="263">
        <v>1</v>
      </c>
      <c r="F10" s="263">
        <v>6</v>
      </c>
      <c r="G10" s="263">
        <v>45</v>
      </c>
      <c r="H10" s="263">
        <v>99</v>
      </c>
      <c r="I10" s="263">
        <v>7</v>
      </c>
      <c r="J10" s="262"/>
      <c r="K10" s="262">
        <v>-54</v>
      </c>
    </row>
    <row r="11" spans="1:11" x14ac:dyDescent="0.3">
      <c r="A11" s="262">
        <v>10</v>
      </c>
      <c r="B11" s="262" t="s">
        <v>15</v>
      </c>
      <c r="C11" s="263">
        <v>9</v>
      </c>
      <c r="D11" s="263">
        <v>1</v>
      </c>
      <c r="E11" s="263">
        <v>1</v>
      </c>
      <c r="F11" s="263">
        <v>7</v>
      </c>
      <c r="G11" s="263">
        <v>56</v>
      </c>
      <c r="H11" s="263">
        <v>88</v>
      </c>
      <c r="I11" s="263">
        <v>4</v>
      </c>
      <c r="J11" s="262"/>
      <c r="K11" s="262">
        <v>-32</v>
      </c>
    </row>
  </sheetData>
  <sortState ref="B2:K11">
    <sortCondition descending="1" ref="I2:I11"/>
    <sortCondition descending="1" ref="K2:K1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27</vt:i4>
      </vt:variant>
    </vt:vector>
  </HeadingPairs>
  <TitlesOfParts>
    <vt:vector size="27" baseType="lpstr">
      <vt:lpstr>táblázat</vt:lpstr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Lebonyolítás</vt:lpstr>
      <vt:lpstr>10.00</vt:lpstr>
      <vt:lpstr>11.10</vt:lpstr>
      <vt:lpstr>12.20</vt:lpstr>
      <vt:lpstr>13.30</vt:lpstr>
      <vt:lpstr>14.40</vt:lpstr>
      <vt:lpstr>16.00</vt:lpstr>
      <vt:lpstr>17.10</vt:lpstr>
      <vt:lpstr>9.30</vt:lpstr>
      <vt:lpstr>10.40</vt:lpstr>
      <vt:lpstr>11.50</vt:lpstr>
      <vt:lpstr>13.00</vt:lpstr>
      <vt:lpstr>14.10</vt:lpstr>
      <vt:lpstr>Egyéni</vt:lpstr>
      <vt:lpstr>Rangsorok</vt:lpstr>
      <vt:lpstr>Végeredmény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dcterms:created xsi:type="dcterms:W3CDTF">2017-04-07T15:00:15Z</dcterms:created>
  <dcterms:modified xsi:type="dcterms:W3CDTF">2018-05-25T15:08:13Z</dcterms:modified>
</cp:coreProperties>
</file>