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0785\Documents\Gyozy\Personal\Gombfoci\2018\Hédl F EV\"/>
    </mc:Choice>
  </mc:AlternateContent>
  <bookViews>
    <workbookView xWindow="0" yWindow="0" windowWidth="20160" windowHeight="8724" firstSheet="2" activeTab="10"/>
  </bookViews>
  <sheets>
    <sheet name="Nevezők listája" sheetId="10" r:id="rId1"/>
    <sheet name="Pályabeosztás" sheetId="9" r:id="rId2"/>
    <sheet name="&quot;A&quot;" sheetId="2" r:id="rId3"/>
    <sheet name="&quot;B&quot;" sheetId="13" r:id="rId4"/>
    <sheet name="&quot;C&quot;" sheetId="14" r:id="rId5"/>
    <sheet name="&quot;D&quot;" sheetId="15" r:id="rId6"/>
    <sheet name="&quot;E&quot;" sheetId="16" r:id="rId7"/>
    <sheet name="&quot;F&quot;" sheetId="17" r:id="rId8"/>
    <sheet name="&quot;G&quot;" sheetId="18" r:id="rId9"/>
    <sheet name="&quot;H&quot;" sheetId="19" r:id="rId10"/>
    <sheet name="1.-16. hely" sheetId="11" r:id="rId11"/>
    <sheet name="17.-32. hely" sheetId="12" r:id="rId12"/>
    <sheet name="33.-48. hely" sheetId="20" r:id="rId13"/>
    <sheet name="Végeredmény" sheetId="7" r:id="rId14"/>
  </sheets>
  <definedNames>
    <definedName name="a" localSheetId="11">#REF!</definedName>
    <definedName name="a" localSheetId="12">#REF!</definedName>
    <definedName name="a" localSheetId="1">#REF!</definedName>
    <definedName name="a" localSheetId="13">#REF!</definedName>
    <definedName name="áá" localSheetId="11">#REF!</definedName>
    <definedName name="áá" localSheetId="12">#REF!</definedName>
    <definedName name="aáélkji" localSheetId="3">#REF!</definedName>
    <definedName name="aáélkji" localSheetId="4">#REF!</definedName>
    <definedName name="aáélkji" localSheetId="5">#REF!</definedName>
    <definedName name="aáélkji" localSheetId="6">#REF!</definedName>
    <definedName name="aáélkji" localSheetId="7">#REF!</definedName>
    <definedName name="aáélkji" localSheetId="8">#REF!</definedName>
    <definedName name="aáélkji" localSheetId="9">#REF!</definedName>
    <definedName name="aáélkji" localSheetId="12">#REF!</definedName>
    <definedName name="aáélkji">#REF!</definedName>
    <definedName name="D" localSheetId="11">#REF!</definedName>
    <definedName name="D" localSheetId="12">#REF!</definedName>
    <definedName name="D" localSheetId="13">#REF!</definedName>
    <definedName name="dd" localSheetId="11">#REF!</definedName>
    <definedName name="dd" localSheetId="12">#REF!</definedName>
    <definedName name="é" localSheetId="11">#REF!</definedName>
    <definedName name="é" localSheetId="12">#REF!</definedName>
    <definedName name="é" localSheetId="13">#REF!</definedName>
    <definedName name="éé" localSheetId="11">#REF!</definedName>
    <definedName name="éé" localSheetId="12">#REF!</definedName>
    <definedName name="eew" localSheetId="11">#REF!</definedName>
    <definedName name="eew" localSheetId="12">#REF!</definedName>
    <definedName name="ellenFelek" localSheetId="2">#REF!</definedName>
    <definedName name="ellenFelek" localSheetId="3">#REF!</definedName>
    <definedName name="ellenFelek" localSheetId="4">#REF!</definedName>
    <definedName name="ellenFelek" localSheetId="5">#REF!</definedName>
    <definedName name="ellenFelek" localSheetId="6">#REF!</definedName>
    <definedName name="ellenFelek" localSheetId="7">#REF!</definedName>
    <definedName name="ellenFelek" localSheetId="8">#REF!</definedName>
    <definedName name="ellenFelek" localSheetId="9">#REF!</definedName>
    <definedName name="ellenFelek" localSheetId="10">#REF!</definedName>
    <definedName name="ellenFelek" localSheetId="11">#REF!</definedName>
    <definedName name="ellenFelek" localSheetId="12">#REF!</definedName>
    <definedName name="ellenFelek" localSheetId="13">#REF!</definedName>
    <definedName name="iii" localSheetId="11">#REF!</definedName>
    <definedName name="iii" localSheetId="12">#REF!</definedName>
    <definedName name="jú" localSheetId="11">#REF!</definedName>
    <definedName name="jú" localSheetId="12">#REF!</definedName>
    <definedName name="jú" localSheetId="0">#REF!</definedName>
    <definedName name="jú" localSheetId="13">#REF!</definedName>
    <definedName name="l" localSheetId="11">#REF!</definedName>
    <definedName name="l" localSheetId="12">#REF!</definedName>
    <definedName name="l" localSheetId="0">#REF!</definedName>
    <definedName name="l" localSheetId="13">#REF!</definedName>
    <definedName name="mko" localSheetId="3">#REF!</definedName>
    <definedName name="mko" localSheetId="4">#REF!</definedName>
    <definedName name="mko" localSheetId="5">#REF!</definedName>
    <definedName name="mko" localSheetId="6">#REF!</definedName>
    <definedName name="mko" localSheetId="7">#REF!</definedName>
    <definedName name="mko" localSheetId="8">#REF!</definedName>
    <definedName name="mko" localSheetId="9">#REF!</definedName>
    <definedName name="mko" localSheetId="12">#REF!</definedName>
    <definedName name="mko">#REF!</definedName>
    <definedName name="ooo" localSheetId="11">#REF!</definedName>
    <definedName name="ooo" localSheetId="12">#REF!</definedName>
    <definedName name="őő" localSheetId="11">#REF!</definedName>
    <definedName name="őő" localSheetId="12">#REF!</definedName>
    <definedName name="pp" localSheetId="11">#REF!</definedName>
    <definedName name="pp" localSheetId="12">#REF!</definedName>
    <definedName name="qqq" localSheetId="11">#REF!</definedName>
    <definedName name="qqq" localSheetId="12">#REF!</definedName>
    <definedName name="ss" localSheetId="11">#REF!</definedName>
    <definedName name="ss" localSheetId="12">#REF!</definedName>
    <definedName name="ú" localSheetId="11">#REF!</definedName>
    <definedName name="ú" localSheetId="12">#REF!</definedName>
    <definedName name="ú" localSheetId="1">#REF!</definedName>
    <definedName name="ú" localSheetId="13">#REF!</definedName>
    <definedName name="új" localSheetId="11">#REF!</definedName>
    <definedName name="új" localSheetId="12">#REF!</definedName>
    <definedName name="új" localSheetId="13">#REF!</definedName>
    <definedName name="úúú" localSheetId="11">#REF!</definedName>
    <definedName name="úúú" localSheetId="12">#REF!</definedName>
    <definedName name="üüü" localSheetId="11">#REF!</definedName>
    <definedName name="üüü" localSheetId="12">#REF!</definedName>
    <definedName name="vége" localSheetId="11">#REF!</definedName>
    <definedName name="vége" localSheetId="12">#REF!</definedName>
    <definedName name="vége" localSheetId="0">#REF!</definedName>
    <definedName name="vége" localSheetId="13">#REF!</definedName>
    <definedName name="w" localSheetId="11">#REF!</definedName>
    <definedName name="w" localSheetId="12">#REF!</definedName>
    <definedName name="wwqa" localSheetId="3">#REF!</definedName>
    <definedName name="wwqa" localSheetId="4">#REF!</definedName>
    <definedName name="wwqa" localSheetId="5">#REF!</definedName>
    <definedName name="wwqa" localSheetId="6">#REF!</definedName>
    <definedName name="wwqa" localSheetId="7">#REF!</definedName>
    <definedName name="wwqa" localSheetId="8">#REF!</definedName>
    <definedName name="wwqa" localSheetId="9">#REF!</definedName>
    <definedName name="wwqa" localSheetId="12">#REF!</definedName>
    <definedName name="wwqa">#REF!</definedName>
    <definedName name="yyy" localSheetId="11">#REF!</definedName>
    <definedName name="yyy" localSheetId="12">#REF!</definedName>
    <definedName name="ztr" localSheetId="3">#REF!</definedName>
    <definedName name="ztr" localSheetId="4">#REF!</definedName>
    <definedName name="ztr" localSheetId="5">#REF!</definedName>
    <definedName name="ztr" localSheetId="6">#REF!</definedName>
    <definedName name="ztr" localSheetId="7">#REF!</definedName>
    <definedName name="ztr" localSheetId="8">#REF!</definedName>
    <definedName name="ztr" localSheetId="9">#REF!</definedName>
    <definedName name="ztr" localSheetId="12">#REF!</definedName>
    <definedName name="ztr">#REF!</definedName>
    <definedName name="zztt" localSheetId="3">#REF!</definedName>
    <definedName name="zztt" localSheetId="4">#REF!</definedName>
    <definedName name="zztt" localSheetId="5">#REF!</definedName>
    <definedName name="zztt" localSheetId="6">#REF!</definedName>
    <definedName name="zztt" localSheetId="7">#REF!</definedName>
    <definedName name="zztt" localSheetId="8">#REF!</definedName>
    <definedName name="zztt" localSheetId="9">#REF!</definedName>
    <definedName name="zztt" localSheetId="12">#REF!</definedName>
    <definedName name="zztt">#REF!</definedName>
    <definedName name="zzz" localSheetId="11">#REF!</definedName>
    <definedName name="zzz" localSheetId="12">#REF!</definedName>
  </definedNames>
  <calcPr calcId="171027" calcOnSave="0" concurrentCalc="0"/>
</workbook>
</file>

<file path=xl/calcChain.xml><?xml version="1.0" encoding="utf-8"?>
<calcChain xmlns="http://schemas.openxmlformats.org/spreadsheetml/2006/main">
  <c r="R28" i="19" l="1"/>
  <c r="L28" i="19"/>
  <c r="R27" i="19"/>
  <c r="L27" i="19"/>
  <c r="R26" i="19"/>
  <c r="L26" i="19"/>
  <c r="R24" i="19"/>
  <c r="L24" i="19"/>
  <c r="R23" i="19"/>
  <c r="L23" i="19"/>
  <c r="R22" i="19"/>
  <c r="L22" i="19"/>
  <c r="R20" i="19"/>
  <c r="L20" i="19"/>
  <c r="R19" i="19"/>
  <c r="L19" i="19"/>
  <c r="R18" i="19"/>
  <c r="L18" i="19"/>
  <c r="R16" i="19"/>
  <c r="L16" i="19"/>
  <c r="R15" i="19"/>
  <c r="L15" i="19"/>
  <c r="R14" i="19"/>
  <c r="L14" i="19"/>
  <c r="R12" i="19"/>
  <c r="L12" i="19"/>
  <c r="R11" i="19"/>
  <c r="L11" i="19"/>
  <c r="R10" i="19"/>
  <c r="L10" i="19"/>
  <c r="T8" i="19"/>
  <c r="S8" i="19"/>
  <c r="L8" i="19"/>
  <c r="K8" i="19"/>
  <c r="M8" i="19"/>
  <c r="H8" i="19"/>
  <c r="G8" i="19"/>
  <c r="D8" i="19"/>
  <c r="C8" i="19"/>
  <c r="X7" i="19"/>
  <c r="W7" i="19"/>
  <c r="Y7" i="19"/>
  <c r="P7" i="19"/>
  <c r="O7" i="19"/>
  <c r="Q7" i="19"/>
  <c r="L7" i="19"/>
  <c r="K7" i="19"/>
  <c r="M7" i="19"/>
  <c r="H7" i="19"/>
  <c r="G7" i="19"/>
  <c r="D7" i="19"/>
  <c r="C7" i="19"/>
  <c r="X6" i="19"/>
  <c r="O8" i="19"/>
  <c r="W6" i="19"/>
  <c r="P8" i="19"/>
  <c r="T6" i="19"/>
  <c r="S6" i="19"/>
  <c r="U6" i="19"/>
  <c r="L6" i="19"/>
  <c r="K6" i="19"/>
  <c r="M6" i="19"/>
  <c r="H6" i="19"/>
  <c r="G6" i="19"/>
  <c r="D6" i="19"/>
  <c r="C6" i="19"/>
  <c r="X5" i="19"/>
  <c r="W5" i="19"/>
  <c r="Y5" i="19"/>
  <c r="T5" i="19"/>
  <c r="S5" i="19"/>
  <c r="U5" i="19"/>
  <c r="P5" i="19"/>
  <c r="O5" i="19"/>
  <c r="Q5" i="19"/>
  <c r="H5" i="19"/>
  <c r="G5" i="19"/>
  <c r="I5" i="19"/>
  <c r="D5" i="19"/>
  <c r="C5" i="19"/>
  <c r="X4" i="19"/>
  <c r="W4" i="19"/>
  <c r="T4" i="19"/>
  <c r="S4" i="19"/>
  <c r="U4" i="19"/>
  <c r="P4" i="19"/>
  <c r="O4" i="19"/>
  <c r="Q4" i="19"/>
  <c r="L4" i="19"/>
  <c r="K4" i="19"/>
  <c r="M4" i="19"/>
  <c r="D4" i="19"/>
  <c r="C4" i="19"/>
  <c r="X3" i="19"/>
  <c r="W3" i="19"/>
  <c r="Y3" i="19"/>
  <c r="T3" i="19"/>
  <c r="S3" i="19"/>
  <c r="U3" i="19"/>
  <c r="P3" i="19"/>
  <c r="O3" i="19"/>
  <c r="Q3" i="19"/>
  <c r="L3" i="19"/>
  <c r="K3" i="19"/>
  <c r="M3" i="19"/>
  <c r="H3" i="19"/>
  <c r="G3" i="19"/>
  <c r="V2" i="19"/>
  <c r="R2" i="19"/>
  <c r="N2" i="19"/>
  <c r="J2" i="19"/>
  <c r="F2" i="19"/>
  <c r="B2" i="19"/>
  <c r="R28" i="18"/>
  <c r="L28" i="18"/>
  <c r="R27" i="18"/>
  <c r="L27" i="18"/>
  <c r="R26" i="18"/>
  <c r="L26" i="18"/>
  <c r="R24" i="18"/>
  <c r="L24" i="18"/>
  <c r="R23" i="18"/>
  <c r="L23" i="18"/>
  <c r="R22" i="18"/>
  <c r="L22" i="18"/>
  <c r="R20" i="18"/>
  <c r="L20" i="18"/>
  <c r="R19" i="18"/>
  <c r="L19" i="18"/>
  <c r="R18" i="18"/>
  <c r="L18" i="18"/>
  <c r="R16" i="18"/>
  <c r="L16" i="18"/>
  <c r="R15" i="18"/>
  <c r="L15" i="18"/>
  <c r="R14" i="18"/>
  <c r="L14" i="18"/>
  <c r="R12" i="18"/>
  <c r="L12" i="18"/>
  <c r="R11" i="18"/>
  <c r="L11" i="18"/>
  <c r="R10" i="18"/>
  <c r="L10" i="18"/>
  <c r="T8" i="18"/>
  <c r="S8" i="18"/>
  <c r="U8" i="18"/>
  <c r="L8" i="18"/>
  <c r="K8" i="18"/>
  <c r="M8" i="18"/>
  <c r="H8" i="18"/>
  <c r="G8" i="18"/>
  <c r="D8" i="18"/>
  <c r="C8" i="18"/>
  <c r="X7" i="18"/>
  <c r="W7" i="18"/>
  <c r="Y7" i="18"/>
  <c r="P7" i="18"/>
  <c r="O7" i="18"/>
  <c r="Q7" i="18"/>
  <c r="L7" i="18"/>
  <c r="K7" i="18"/>
  <c r="M7" i="18"/>
  <c r="H7" i="18"/>
  <c r="G7" i="18"/>
  <c r="D7" i="18"/>
  <c r="C7" i="18"/>
  <c r="X6" i="18"/>
  <c r="O8" i="18"/>
  <c r="W6" i="18"/>
  <c r="P8" i="18"/>
  <c r="T6" i="18"/>
  <c r="S6" i="18"/>
  <c r="L6" i="18"/>
  <c r="K6" i="18"/>
  <c r="M6" i="18"/>
  <c r="H6" i="18"/>
  <c r="G6" i="18"/>
  <c r="D6" i="18"/>
  <c r="C6" i="18"/>
  <c r="X5" i="18"/>
  <c r="W5" i="18"/>
  <c r="Y5" i="18"/>
  <c r="T5" i="18"/>
  <c r="S5" i="18"/>
  <c r="U5" i="18"/>
  <c r="P5" i="18"/>
  <c r="O5" i="18"/>
  <c r="Q5" i="18"/>
  <c r="H5" i="18"/>
  <c r="G5" i="18"/>
  <c r="I5" i="18"/>
  <c r="D5" i="18"/>
  <c r="C5" i="18"/>
  <c r="X4" i="18"/>
  <c r="W4" i="18"/>
  <c r="Y4" i="18"/>
  <c r="T4" i="18"/>
  <c r="S4" i="18"/>
  <c r="U4" i="18"/>
  <c r="P4" i="18"/>
  <c r="O4" i="18"/>
  <c r="Q4" i="18"/>
  <c r="L4" i="18"/>
  <c r="K4" i="18"/>
  <c r="M4" i="18"/>
  <c r="D4" i="18"/>
  <c r="C4" i="18"/>
  <c r="X3" i="18"/>
  <c r="W3" i="18"/>
  <c r="Y3" i="18"/>
  <c r="T3" i="18"/>
  <c r="S3" i="18"/>
  <c r="U3" i="18"/>
  <c r="P3" i="18"/>
  <c r="O3" i="18"/>
  <c r="Q3" i="18"/>
  <c r="L3" i="18"/>
  <c r="K3" i="18"/>
  <c r="M3" i="18"/>
  <c r="H3" i="18"/>
  <c r="G3" i="18"/>
  <c r="V2" i="18"/>
  <c r="R2" i="18"/>
  <c r="N2" i="18"/>
  <c r="J2" i="18"/>
  <c r="F2" i="18"/>
  <c r="B2" i="18"/>
  <c r="R28" i="17"/>
  <c r="L28" i="17"/>
  <c r="R27" i="17"/>
  <c r="L27" i="17"/>
  <c r="R26" i="17"/>
  <c r="L26" i="17"/>
  <c r="R24" i="17"/>
  <c r="L24" i="17"/>
  <c r="R23" i="17"/>
  <c r="L23" i="17"/>
  <c r="R22" i="17"/>
  <c r="L22" i="17"/>
  <c r="R20" i="17"/>
  <c r="L20" i="17"/>
  <c r="R19" i="17"/>
  <c r="L19" i="17"/>
  <c r="R18" i="17"/>
  <c r="L18" i="17"/>
  <c r="R16" i="17"/>
  <c r="L16" i="17"/>
  <c r="R15" i="17"/>
  <c r="L15" i="17"/>
  <c r="R14" i="17"/>
  <c r="L14" i="17"/>
  <c r="R12" i="17"/>
  <c r="L12" i="17"/>
  <c r="R11" i="17"/>
  <c r="L11" i="17"/>
  <c r="R10" i="17"/>
  <c r="L10" i="17"/>
  <c r="T8" i="17"/>
  <c r="S8" i="17"/>
  <c r="U8" i="17"/>
  <c r="L8" i="17"/>
  <c r="K8" i="17"/>
  <c r="M8" i="17"/>
  <c r="H8" i="17"/>
  <c r="G8" i="17"/>
  <c r="D8" i="17"/>
  <c r="C8" i="17"/>
  <c r="X7" i="17"/>
  <c r="W7" i="17"/>
  <c r="Y7" i="17"/>
  <c r="P7" i="17"/>
  <c r="O7" i="17"/>
  <c r="Q7" i="17"/>
  <c r="L7" i="17"/>
  <c r="K7" i="17"/>
  <c r="M7" i="17"/>
  <c r="H7" i="17"/>
  <c r="G7" i="17"/>
  <c r="D7" i="17"/>
  <c r="C7" i="17"/>
  <c r="X6" i="17"/>
  <c r="O8" i="17"/>
  <c r="W6" i="17"/>
  <c r="P8" i="17"/>
  <c r="T6" i="17"/>
  <c r="S6" i="17"/>
  <c r="U6" i="17"/>
  <c r="L6" i="17"/>
  <c r="K6" i="17"/>
  <c r="M6" i="17"/>
  <c r="H6" i="17"/>
  <c r="G6" i="17"/>
  <c r="D6" i="17"/>
  <c r="C6" i="17"/>
  <c r="X5" i="17"/>
  <c r="W5" i="17"/>
  <c r="Y5" i="17"/>
  <c r="T5" i="17"/>
  <c r="S5" i="17"/>
  <c r="U5" i="17"/>
  <c r="P5" i="17"/>
  <c r="O5" i="17"/>
  <c r="Q5" i="17"/>
  <c r="H5" i="17"/>
  <c r="G5" i="17"/>
  <c r="I5" i="17"/>
  <c r="D5" i="17"/>
  <c r="C5" i="17"/>
  <c r="X4" i="17"/>
  <c r="W4" i="17"/>
  <c r="Y4" i="17"/>
  <c r="T4" i="17"/>
  <c r="S4" i="17"/>
  <c r="U4" i="17"/>
  <c r="P4" i="17"/>
  <c r="O4" i="17"/>
  <c r="Q4" i="17"/>
  <c r="L4" i="17"/>
  <c r="K4" i="17"/>
  <c r="M4" i="17"/>
  <c r="D4" i="17"/>
  <c r="C4" i="17"/>
  <c r="X3" i="17"/>
  <c r="W3" i="17"/>
  <c r="Y3" i="17"/>
  <c r="T3" i="17"/>
  <c r="S3" i="17"/>
  <c r="P3" i="17"/>
  <c r="O3" i="17"/>
  <c r="Q3" i="17"/>
  <c r="L3" i="17"/>
  <c r="K3" i="17"/>
  <c r="M3" i="17"/>
  <c r="H3" i="17"/>
  <c r="G3" i="17"/>
  <c r="V2" i="17"/>
  <c r="R2" i="17"/>
  <c r="N2" i="17"/>
  <c r="J2" i="17"/>
  <c r="F2" i="17"/>
  <c r="B2" i="17"/>
  <c r="R28" i="16"/>
  <c r="L28" i="16"/>
  <c r="R27" i="16"/>
  <c r="L27" i="16"/>
  <c r="R26" i="16"/>
  <c r="L26" i="16"/>
  <c r="R24" i="16"/>
  <c r="L24" i="16"/>
  <c r="R23" i="16"/>
  <c r="L23" i="16"/>
  <c r="R22" i="16"/>
  <c r="L22" i="16"/>
  <c r="R20" i="16"/>
  <c r="L20" i="16"/>
  <c r="R19" i="16"/>
  <c r="L19" i="16"/>
  <c r="R18" i="16"/>
  <c r="L18" i="16"/>
  <c r="R16" i="16"/>
  <c r="L16" i="16"/>
  <c r="R15" i="16"/>
  <c r="L15" i="16"/>
  <c r="R14" i="16"/>
  <c r="L14" i="16"/>
  <c r="R12" i="16"/>
  <c r="L12" i="16"/>
  <c r="R11" i="16"/>
  <c r="L11" i="16"/>
  <c r="R10" i="16"/>
  <c r="L10" i="16"/>
  <c r="T8" i="16"/>
  <c r="S8" i="16"/>
  <c r="U8" i="16"/>
  <c r="L8" i="16"/>
  <c r="K8" i="16"/>
  <c r="M8" i="16"/>
  <c r="H8" i="16"/>
  <c r="G8" i="16"/>
  <c r="D8" i="16"/>
  <c r="C8" i="16"/>
  <c r="X7" i="16"/>
  <c r="W7" i="16"/>
  <c r="Y7" i="16"/>
  <c r="P7" i="16"/>
  <c r="O7" i="16"/>
  <c r="Q7" i="16"/>
  <c r="L7" i="16"/>
  <c r="K7" i="16"/>
  <c r="M7" i="16"/>
  <c r="H7" i="16"/>
  <c r="G7" i="16"/>
  <c r="D7" i="16"/>
  <c r="C7" i="16"/>
  <c r="X6" i="16"/>
  <c r="O8" i="16"/>
  <c r="W6" i="16"/>
  <c r="P8" i="16"/>
  <c r="T6" i="16"/>
  <c r="S6" i="16"/>
  <c r="L6" i="16"/>
  <c r="K6" i="16"/>
  <c r="M6" i="16"/>
  <c r="H6" i="16"/>
  <c r="G6" i="16"/>
  <c r="D6" i="16"/>
  <c r="C6" i="16"/>
  <c r="X5" i="16"/>
  <c r="W5" i="16"/>
  <c r="Y5" i="16"/>
  <c r="T5" i="16"/>
  <c r="S5" i="16"/>
  <c r="U5" i="16"/>
  <c r="P5" i="16"/>
  <c r="O5" i="16"/>
  <c r="Q5" i="16"/>
  <c r="H5" i="16"/>
  <c r="G5" i="16"/>
  <c r="I5" i="16"/>
  <c r="D5" i="16"/>
  <c r="C5" i="16"/>
  <c r="X4" i="16"/>
  <c r="W4" i="16"/>
  <c r="Y4" i="16"/>
  <c r="T4" i="16"/>
  <c r="S4" i="16"/>
  <c r="U4" i="16"/>
  <c r="P4" i="16"/>
  <c r="O4" i="16"/>
  <c r="Q4" i="16"/>
  <c r="L4" i="16"/>
  <c r="K4" i="16"/>
  <c r="M4" i="16"/>
  <c r="D4" i="16"/>
  <c r="C4" i="16"/>
  <c r="X3" i="16"/>
  <c r="W3" i="16"/>
  <c r="Y3" i="16"/>
  <c r="T3" i="16"/>
  <c r="S3" i="16"/>
  <c r="U3" i="16"/>
  <c r="P3" i="16"/>
  <c r="O3" i="16"/>
  <c r="Q3" i="16"/>
  <c r="L3" i="16"/>
  <c r="K3" i="16"/>
  <c r="M3" i="16"/>
  <c r="H3" i="16"/>
  <c r="G3" i="16"/>
  <c r="V2" i="16"/>
  <c r="R2" i="16"/>
  <c r="N2" i="16"/>
  <c r="J2" i="16"/>
  <c r="F2" i="16"/>
  <c r="B2" i="16"/>
  <c r="R28" i="15"/>
  <c r="L28" i="15"/>
  <c r="R27" i="15"/>
  <c r="L27" i="15"/>
  <c r="R26" i="15"/>
  <c r="L26" i="15"/>
  <c r="R24" i="15"/>
  <c r="L24" i="15"/>
  <c r="R23" i="15"/>
  <c r="L23" i="15"/>
  <c r="R22" i="15"/>
  <c r="L22" i="15"/>
  <c r="R20" i="15"/>
  <c r="L20" i="15"/>
  <c r="R19" i="15"/>
  <c r="L19" i="15"/>
  <c r="R18" i="15"/>
  <c r="L18" i="15"/>
  <c r="R16" i="15"/>
  <c r="L16" i="15"/>
  <c r="R15" i="15"/>
  <c r="L15" i="15"/>
  <c r="R14" i="15"/>
  <c r="L14" i="15"/>
  <c r="R12" i="15"/>
  <c r="L12" i="15"/>
  <c r="R11" i="15"/>
  <c r="L11" i="15"/>
  <c r="R10" i="15"/>
  <c r="L10" i="15"/>
  <c r="T8" i="15"/>
  <c r="S8" i="15"/>
  <c r="U8" i="15"/>
  <c r="L8" i="15"/>
  <c r="K8" i="15"/>
  <c r="M8" i="15"/>
  <c r="H8" i="15"/>
  <c r="G8" i="15"/>
  <c r="D8" i="15"/>
  <c r="C8" i="15"/>
  <c r="X7" i="15"/>
  <c r="W7" i="15"/>
  <c r="Y7" i="15"/>
  <c r="P7" i="15"/>
  <c r="O7" i="15"/>
  <c r="Q7" i="15"/>
  <c r="L7" i="15"/>
  <c r="K7" i="15"/>
  <c r="M7" i="15"/>
  <c r="H7" i="15"/>
  <c r="G7" i="15"/>
  <c r="D7" i="15"/>
  <c r="C7" i="15"/>
  <c r="X6" i="15"/>
  <c r="O8" i="15"/>
  <c r="W6" i="15"/>
  <c r="P8" i="15"/>
  <c r="T6" i="15"/>
  <c r="S6" i="15"/>
  <c r="U6" i="15"/>
  <c r="L6" i="15"/>
  <c r="K6" i="15"/>
  <c r="M6" i="15"/>
  <c r="H6" i="15"/>
  <c r="G6" i="15"/>
  <c r="D6" i="15"/>
  <c r="C6" i="15"/>
  <c r="X5" i="15"/>
  <c r="W5" i="15"/>
  <c r="Y5" i="15"/>
  <c r="T5" i="15"/>
  <c r="S5" i="15"/>
  <c r="U5" i="15"/>
  <c r="P5" i="15"/>
  <c r="O5" i="15"/>
  <c r="Q5" i="15"/>
  <c r="H5" i="15"/>
  <c r="G5" i="15"/>
  <c r="I5" i="15"/>
  <c r="D5" i="15"/>
  <c r="C5" i="15"/>
  <c r="X4" i="15"/>
  <c r="W4" i="15"/>
  <c r="T4" i="15"/>
  <c r="S4" i="15"/>
  <c r="P4" i="15"/>
  <c r="O4" i="15"/>
  <c r="Q4" i="15"/>
  <c r="L4" i="15"/>
  <c r="K4" i="15"/>
  <c r="M4" i="15"/>
  <c r="D4" i="15"/>
  <c r="C4" i="15"/>
  <c r="X3" i="15"/>
  <c r="W3" i="15"/>
  <c r="Y3" i="15"/>
  <c r="T3" i="15"/>
  <c r="S3" i="15"/>
  <c r="U3" i="15"/>
  <c r="P3" i="15"/>
  <c r="O3" i="15"/>
  <c r="Q3" i="15"/>
  <c r="L3" i="15"/>
  <c r="K3" i="15"/>
  <c r="M3" i="15"/>
  <c r="H3" i="15"/>
  <c r="G3" i="15"/>
  <c r="V2" i="15"/>
  <c r="R2" i="15"/>
  <c r="N2" i="15"/>
  <c r="J2" i="15"/>
  <c r="F2" i="15"/>
  <c r="B2" i="15"/>
  <c r="R28" i="14"/>
  <c r="L28" i="14"/>
  <c r="R27" i="14"/>
  <c r="L27" i="14"/>
  <c r="R26" i="14"/>
  <c r="L26" i="14"/>
  <c r="R24" i="14"/>
  <c r="L24" i="14"/>
  <c r="R23" i="14"/>
  <c r="L23" i="14"/>
  <c r="R22" i="14"/>
  <c r="L22" i="14"/>
  <c r="R20" i="14"/>
  <c r="L20" i="14"/>
  <c r="R19" i="14"/>
  <c r="L19" i="14"/>
  <c r="R18" i="14"/>
  <c r="L18" i="14"/>
  <c r="R16" i="14"/>
  <c r="L16" i="14"/>
  <c r="R15" i="14"/>
  <c r="L15" i="14"/>
  <c r="R14" i="14"/>
  <c r="L14" i="14"/>
  <c r="R12" i="14"/>
  <c r="L12" i="14"/>
  <c r="R11" i="14"/>
  <c r="L11" i="14"/>
  <c r="R10" i="14"/>
  <c r="L10" i="14"/>
  <c r="T8" i="14"/>
  <c r="S8" i="14"/>
  <c r="U8" i="14"/>
  <c r="L8" i="14"/>
  <c r="K8" i="14"/>
  <c r="M8" i="14"/>
  <c r="H8" i="14"/>
  <c r="G8" i="14"/>
  <c r="D8" i="14"/>
  <c r="C8" i="14"/>
  <c r="X7" i="14"/>
  <c r="W7" i="14"/>
  <c r="P7" i="14"/>
  <c r="O7" i="14"/>
  <c r="Q7" i="14"/>
  <c r="L7" i="14"/>
  <c r="K7" i="14"/>
  <c r="M7" i="14"/>
  <c r="H7" i="14"/>
  <c r="G7" i="14"/>
  <c r="D7" i="14"/>
  <c r="C7" i="14"/>
  <c r="X6" i="14"/>
  <c r="O8" i="14"/>
  <c r="W6" i="14"/>
  <c r="P8" i="14"/>
  <c r="T6" i="14"/>
  <c r="S6" i="14"/>
  <c r="U6" i="14"/>
  <c r="L6" i="14"/>
  <c r="K6" i="14"/>
  <c r="M6" i="14"/>
  <c r="H6" i="14"/>
  <c r="G6" i="14"/>
  <c r="D6" i="14"/>
  <c r="C6" i="14"/>
  <c r="X5" i="14"/>
  <c r="W5" i="14"/>
  <c r="Y5" i="14"/>
  <c r="T5" i="14"/>
  <c r="S5" i="14"/>
  <c r="U5" i="14"/>
  <c r="P5" i="14"/>
  <c r="O5" i="14"/>
  <c r="Q5" i="14"/>
  <c r="H5" i="14"/>
  <c r="G5" i="14"/>
  <c r="I5" i="14"/>
  <c r="D5" i="14"/>
  <c r="C5" i="14"/>
  <c r="X4" i="14"/>
  <c r="W4" i="14"/>
  <c r="Y4" i="14"/>
  <c r="T4" i="14"/>
  <c r="S4" i="14"/>
  <c r="U4" i="14"/>
  <c r="P4" i="14"/>
  <c r="O4" i="14"/>
  <c r="Q4" i="14"/>
  <c r="L4" i="14"/>
  <c r="K4" i="14"/>
  <c r="M4" i="14"/>
  <c r="D4" i="14"/>
  <c r="C4" i="14"/>
  <c r="X3" i="14"/>
  <c r="W3" i="14"/>
  <c r="Y3" i="14"/>
  <c r="T3" i="14"/>
  <c r="S3" i="14"/>
  <c r="U3" i="14"/>
  <c r="P3" i="14"/>
  <c r="O3" i="14"/>
  <c r="Q3" i="14"/>
  <c r="L3" i="14"/>
  <c r="K3" i="14"/>
  <c r="M3" i="14"/>
  <c r="H3" i="14"/>
  <c r="G3" i="14"/>
  <c r="V2" i="14"/>
  <c r="R2" i="14"/>
  <c r="N2" i="14"/>
  <c r="J2" i="14"/>
  <c r="F2" i="14"/>
  <c r="B2" i="14"/>
  <c r="R28" i="13"/>
  <c r="L28" i="13"/>
  <c r="R27" i="13"/>
  <c r="L27" i="13"/>
  <c r="R26" i="13"/>
  <c r="L26" i="13"/>
  <c r="R24" i="13"/>
  <c r="L24" i="13"/>
  <c r="R23" i="13"/>
  <c r="L23" i="13"/>
  <c r="R22" i="13"/>
  <c r="L22" i="13"/>
  <c r="R20" i="13"/>
  <c r="L20" i="13"/>
  <c r="R19" i="13"/>
  <c r="L19" i="13"/>
  <c r="R18" i="13"/>
  <c r="L18" i="13"/>
  <c r="R16" i="13"/>
  <c r="L16" i="13"/>
  <c r="R15" i="13"/>
  <c r="L15" i="13"/>
  <c r="R14" i="13"/>
  <c r="L14" i="13"/>
  <c r="R12" i="13"/>
  <c r="L12" i="13"/>
  <c r="R11" i="13"/>
  <c r="L11" i="13"/>
  <c r="R10" i="13"/>
  <c r="L10" i="13"/>
  <c r="T8" i="13"/>
  <c r="S8" i="13"/>
  <c r="U8" i="13"/>
  <c r="L8" i="13"/>
  <c r="K8" i="13"/>
  <c r="M8" i="13"/>
  <c r="H8" i="13"/>
  <c r="G8" i="13"/>
  <c r="D8" i="13"/>
  <c r="C8" i="13"/>
  <c r="X7" i="13"/>
  <c r="W7" i="13"/>
  <c r="Y7" i="13"/>
  <c r="P7" i="13"/>
  <c r="O7" i="13"/>
  <c r="Q7" i="13"/>
  <c r="L7" i="13"/>
  <c r="K7" i="13"/>
  <c r="M7" i="13"/>
  <c r="H7" i="13"/>
  <c r="G7" i="13"/>
  <c r="D7" i="13"/>
  <c r="C7" i="13"/>
  <c r="X6" i="13"/>
  <c r="O8" i="13"/>
  <c r="W6" i="13"/>
  <c r="P8" i="13"/>
  <c r="T6" i="13"/>
  <c r="S6" i="13"/>
  <c r="U6" i="13"/>
  <c r="L6" i="13"/>
  <c r="K6" i="13"/>
  <c r="M6" i="13"/>
  <c r="H6" i="13"/>
  <c r="G6" i="13"/>
  <c r="D6" i="13"/>
  <c r="C6" i="13"/>
  <c r="X5" i="13"/>
  <c r="W5" i="13"/>
  <c r="Y5" i="13"/>
  <c r="T5" i="13"/>
  <c r="S5" i="13"/>
  <c r="U5" i="13"/>
  <c r="P5" i="13"/>
  <c r="O5" i="13"/>
  <c r="Q5" i="13"/>
  <c r="H5" i="13"/>
  <c r="G5" i="13"/>
  <c r="I5" i="13"/>
  <c r="D5" i="13"/>
  <c r="C5" i="13"/>
  <c r="X4" i="13"/>
  <c r="W4" i="13"/>
  <c r="Y4" i="13"/>
  <c r="T4" i="13"/>
  <c r="S4" i="13"/>
  <c r="U4" i="13"/>
  <c r="P4" i="13"/>
  <c r="O4" i="13"/>
  <c r="Q4" i="13"/>
  <c r="L4" i="13"/>
  <c r="K4" i="13"/>
  <c r="M4" i="13"/>
  <c r="D4" i="13"/>
  <c r="C4" i="13"/>
  <c r="X3" i="13"/>
  <c r="W3" i="13"/>
  <c r="Y3" i="13"/>
  <c r="T3" i="13"/>
  <c r="S3" i="13"/>
  <c r="U3" i="13"/>
  <c r="P3" i="13"/>
  <c r="O3" i="13"/>
  <c r="Q3" i="13"/>
  <c r="L3" i="13"/>
  <c r="K3" i="13"/>
  <c r="M3" i="13"/>
  <c r="H3" i="13"/>
  <c r="G3" i="13"/>
  <c r="V2" i="13"/>
  <c r="R2" i="13"/>
  <c r="N2" i="13"/>
  <c r="J2" i="13"/>
  <c r="F2" i="13"/>
  <c r="B2" i="13"/>
  <c r="B2" i="2"/>
  <c r="F2" i="2"/>
  <c r="J2" i="2"/>
  <c r="N2" i="2"/>
  <c r="R2" i="2"/>
  <c r="V2" i="2"/>
  <c r="G3" i="2"/>
  <c r="H3" i="2"/>
  <c r="I3" i="2"/>
  <c r="K3" i="2"/>
  <c r="L3" i="2"/>
  <c r="O3" i="2"/>
  <c r="P3" i="2"/>
  <c r="S3" i="2"/>
  <c r="T3" i="2"/>
  <c r="W3" i="2"/>
  <c r="X3" i="2"/>
  <c r="C4" i="2"/>
  <c r="D4" i="2"/>
  <c r="K4" i="2"/>
  <c r="L4" i="2"/>
  <c r="O4" i="2"/>
  <c r="P4" i="2"/>
  <c r="S4" i="2"/>
  <c r="T4" i="2"/>
  <c r="U4" i="2"/>
  <c r="W4" i="2"/>
  <c r="Y4" i="2"/>
  <c r="X4" i="2"/>
  <c r="C5" i="2"/>
  <c r="D5" i="2"/>
  <c r="G5" i="2"/>
  <c r="I5" i="2"/>
  <c r="H5" i="2"/>
  <c r="O5" i="2"/>
  <c r="P5" i="2"/>
  <c r="S5" i="2"/>
  <c r="T5" i="2"/>
  <c r="W5" i="2"/>
  <c r="X5" i="2"/>
  <c r="C6" i="2"/>
  <c r="D6" i="2"/>
  <c r="G6" i="2"/>
  <c r="H6" i="2"/>
  <c r="I6" i="2"/>
  <c r="K6" i="2"/>
  <c r="L6" i="2"/>
  <c r="M6" i="2"/>
  <c r="S6" i="2"/>
  <c r="U6" i="2"/>
  <c r="T6" i="2"/>
  <c r="W6" i="2"/>
  <c r="X6" i="2"/>
  <c r="O8" i="2"/>
  <c r="C7" i="2"/>
  <c r="E7" i="2"/>
  <c r="D7" i="2"/>
  <c r="G7" i="2"/>
  <c r="H7" i="2"/>
  <c r="K7" i="2"/>
  <c r="M7" i="2"/>
  <c r="L7" i="2"/>
  <c r="O7" i="2"/>
  <c r="P7" i="2"/>
  <c r="W7" i="2"/>
  <c r="X7" i="2"/>
  <c r="C8" i="2"/>
  <c r="D8" i="2"/>
  <c r="E8" i="2"/>
  <c r="G8" i="2"/>
  <c r="H8" i="2"/>
  <c r="K8" i="2"/>
  <c r="L8" i="2"/>
  <c r="S8" i="2"/>
  <c r="T8" i="2"/>
  <c r="U8" i="2"/>
  <c r="L10" i="2"/>
  <c r="R10" i="2"/>
  <c r="L11" i="2"/>
  <c r="R11" i="2"/>
  <c r="L12" i="2"/>
  <c r="R12" i="2"/>
  <c r="L14" i="2"/>
  <c r="R14" i="2"/>
  <c r="L15" i="2"/>
  <c r="R15" i="2"/>
  <c r="L16" i="2"/>
  <c r="R16" i="2"/>
  <c r="L18" i="2"/>
  <c r="R18" i="2"/>
  <c r="L19" i="2"/>
  <c r="R19" i="2"/>
  <c r="L20" i="2"/>
  <c r="R20" i="2"/>
  <c r="L22" i="2"/>
  <c r="R22" i="2"/>
  <c r="L23" i="2"/>
  <c r="R23" i="2"/>
  <c r="L24" i="2"/>
  <c r="R24" i="2"/>
  <c r="L26" i="2"/>
  <c r="R26" i="2"/>
  <c r="L27" i="2"/>
  <c r="R27" i="2"/>
  <c r="L28" i="2"/>
  <c r="R28" i="2"/>
  <c r="U8" i="19"/>
  <c r="E4" i="2"/>
  <c r="M8" i="2"/>
  <c r="Q5" i="2"/>
  <c r="Y6" i="2"/>
  <c r="Q7" i="2"/>
  <c r="E5" i="2"/>
  <c r="P8" i="2"/>
  <c r="I8" i="2"/>
  <c r="Y7" i="2"/>
  <c r="E6" i="2"/>
  <c r="U5" i="2"/>
  <c r="AB5" i="2"/>
  <c r="Q3" i="2"/>
  <c r="AF3" i="14"/>
  <c r="AF4" i="15"/>
  <c r="AF4" i="17"/>
  <c r="AF3" i="18"/>
  <c r="AF4" i="19"/>
  <c r="I7" i="2"/>
  <c r="AF6" i="2"/>
  <c r="M4" i="2"/>
  <c r="Y3" i="2"/>
  <c r="M3" i="2"/>
  <c r="AF4" i="14"/>
  <c r="Q8" i="14"/>
  <c r="AF3" i="15"/>
  <c r="Q8" i="16"/>
  <c r="AF3" i="17"/>
  <c r="AF4" i="18"/>
  <c r="Q8" i="18"/>
  <c r="AF3" i="19"/>
  <c r="Q4" i="2"/>
  <c r="AD4" i="2"/>
  <c r="Q8" i="13"/>
  <c r="Q8" i="15"/>
  <c r="Q8" i="17"/>
  <c r="Q8" i="19"/>
  <c r="AE6" i="16"/>
  <c r="AF6" i="16"/>
  <c r="AF5" i="14"/>
  <c r="AF3" i="13"/>
  <c r="AF4" i="13"/>
  <c r="AE6" i="2"/>
  <c r="AF3" i="2"/>
  <c r="AF5" i="19"/>
  <c r="AE7" i="18"/>
  <c r="AF7" i="18"/>
  <c r="AF5" i="17"/>
  <c r="AF5" i="16"/>
  <c r="U6" i="16"/>
  <c r="U4" i="15"/>
  <c r="Y7" i="14"/>
  <c r="AE6" i="14"/>
  <c r="AK6" i="14"/>
  <c r="AF6" i="14"/>
  <c r="AE3" i="2"/>
  <c r="AF5" i="2"/>
  <c r="Y4" i="19"/>
  <c r="AF5" i="13"/>
  <c r="AE8" i="2"/>
  <c r="AB4" i="2"/>
  <c r="AB6" i="2"/>
  <c r="AD6" i="2"/>
  <c r="AD7" i="2"/>
  <c r="AE6" i="13"/>
  <c r="AF6" i="13"/>
  <c r="AE7" i="14"/>
  <c r="AF7" i="14"/>
  <c r="AF5" i="15"/>
  <c r="Y4" i="15"/>
  <c r="AF3" i="16"/>
  <c r="AF4" i="16"/>
  <c r="U3" i="17"/>
  <c r="AE7" i="17"/>
  <c r="AF7" i="17"/>
  <c r="AF5" i="18"/>
  <c r="U6" i="18"/>
  <c r="AE7" i="19"/>
  <c r="AF7" i="19"/>
  <c r="U3" i="2"/>
  <c r="AE6" i="18"/>
  <c r="AF6" i="18"/>
  <c r="AE6" i="17"/>
  <c r="AF6" i="17"/>
  <c r="AE7" i="16"/>
  <c r="AF7" i="16"/>
  <c r="AK6" i="16"/>
  <c r="AE6" i="15"/>
  <c r="AF6" i="15"/>
  <c r="AK6" i="15"/>
  <c r="AE8" i="13"/>
  <c r="Y5" i="2"/>
  <c r="AD5" i="2"/>
  <c r="AF4" i="2"/>
  <c r="AK6" i="2"/>
  <c r="AE6" i="19"/>
  <c r="AF6" i="19"/>
  <c r="AK7" i="18"/>
  <c r="AE8" i="16"/>
  <c r="AE7" i="15"/>
  <c r="AF7" i="15"/>
  <c r="AE7" i="13"/>
  <c r="AF7" i="13"/>
  <c r="AE7" i="2"/>
  <c r="AB7" i="2"/>
  <c r="AC7" i="2"/>
  <c r="AF7" i="2"/>
  <c r="AC4" i="2"/>
  <c r="AG4" i="2"/>
  <c r="AC6" i="2"/>
  <c r="AG6" i="2"/>
  <c r="AB3" i="2"/>
  <c r="AD3" i="2"/>
  <c r="AC3" i="2"/>
  <c r="AK3" i="2"/>
  <c r="AF8" i="19"/>
  <c r="AE8" i="19"/>
  <c r="AE3" i="19"/>
  <c r="AK3" i="19"/>
  <c r="AE4" i="19"/>
  <c r="AK4" i="19"/>
  <c r="AE5" i="19"/>
  <c r="I6" i="19"/>
  <c r="I7" i="19"/>
  <c r="I8" i="19"/>
  <c r="I3" i="19"/>
  <c r="AD3" i="19"/>
  <c r="E4" i="19"/>
  <c r="AB4" i="19"/>
  <c r="E5" i="19"/>
  <c r="AD5" i="19"/>
  <c r="E6" i="19"/>
  <c r="AC6" i="19"/>
  <c r="Y6" i="19"/>
  <c r="E7" i="19"/>
  <c r="E8" i="19"/>
  <c r="AF8" i="18"/>
  <c r="AE8" i="18"/>
  <c r="AE3" i="18"/>
  <c r="AK3" i="18"/>
  <c r="AE4" i="18"/>
  <c r="AK4" i="18"/>
  <c r="AE5" i="18"/>
  <c r="AK5" i="18"/>
  <c r="I6" i="18"/>
  <c r="I7" i="18"/>
  <c r="I8" i="18"/>
  <c r="I3" i="18"/>
  <c r="AD3" i="18"/>
  <c r="E4" i="18"/>
  <c r="AD4" i="18"/>
  <c r="E5" i="18"/>
  <c r="AD5" i="18"/>
  <c r="E6" i="18"/>
  <c r="Y6" i="18"/>
  <c r="E7" i="18"/>
  <c r="E8" i="18"/>
  <c r="AF8" i="17"/>
  <c r="AE8" i="17"/>
  <c r="AE3" i="17"/>
  <c r="AE4" i="17"/>
  <c r="AK4" i="17"/>
  <c r="AE5" i="17"/>
  <c r="AK5" i="17"/>
  <c r="I6" i="17"/>
  <c r="I7" i="17"/>
  <c r="I8" i="17"/>
  <c r="I3" i="17"/>
  <c r="E4" i="17"/>
  <c r="AD4" i="17"/>
  <c r="E5" i="17"/>
  <c r="AD5" i="17"/>
  <c r="E6" i="17"/>
  <c r="Y6" i="17"/>
  <c r="E7" i="17"/>
  <c r="AD7" i="17"/>
  <c r="E8" i="17"/>
  <c r="AF8" i="16"/>
  <c r="AE3" i="16"/>
  <c r="AE4" i="16"/>
  <c r="AK4" i="16"/>
  <c r="AE5" i="16"/>
  <c r="I6" i="16"/>
  <c r="I7" i="16"/>
  <c r="I8" i="16"/>
  <c r="I3" i="16"/>
  <c r="AD3" i="16"/>
  <c r="E4" i="16"/>
  <c r="AD4" i="16"/>
  <c r="E5" i="16"/>
  <c r="AD5" i="16"/>
  <c r="E6" i="16"/>
  <c r="Y6" i="16"/>
  <c r="E7" i="16"/>
  <c r="AD7" i="16"/>
  <c r="E8" i="16"/>
  <c r="AF8" i="15"/>
  <c r="AE8" i="15"/>
  <c r="AE3" i="15"/>
  <c r="AK3" i="15"/>
  <c r="AE4" i="15"/>
  <c r="AK4" i="15"/>
  <c r="AE5" i="15"/>
  <c r="I6" i="15"/>
  <c r="I7" i="15"/>
  <c r="I8" i="15"/>
  <c r="I3" i="15"/>
  <c r="AD3" i="15"/>
  <c r="AB3" i="15"/>
  <c r="E4" i="15"/>
  <c r="AD4" i="15"/>
  <c r="E5" i="15"/>
  <c r="AD5" i="15"/>
  <c r="E6" i="15"/>
  <c r="AC6" i="15"/>
  <c r="Y6" i="15"/>
  <c r="E7" i="15"/>
  <c r="E8" i="15"/>
  <c r="AF8" i="14"/>
  <c r="AE8" i="14"/>
  <c r="AE3" i="14"/>
  <c r="AK3" i="14"/>
  <c r="AE4" i="14"/>
  <c r="AE5" i="14"/>
  <c r="AK5" i="14"/>
  <c r="I6" i="14"/>
  <c r="I7" i="14"/>
  <c r="I8" i="14"/>
  <c r="I3" i="14"/>
  <c r="AD3" i="14"/>
  <c r="E4" i="14"/>
  <c r="AD4" i="14"/>
  <c r="E5" i="14"/>
  <c r="AD5" i="14"/>
  <c r="E6" i="14"/>
  <c r="Y6" i="14"/>
  <c r="E7" i="14"/>
  <c r="E8" i="14"/>
  <c r="AF8" i="13"/>
  <c r="AK8" i="13"/>
  <c r="AE3" i="13"/>
  <c r="AK3" i="13"/>
  <c r="AE4" i="13"/>
  <c r="AK4" i="13"/>
  <c r="AE5" i="13"/>
  <c r="AK5" i="13"/>
  <c r="I6" i="13"/>
  <c r="I7" i="13"/>
  <c r="I8" i="13"/>
  <c r="I3" i="13"/>
  <c r="AD3" i="13"/>
  <c r="E4" i="13"/>
  <c r="AD4" i="13"/>
  <c r="E5" i="13"/>
  <c r="AD5" i="13"/>
  <c r="E6" i="13"/>
  <c r="Y6" i="13"/>
  <c r="E7" i="13"/>
  <c r="AD7" i="13"/>
  <c r="E8" i="13"/>
  <c r="AC8" i="13"/>
  <c r="AA7" i="2"/>
  <c r="AE5" i="2"/>
  <c r="AK5" i="2"/>
  <c r="AE4" i="2"/>
  <c r="AK4" i="2"/>
  <c r="AD8" i="2"/>
  <c r="AA4" i="2"/>
  <c r="AD7" i="14"/>
  <c r="AB4" i="16"/>
  <c r="AK3" i="16"/>
  <c r="AB6" i="17"/>
  <c r="AD3" i="17"/>
  <c r="AC8" i="19"/>
  <c r="AC8" i="2"/>
  <c r="AK6" i="18"/>
  <c r="AK7" i="19"/>
  <c r="AK6" i="13"/>
  <c r="AC5" i="2"/>
  <c r="AF8" i="2"/>
  <c r="AK8" i="2"/>
  <c r="Q8" i="2"/>
  <c r="AB8" i="2"/>
  <c r="AB3" i="13"/>
  <c r="AK4" i="14"/>
  <c r="AB5" i="15"/>
  <c r="AK5" i="15"/>
  <c r="AK5" i="16"/>
  <c r="AC8" i="17"/>
  <c r="AK3" i="17"/>
  <c r="AD7" i="18"/>
  <c r="AK5" i="19"/>
  <c r="AD6" i="14"/>
  <c r="AC8" i="15"/>
  <c r="AD7" i="19"/>
  <c r="AG3" i="2"/>
  <c r="AD6" i="13"/>
  <c r="AD8" i="14"/>
  <c r="AD7" i="15"/>
  <c r="AD6" i="16"/>
  <c r="AB3" i="16"/>
  <c r="AC6" i="17"/>
  <c r="AB3" i="18"/>
  <c r="AK6" i="17"/>
  <c r="AB4" i="15"/>
  <c r="AC8" i="16"/>
  <c r="AB5" i="17"/>
  <c r="AC8" i="18"/>
  <c r="AB5" i="18"/>
  <c r="AK7" i="14"/>
  <c r="AK6" i="19"/>
  <c r="AK7" i="17"/>
  <c r="AB4" i="17"/>
  <c r="AB3" i="17"/>
  <c r="AK7" i="16"/>
  <c r="AB5" i="14"/>
  <c r="AB4" i="13"/>
  <c r="AA6" i="2"/>
  <c r="AK7" i="2"/>
  <c r="AG7" i="2"/>
  <c r="AA5" i="2"/>
  <c r="AB4" i="18"/>
  <c r="AB3" i="19"/>
  <c r="AB5" i="19"/>
  <c r="AC6" i="18"/>
  <c r="AB5" i="16"/>
  <c r="AC6" i="16"/>
  <c r="AC6" i="14"/>
  <c r="AK7" i="13"/>
  <c r="AA3" i="2"/>
  <c r="AG5" i="2"/>
  <c r="AD4" i="19"/>
  <c r="AB5" i="13"/>
  <c r="AC6" i="13"/>
  <c r="AK7" i="15"/>
  <c r="AK8" i="19"/>
  <c r="AK8" i="18"/>
  <c r="AB6" i="18"/>
  <c r="AK8" i="16"/>
  <c r="AB6" i="15"/>
  <c r="AG6" i="15"/>
  <c r="AB6" i="19"/>
  <c r="AG6" i="19"/>
  <c r="AK8" i="17"/>
  <c r="AK8" i="15"/>
  <c r="AK8" i="14"/>
  <c r="AB4" i="14"/>
  <c r="AB3" i="14"/>
  <c r="AB8" i="19"/>
  <c r="AB7" i="19"/>
  <c r="AC5" i="19"/>
  <c r="AC4" i="19"/>
  <c r="AC3" i="19"/>
  <c r="AG3" i="19"/>
  <c r="AD8" i="19"/>
  <c r="AD6" i="19"/>
  <c r="AC7" i="19"/>
  <c r="AB8" i="18"/>
  <c r="AB7" i="18"/>
  <c r="AC5" i="18"/>
  <c r="AG5" i="18"/>
  <c r="AC4" i="18"/>
  <c r="AA4" i="18"/>
  <c r="AC3" i="18"/>
  <c r="AG3" i="18"/>
  <c r="AD8" i="18"/>
  <c r="AD6" i="18"/>
  <c r="AC7" i="18"/>
  <c r="AG6" i="17"/>
  <c r="AB8" i="17"/>
  <c r="AB7" i="17"/>
  <c r="AC5" i="17"/>
  <c r="AG5" i="17"/>
  <c r="AC4" i="17"/>
  <c r="AA4" i="17"/>
  <c r="AC3" i="17"/>
  <c r="AD8" i="17"/>
  <c r="AD6" i="17"/>
  <c r="AA6" i="17"/>
  <c r="AC7" i="17"/>
  <c r="AB8" i="16"/>
  <c r="AB7" i="16"/>
  <c r="AB6" i="16"/>
  <c r="AC5" i="16"/>
  <c r="AC4" i="16"/>
  <c r="AG4" i="16"/>
  <c r="AC3" i="16"/>
  <c r="AA3" i="16"/>
  <c r="AD8" i="16"/>
  <c r="AC7" i="16"/>
  <c r="AB8" i="15"/>
  <c r="AB7" i="15"/>
  <c r="AC5" i="15"/>
  <c r="AG5" i="15"/>
  <c r="AC4" i="15"/>
  <c r="AG4" i="15"/>
  <c r="AC3" i="15"/>
  <c r="AG3" i="15"/>
  <c r="AD8" i="15"/>
  <c r="AD6" i="15"/>
  <c r="AC7" i="15"/>
  <c r="AC8" i="14"/>
  <c r="AB8" i="14"/>
  <c r="AB7" i="14"/>
  <c r="AB6" i="14"/>
  <c r="AC5" i="14"/>
  <c r="AG5" i="14"/>
  <c r="AC4" i="14"/>
  <c r="AC3" i="14"/>
  <c r="AC7" i="14"/>
  <c r="AB8" i="13"/>
  <c r="AB7" i="13"/>
  <c r="AB6" i="13"/>
  <c r="AC5" i="13"/>
  <c r="AC4" i="13"/>
  <c r="AA4" i="13"/>
  <c r="AC3" i="13"/>
  <c r="AD8" i="13"/>
  <c r="AC7" i="13"/>
  <c r="AG8" i="2"/>
  <c r="AI4" i="2"/>
  <c r="AA8" i="2"/>
  <c r="AA3" i="13"/>
  <c r="AI6" i="2"/>
  <c r="AG5" i="19"/>
  <c r="AG6" i="18"/>
  <c r="AG3" i="17"/>
  <c r="AA6" i="15"/>
  <c r="AA4" i="14"/>
  <c r="AA5" i="13"/>
  <c r="AI7" i="2"/>
  <c r="AI3" i="2"/>
  <c r="AI8" i="2"/>
  <c r="AI5" i="2"/>
  <c r="AA5" i="16"/>
  <c r="AA4" i="19"/>
  <c r="AA6" i="18"/>
  <c r="AG4" i="19"/>
  <c r="AA6" i="19"/>
  <c r="AA3" i="18"/>
  <c r="AA5" i="18"/>
  <c r="AA3" i="15"/>
  <c r="AA5" i="15"/>
  <c r="AG3" i="14"/>
  <c r="AA3" i="14"/>
  <c r="AA3" i="19"/>
  <c r="AA5" i="19"/>
  <c r="AG4" i="18"/>
  <c r="AG4" i="17"/>
  <c r="AA5" i="17"/>
  <c r="AA3" i="17"/>
  <c r="AA4" i="16"/>
  <c r="AA4" i="15"/>
  <c r="AA5" i="14"/>
  <c r="AG5" i="13"/>
  <c r="AG4" i="13"/>
  <c r="AG8" i="19"/>
  <c r="AA8" i="19"/>
  <c r="AG7" i="19"/>
  <c r="AA7" i="19"/>
  <c r="AG8" i="18"/>
  <c r="AA8" i="18"/>
  <c r="AG7" i="18"/>
  <c r="AA7" i="18"/>
  <c r="AG8" i="17"/>
  <c r="AA8" i="17"/>
  <c r="AG7" i="17"/>
  <c r="AI6" i="17"/>
  <c r="AA7" i="17"/>
  <c r="AG6" i="16"/>
  <c r="AA6" i="16"/>
  <c r="AG8" i="16"/>
  <c r="AA8" i="16"/>
  <c r="AG3" i="16"/>
  <c r="AG5" i="16"/>
  <c r="AG7" i="16"/>
  <c r="AA7" i="16"/>
  <c r="AG8" i="15"/>
  <c r="AA8" i="15"/>
  <c r="AG7" i="15"/>
  <c r="AI7" i="15"/>
  <c r="AA7" i="15"/>
  <c r="AG7" i="14"/>
  <c r="AA7" i="14"/>
  <c r="AG4" i="14"/>
  <c r="AG6" i="14"/>
  <c r="AA6" i="14"/>
  <c r="AG8" i="14"/>
  <c r="AA8" i="14"/>
  <c r="AG6" i="13"/>
  <c r="AA6" i="13"/>
  <c r="AG8" i="13"/>
  <c r="AA8" i="13"/>
  <c r="AG3" i="13"/>
  <c r="AG7" i="13"/>
  <c r="AA7" i="13"/>
  <c r="AI3" i="15"/>
  <c r="AI3" i="19"/>
  <c r="AI4" i="18"/>
  <c r="AI7" i="18"/>
  <c r="AI7" i="19"/>
  <c r="AI8" i="17"/>
  <c r="AI3" i="13"/>
  <c r="AI5" i="19"/>
  <c r="AI5" i="17"/>
  <c r="AI7" i="16"/>
  <c r="AI5" i="15"/>
  <c r="AI4" i="14"/>
  <c r="AI5" i="14"/>
  <c r="AI8" i="14"/>
  <c r="AI4" i="19"/>
  <c r="AI6" i="19"/>
  <c r="AI8" i="19"/>
  <c r="AI3" i="18"/>
  <c r="AI8" i="18"/>
  <c r="AI5" i="18"/>
  <c r="AI6" i="18"/>
  <c r="AI4" i="17"/>
  <c r="AI7" i="17"/>
  <c r="AI3" i="17"/>
  <c r="AI3" i="16"/>
  <c r="AI5" i="16"/>
  <c r="AI4" i="16"/>
  <c r="AI8" i="16"/>
  <c r="AI6" i="16"/>
  <c r="AI4" i="15"/>
  <c r="AI8" i="15"/>
  <c r="AI6" i="15"/>
  <c r="AI6" i="14"/>
  <c r="AI3" i="14"/>
  <c r="AI7" i="14"/>
  <c r="AI4" i="13"/>
  <c r="AI7" i="13"/>
  <c r="AI5" i="13"/>
  <c r="AI8" i="13"/>
  <c r="AI6" i="13"/>
</calcChain>
</file>

<file path=xl/sharedStrings.xml><?xml version="1.0" encoding="utf-8"?>
<sst xmlns="http://schemas.openxmlformats.org/spreadsheetml/2006/main" count="1290" uniqueCount="334">
  <si>
    <t>:</t>
  </si>
  <si>
    <t>Gk</t>
  </si>
  <si>
    <t>H</t>
  </si>
  <si>
    <t>P</t>
  </si>
  <si>
    <t>Kg</t>
  </si>
  <si>
    <t>Lg</t>
  </si>
  <si>
    <t>V</t>
  </si>
  <si>
    <t>D</t>
  </si>
  <si>
    <t>Gy</t>
  </si>
  <si>
    <t>M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</si>
  <si>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</si>
  <si>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</si>
  <si>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</si>
  <si>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</si>
  <si>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</si>
  <si>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</si>
  <si>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</si>
  <si>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</si>
  <si>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</si>
  <si>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</si>
  <si>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</si>
  <si>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</si>
  <si>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</si>
  <si>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</si>
  <si>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</si>
  <si>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</si>
  <si>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32.</t>
  </si>
  <si>
    <t>31.</t>
  </si>
  <si>
    <t>30.</t>
  </si>
  <si>
    <t>29.</t>
  </si>
  <si>
    <t>28.</t>
  </si>
  <si>
    <t>27.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</si>
  <si>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</si>
  <si>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</si>
  <si>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</si>
  <si>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</si>
  <si>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</si>
  <si>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</si>
  <si>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</si>
  <si>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</si>
  <si>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</si>
  <si>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17.</t>
  </si>
  <si>
    <t>Minősítés nélkül</t>
  </si>
  <si>
    <t>III. osztály</t>
  </si>
  <si>
    <t>II. osztály</t>
  </si>
  <si>
    <t>I. osztály</t>
  </si>
  <si>
    <t>18. pálya</t>
  </si>
  <si>
    <t>17. pálya</t>
  </si>
  <si>
    <t>16. pálya</t>
  </si>
  <si>
    <t>15. pálya</t>
  </si>
  <si>
    <t>14. pálya</t>
  </si>
  <si>
    <t>13. pálya</t>
  </si>
  <si>
    <t>12. pálya</t>
  </si>
  <si>
    <t>11. pálya</t>
  </si>
  <si>
    <t>10. pálya</t>
  </si>
  <si>
    <t>9. pálya</t>
  </si>
  <si>
    <t>8. pálya</t>
  </si>
  <si>
    <t>7. pálya</t>
  </si>
  <si>
    <t>6. pálya</t>
  </si>
  <si>
    <t>5. pálya</t>
  </si>
  <si>
    <t>4. pálya</t>
  </si>
  <si>
    <t>3. pálya</t>
  </si>
  <si>
    <t>2. pálya</t>
  </si>
  <si>
    <t>1. pálya</t>
  </si>
  <si>
    <t>10.50</t>
  </si>
  <si>
    <t>8. forduló</t>
  </si>
  <si>
    <t>7. forduló</t>
  </si>
  <si>
    <t>6. forduló</t>
  </si>
  <si>
    <t>5. forduló</t>
  </si>
  <si>
    <t>4. forduló</t>
  </si>
  <si>
    <t>3. forduló</t>
  </si>
  <si>
    <t>2. forduló</t>
  </si>
  <si>
    <t>1. forduló</t>
  </si>
  <si>
    <t>19. pálya</t>
  </si>
  <si>
    <t>20. pálya</t>
  </si>
  <si>
    <t>3.-4.</t>
  </si>
  <si>
    <t>5.-6.</t>
  </si>
  <si>
    <t>7.-8.</t>
  </si>
  <si>
    <t>9.-10.</t>
  </si>
  <si>
    <t>11.-12.</t>
  </si>
  <si>
    <t>13.-14.</t>
  </si>
  <si>
    <t>15.-16.</t>
  </si>
  <si>
    <t>19.-20.</t>
  </si>
  <si>
    <t>21.-22.</t>
  </si>
  <si>
    <t>23.-24.</t>
  </si>
  <si>
    <t>25.-26.</t>
  </si>
  <si>
    <t>27.-28.</t>
  </si>
  <si>
    <t>29.-30.</t>
  </si>
  <si>
    <t>31.-32.</t>
  </si>
  <si>
    <t>Moldován Károly</t>
  </si>
  <si>
    <t>Energofish Marosvásárhely</t>
  </si>
  <si>
    <t>Dr. Havas Péter</t>
  </si>
  <si>
    <t>Varga Ervin</t>
  </si>
  <si>
    <t>Valics Lehel</t>
  </si>
  <si>
    <t>Horváth Imre</t>
  </si>
  <si>
    <t>Józsefvárosi SZE</t>
  </si>
  <si>
    <t>Vasi GE</t>
  </si>
  <si>
    <t>Debreczy István</t>
  </si>
  <si>
    <t>Koczor János</t>
  </si>
  <si>
    <t>Szirmay Endre</t>
  </si>
  <si>
    <t>Serák György</t>
  </si>
  <si>
    <t>Debreczy Zoltán</t>
  </si>
  <si>
    <t>Benkő János</t>
  </si>
  <si>
    <t>Mészáros György</t>
  </si>
  <si>
    <t>Újkori Táltosok Szigetcsép</t>
  </si>
  <si>
    <t>Maroslelei SE</t>
  </si>
  <si>
    <t>Papp Tihamér</t>
  </si>
  <si>
    <t>Szikora Renátó</t>
  </si>
  <si>
    <t>Szili Balázs</t>
  </si>
  <si>
    <t>Maczelka Árpád</t>
  </si>
  <si>
    <t>Maczelka László</t>
  </si>
  <si>
    <t>Fejes Ferenc</t>
  </si>
  <si>
    <t>Balázs Máté</t>
  </si>
  <si>
    <t>Balázs Sándor</t>
  </si>
  <si>
    <t>Széll Gergő</t>
  </si>
  <si>
    <t>ALC KSE Szeged</t>
  </si>
  <si>
    <t>ifj. Farkas Gábor</t>
  </si>
  <si>
    <t>Kiss István</t>
  </si>
  <si>
    <t>Dávid László</t>
  </si>
  <si>
    <t>Plemic Stevan</t>
  </si>
  <si>
    <t>Papp-Takács Sándor</t>
  </si>
  <si>
    <t>Bánfalvi Szabolcs</t>
  </si>
  <si>
    <t>Najror Zoltán</t>
  </si>
  <si>
    <t>Mihály II. Zoltán</t>
  </si>
  <si>
    <t>Ürmös Mihály</t>
  </si>
  <si>
    <t>Aszalós Attila</t>
  </si>
  <si>
    <t>Aszalós László</t>
  </si>
  <si>
    <t>DÖKE - Komló</t>
  </si>
  <si>
    <t>Fülöp Elemér</t>
  </si>
  <si>
    <t>Trecskó János</t>
  </si>
  <si>
    <t>Takács Zoltán</t>
  </si>
  <si>
    <t>Major István</t>
  </si>
  <si>
    <t>Balla Antal</t>
  </si>
  <si>
    <t>Gyozsán Zoltán</t>
  </si>
  <si>
    <t>Testvériség SE</t>
  </si>
  <si>
    <t>Pákai György</t>
  </si>
  <si>
    <t>Szatmári Tamás</t>
  </si>
  <si>
    <t>Lukács Viktor</t>
  </si>
  <si>
    <t>Tyukodi György</t>
  </si>
  <si>
    <t>Hidi András</t>
  </si>
  <si>
    <t>Kondor Gábor</t>
  </si>
  <si>
    <t>Kondor Balázs</t>
  </si>
  <si>
    <t>Pákai Gy.</t>
  </si>
  <si>
    <t>Fülöp E.</t>
  </si>
  <si>
    <t>Szatmári T.</t>
  </si>
  <si>
    <t>ifj. Farkas G.</t>
  </si>
  <si>
    <t>Lukács V.</t>
  </si>
  <si>
    <t>Szili B.</t>
  </si>
  <si>
    <t>Kiss I.</t>
  </si>
  <si>
    <t>Debreczy I.</t>
  </si>
  <si>
    <t>Horváth I.</t>
  </si>
  <si>
    <t>Koczor J.</t>
  </si>
  <si>
    <t>10 fő</t>
  </si>
  <si>
    <t>Trecskó J.</t>
  </si>
  <si>
    <t>Tyukodi Gy.</t>
  </si>
  <si>
    <t>Takács Z.</t>
  </si>
  <si>
    <t>Mészáros Gy.</t>
  </si>
  <si>
    <t>Hidi A.</t>
  </si>
  <si>
    <t>Szirmay E.</t>
  </si>
  <si>
    <t>Moldován K.</t>
  </si>
  <si>
    <t>Dávid L.</t>
  </si>
  <si>
    <t>Major I.</t>
  </si>
  <si>
    <t>Balla A.</t>
  </si>
  <si>
    <t>Dr. Havas P.</t>
  </si>
  <si>
    <t>Plemic S.</t>
  </si>
  <si>
    <t>Varga E.</t>
  </si>
  <si>
    <t>Papp-Takács S.</t>
  </si>
  <si>
    <t>Bánfalvi Sz.</t>
  </si>
  <si>
    <t>Najror Z.</t>
  </si>
  <si>
    <t>Serák Gy.</t>
  </si>
  <si>
    <t>Kondor G.</t>
  </si>
  <si>
    <t>Debreczy Z.</t>
  </si>
  <si>
    <t>Benkő J.</t>
  </si>
  <si>
    <t>Valics L.</t>
  </si>
  <si>
    <t>Gyozsán Z.</t>
  </si>
  <si>
    <t>Mihály II. Z.</t>
  </si>
  <si>
    <t>Kondor B.</t>
  </si>
  <si>
    <t>Ürmös M.</t>
  </si>
  <si>
    <t>9 fő</t>
  </si>
  <si>
    <t>Maczelka Á.</t>
  </si>
  <si>
    <t>Maczelka L.</t>
  </si>
  <si>
    <t>Papp T.</t>
  </si>
  <si>
    <t>Fejes F.</t>
  </si>
  <si>
    <t>Aszalós A.</t>
  </si>
  <si>
    <t>Aszalós L.</t>
  </si>
  <si>
    <t>Balázs M.</t>
  </si>
  <si>
    <t>Balázs S.</t>
  </si>
  <si>
    <t>Széll G.</t>
  </si>
  <si>
    <t>Szikora R.</t>
  </si>
  <si>
    <t>Oláh Tamás</t>
  </si>
  <si>
    <t>Dunakanyar Forte ALC</t>
  </si>
  <si>
    <t>Simon Ferenc</t>
  </si>
  <si>
    <t>Oláh T.</t>
  </si>
  <si>
    <t>Simon F.</t>
  </si>
  <si>
    <t>19 fő</t>
  </si>
  <si>
    <t>"A"</t>
  </si>
  <si>
    <t>Hédl Ferenc ev.</t>
  </si>
  <si>
    <t>"B"</t>
  </si>
  <si>
    <t>"C"</t>
  </si>
  <si>
    <t>"D"</t>
  </si>
  <si>
    <t>"E"</t>
  </si>
  <si>
    <t>"F"</t>
  </si>
  <si>
    <t>"G"</t>
  </si>
  <si>
    <t>"H"</t>
  </si>
  <si>
    <t>21. pálya</t>
  </si>
  <si>
    <t>22. pálya</t>
  </si>
  <si>
    <t>23. pálya</t>
  </si>
  <si>
    <t>24. pálya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</si>
  <si>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</si>
  <si>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</si>
  <si>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</si>
  <si>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</si>
  <si>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</si>
  <si>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</si>
  <si>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</si>
  <si>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</si>
  <si>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</si>
  <si>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</si>
  <si>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</si>
  <si>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</si>
  <si>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</si>
  <si>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</si>
  <si>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</si>
  <si>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</si>
  <si>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35.-36.</t>
  </si>
  <si>
    <t>37.-38.</t>
  </si>
  <si>
    <t>39.-40.</t>
  </si>
  <si>
    <t>41.-42.</t>
  </si>
  <si>
    <t>43.-44.</t>
  </si>
  <si>
    <t>45.-46.</t>
  </si>
  <si>
    <t>47.-48.</t>
  </si>
  <si>
    <t>09.30</t>
  </si>
  <si>
    <t>10.10</t>
  </si>
  <si>
    <t>11.30</t>
  </si>
  <si>
    <t>12.10</t>
  </si>
  <si>
    <t>13.10</t>
  </si>
  <si>
    <t>1.-16. hely</t>
  </si>
  <si>
    <t>17.-32. hely</t>
  </si>
  <si>
    <t>33.-48. hely</t>
  </si>
  <si>
    <t>helyosztó</t>
  </si>
  <si>
    <t>mérkőzések</t>
  </si>
  <si>
    <t>13.50</t>
  </si>
  <si>
    <t>14.30</t>
  </si>
  <si>
    <t>Eredményhirdetés</t>
  </si>
  <si>
    <t>átadása</t>
  </si>
  <si>
    <t>15.10</t>
  </si>
  <si>
    <t>Serlegek,</t>
  </si>
  <si>
    <t>érmek,</t>
  </si>
  <si>
    <t>tárgyjutalmak</t>
  </si>
  <si>
    <t>Komáromi Zsolt</t>
  </si>
  <si>
    <t>Mundial '93 FC SE</t>
  </si>
  <si>
    <t>Komáromi Zs.</t>
  </si>
  <si>
    <t>16.00</t>
  </si>
  <si>
    <t>jn</t>
  </si>
  <si>
    <t>3-0 jn</t>
  </si>
  <si>
    <t>0-3 jn</t>
  </si>
  <si>
    <t>1-0</t>
  </si>
  <si>
    <t>0-1</t>
  </si>
  <si>
    <t>1-1</t>
  </si>
  <si>
    <t>1-2</t>
  </si>
  <si>
    <t>2-0</t>
  </si>
  <si>
    <t>0-2</t>
  </si>
  <si>
    <t>4-0</t>
  </si>
  <si>
    <t>1-4</t>
  </si>
  <si>
    <t>3-1</t>
  </si>
  <si>
    <t>4-1</t>
  </si>
  <si>
    <t>3-0</t>
  </si>
  <si>
    <r>
      <t xml:space="preserve">Tyukodi Gy. : </t>
    </r>
    <r>
      <rPr>
        <b/>
        <sz val="12"/>
        <color theme="1"/>
        <rFont val="Arial"/>
        <family val="2"/>
        <charset val="238"/>
      </rPr>
      <t>Kondor G.</t>
    </r>
  </si>
  <si>
    <r>
      <rPr>
        <b/>
        <sz val="12"/>
        <color theme="1"/>
        <rFont val="Arial"/>
        <family val="2"/>
        <charset val="238"/>
      </rPr>
      <t>Gyozsán Z.</t>
    </r>
    <r>
      <rPr>
        <sz val="12"/>
        <color theme="1"/>
        <rFont val="Arial"/>
        <family val="2"/>
        <charset val="238"/>
      </rPr>
      <t xml:space="preserve"> : Trecskó J.</t>
    </r>
  </si>
  <si>
    <t>törölve</t>
  </si>
  <si>
    <r>
      <rPr>
        <b/>
        <sz val="12"/>
        <color theme="1"/>
        <rFont val="Arial"/>
        <family val="2"/>
        <charset val="238"/>
      </rPr>
      <t>Oláh T.</t>
    </r>
    <r>
      <rPr>
        <sz val="12"/>
        <color theme="1"/>
        <rFont val="Arial"/>
        <family val="2"/>
        <charset val="238"/>
      </rPr>
      <t xml:space="preserve"> : Széll G.</t>
    </r>
  </si>
  <si>
    <r>
      <rPr>
        <b/>
        <sz val="12"/>
        <color theme="1"/>
        <rFont val="Arial"/>
        <family val="2"/>
        <charset val="238"/>
      </rPr>
      <t>Balázs S.</t>
    </r>
    <r>
      <rPr>
        <sz val="12"/>
        <color theme="1"/>
        <rFont val="Arial"/>
        <family val="2"/>
        <charset val="238"/>
      </rPr>
      <t xml:space="preserve"> : Szirmay E.</t>
    </r>
  </si>
  <si>
    <r>
      <rPr>
        <b/>
        <sz val="12"/>
        <color theme="1"/>
        <rFont val="Arial"/>
        <family val="2"/>
        <charset val="238"/>
      </rPr>
      <t>Aszalós A.</t>
    </r>
    <r>
      <rPr>
        <sz val="12"/>
        <color theme="1"/>
        <rFont val="Arial"/>
        <family val="2"/>
        <charset val="238"/>
      </rPr>
      <t xml:space="preserve"> : Dávid L.</t>
    </r>
  </si>
  <si>
    <t>2-2</t>
  </si>
  <si>
    <t>2-1</t>
  </si>
  <si>
    <t>0-3</t>
  </si>
  <si>
    <r>
      <rPr>
        <b/>
        <sz val="12"/>
        <color theme="1"/>
        <rFont val="Arial"/>
        <family val="2"/>
        <charset val="238"/>
      </rPr>
      <t>ifj. Farkas G.</t>
    </r>
    <r>
      <rPr>
        <sz val="12"/>
        <color theme="1"/>
        <rFont val="Arial"/>
        <family val="2"/>
        <charset val="238"/>
      </rPr>
      <t xml:space="preserve"> : Takács Z.</t>
    </r>
  </si>
  <si>
    <r>
      <rPr>
        <b/>
        <sz val="12"/>
        <color theme="1"/>
        <rFont val="Arial"/>
        <family val="2"/>
        <charset val="238"/>
      </rPr>
      <t>Pákai Gy.</t>
    </r>
    <r>
      <rPr>
        <sz val="12"/>
        <color theme="1"/>
        <rFont val="Arial"/>
        <family val="2"/>
        <charset val="238"/>
      </rPr>
      <t xml:space="preserve"> : Koczor J.</t>
    </r>
  </si>
  <si>
    <r>
      <rPr>
        <b/>
        <sz val="12"/>
        <color theme="1"/>
        <rFont val="Arial"/>
        <family val="2"/>
        <charset val="238"/>
      </rPr>
      <t>Szili B.</t>
    </r>
    <r>
      <rPr>
        <sz val="12"/>
        <color theme="1"/>
        <rFont val="Arial"/>
        <family val="2"/>
        <charset val="238"/>
      </rPr>
      <t xml:space="preserve"> : Benkő J.</t>
    </r>
  </si>
  <si>
    <t>3-2</t>
  </si>
  <si>
    <t>3-4</t>
  </si>
  <si>
    <r>
      <t xml:space="preserve">Maczelka Á. : </t>
    </r>
    <r>
      <rPr>
        <b/>
        <sz val="12"/>
        <color theme="1"/>
        <rFont val="Arial"/>
        <family val="2"/>
        <charset val="238"/>
      </rPr>
      <t>Varga E.</t>
    </r>
  </si>
  <si>
    <r>
      <t xml:space="preserve">Major I. : </t>
    </r>
    <r>
      <rPr>
        <b/>
        <sz val="12"/>
        <color theme="1"/>
        <rFont val="Arial"/>
        <family val="2"/>
        <charset val="238"/>
      </rPr>
      <t>Valics L.</t>
    </r>
  </si>
  <si>
    <t>2-4</t>
  </si>
  <si>
    <r>
      <t xml:space="preserve">Kondor B. : </t>
    </r>
    <r>
      <rPr>
        <b/>
        <sz val="12"/>
        <color theme="1"/>
        <rFont val="Arial"/>
        <family val="2"/>
        <charset val="238"/>
      </rPr>
      <t>Najror Z.</t>
    </r>
  </si>
  <si>
    <r>
      <t xml:space="preserve">Mészáros Gy. : </t>
    </r>
    <r>
      <rPr>
        <b/>
        <sz val="12"/>
        <color theme="1"/>
        <rFont val="Arial"/>
        <family val="2"/>
        <charset val="238"/>
      </rPr>
      <t>Balla A.</t>
    </r>
  </si>
  <si>
    <r>
      <rPr>
        <b/>
        <sz val="12"/>
        <color theme="1"/>
        <rFont val="Arial"/>
        <family val="2"/>
        <charset val="238"/>
      </rPr>
      <t>Varga E.</t>
    </r>
    <r>
      <rPr>
        <sz val="12"/>
        <color theme="1"/>
        <rFont val="Arial"/>
        <family val="2"/>
        <charset val="238"/>
      </rPr>
      <t xml:space="preserve"> : Oláh T.</t>
    </r>
  </si>
  <si>
    <r>
      <rPr>
        <b/>
        <sz val="12"/>
        <color theme="1"/>
        <rFont val="Arial"/>
        <family val="2"/>
        <charset val="238"/>
      </rPr>
      <t>Maczelka Á.</t>
    </r>
    <r>
      <rPr>
        <sz val="12"/>
        <color theme="1"/>
        <rFont val="Arial"/>
        <family val="2"/>
        <charset val="238"/>
      </rPr>
      <t xml:space="preserve"> : Széll G.</t>
    </r>
  </si>
  <si>
    <r>
      <t xml:space="preserve">Szirmay E. : </t>
    </r>
    <r>
      <rPr>
        <b/>
        <sz val="12"/>
        <color theme="1"/>
        <rFont val="Arial"/>
        <family val="2"/>
        <charset val="238"/>
      </rPr>
      <t>Dávid L.</t>
    </r>
  </si>
  <si>
    <t>0-4</t>
  </si>
  <si>
    <r>
      <t xml:space="preserve">Takács Z. : </t>
    </r>
    <r>
      <rPr>
        <b/>
        <sz val="12"/>
        <color theme="1"/>
        <rFont val="Arial"/>
        <family val="2"/>
        <charset val="238"/>
      </rPr>
      <t>Mészáros Gy.</t>
    </r>
  </si>
  <si>
    <r>
      <rPr>
        <b/>
        <sz val="12"/>
        <color theme="1"/>
        <rFont val="Arial"/>
        <family val="2"/>
        <charset val="238"/>
      </rPr>
      <t>Major I.</t>
    </r>
    <r>
      <rPr>
        <sz val="12"/>
        <color theme="1"/>
        <rFont val="Arial"/>
        <family val="2"/>
        <charset val="238"/>
      </rPr>
      <t xml:space="preserve"> : Trecskó J.</t>
    </r>
  </si>
  <si>
    <r>
      <t xml:space="preserve">Tyukodi Gy. : </t>
    </r>
    <r>
      <rPr>
        <b/>
        <sz val="12"/>
        <color theme="1"/>
        <rFont val="Arial"/>
        <family val="2"/>
        <charset val="238"/>
      </rPr>
      <t>Kondor B.</t>
    </r>
  </si>
  <si>
    <r>
      <t xml:space="preserve">Kondor G. : </t>
    </r>
    <r>
      <rPr>
        <b/>
        <sz val="12"/>
        <color theme="1"/>
        <rFont val="Arial"/>
        <family val="2"/>
        <charset val="238"/>
      </rPr>
      <t>Najror Z.</t>
    </r>
  </si>
  <si>
    <r>
      <rPr>
        <b/>
        <sz val="12"/>
        <color theme="1"/>
        <rFont val="Arial"/>
        <family val="2"/>
        <charset val="238"/>
      </rPr>
      <t>ifj. Farkas G.</t>
    </r>
    <r>
      <rPr>
        <sz val="12"/>
        <color theme="1"/>
        <rFont val="Arial"/>
        <family val="2"/>
        <charset val="238"/>
      </rPr>
      <t xml:space="preserve"> : Balla A.</t>
    </r>
  </si>
  <si>
    <t>6-3</t>
  </si>
  <si>
    <r>
      <rPr>
        <b/>
        <sz val="12"/>
        <color theme="1"/>
        <rFont val="Arial"/>
        <family val="2"/>
        <charset val="238"/>
      </rPr>
      <t>Pákai Gy.</t>
    </r>
    <r>
      <rPr>
        <sz val="12"/>
        <color theme="1"/>
        <rFont val="Arial"/>
        <family val="2"/>
        <charset val="238"/>
      </rPr>
      <t xml:space="preserve"> : Szili B.</t>
    </r>
  </si>
  <si>
    <r>
      <t xml:space="preserve">Koczor J. : </t>
    </r>
    <r>
      <rPr>
        <b/>
        <sz val="12"/>
        <color theme="1"/>
        <rFont val="Arial"/>
        <family val="2"/>
        <charset val="238"/>
      </rPr>
      <t>Benkő J.</t>
    </r>
  </si>
  <si>
    <t>1-3</t>
  </si>
  <si>
    <r>
      <t xml:space="preserve">Hidi A. : </t>
    </r>
    <r>
      <rPr>
        <b/>
        <sz val="12"/>
        <color theme="1"/>
        <rFont val="Arial"/>
        <family val="2"/>
        <charset val="238"/>
      </rPr>
      <t>Debreczy I.</t>
    </r>
  </si>
  <si>
    <r>
      <rPr>
        <b/>
        <sz val="12"/>
        <color theme="1"/>
        <rFont val="Arial"/>
        <family val="2"/>
        <charset val="238"/>
      </rPr>
      <t>Valics L.</t>
    </r>
    <r>
      <rPr>
        <sz val="12"/>
        <color theme="1"/>
        <rFont val="Arial"/>
        <family val="2"/>
        <charset val="238"/>
      </rPr>
      <t xml:space="preserve"> : Gyozsán Z.</t>
    </r>
  </si>
  <si>
    <r>
      <t xml:space="preserve">Maczelka L. : </t>
    </r>
    <r>
      <rPr>
        <b/>
        <sz val="12"/>
        <color theme="1"/>
        <rFont val="Arial"/>
        <family val="2"/>
        <charset val="238"/>
      </rPr>
      <t>Mihály II. Z.</t>
    </r>
  </si>
  <si>
    <t>0-0</t>
  </si>
  <si>
    <r>
      <rPr>
        <b/>
        <sz val="12"/>
        <color theme="1"/>
        <rFont val="Arial"/>
        <family val="2"/>
        <charset val="238"/>
      </rPr>
      <t>Ürmös M.</t>
    </r>
    <r>
      <rPr>
        <sz val="12"/>
        <color theme="1"/>
        <rFont val="Arial"/>
        <family val="2"/>
        <charset val="238"/>
      </rPr>
      <t xml:space="preserve"> : Balázs M.</t>
    </r>
  </si>
  <si>
    <r>
      <t xml:space="preserve">Szikora R. : </t>
    </r>
    <r>
      <rPr>
        <b/>
        <sz val="12"/>
        <color theme="1"/>
        <rFont val="Arial"/>
        <family val="2"/>
        <charset val="238"/>
      </rPr>
      <t>Aszalós L.</t>
    </r>
  </si>
  <si>
    <r>
      <rPr>
        <b/>
        <sz val="12"/>
        <color theme="1"/>
        <rFont val="Arial"/>
        <family val="2"/>
        <charset val="238"/>
      </rPr>
      <t>Moldován K.</t>
    </r>
    <r>
      <rPr>
        <sz val="12"/>
        <color theme="1"/>
        <rFont val="Arial"/>
        <family val="2"/>
        <charset val="238"/>
      </rPr>
      <t xml:space="preserve"> : Papp-Takács S.</t>
    </r>
  </si>
  <si>
    <r>
      <rPr>
        <b/>
        <sz val="12"/>
        <color theme="1"/>
        <rFont val="Arial"/>
        <family val="2"/>
        <charset val="238"/>
      </rPr>
      <t>Balázs S.</t>
    </r>
    <r>
      <rPr>
        <sz val="12"/>
        <color theme="1"/>
        <rFont val="Arial"/>
        <family val="2"/>
        <charset val="238"/>
      </rPr>
      <t xml:space="preserve"> : Aszalós A.</t>
    </r>
  </si>
  <si>
    <r>
      <t xml:space="preserve">Szatmári T. : </t>
    </r>
    <r>
      <rPr>
        <b/>
        <sz val="12"/>
        <color theme="1"/>
        <rFont val="Arial"/>
        <family val="2"/>
        <charset val="238"/>
      </rPr>
      <t>Kiss I.</t>
    </r>
  </si>
  <si>
    <r>
      <t xml:space="preserve">ifj. Farkas G. : </t>
    </r>
    <r>
      <rPr>
        <b/>
        <sz val="12"/>
        <color theme="1"/>
        <rFont val="Arial"/>
        <family val="2"/>
        <charset val="238"/>
      </rPr>
      <t>Pákai Gy.</t>
    </r>
  </si>
  <si>
    <r>
      <t xml:space="preserve">Kiss I. : </t>
    </r>
    <r>
      <rPr>
        <b/>
        <sz val="12"/>
        <color theme="1"/>
        <rFont val="Arial"/>
        <family val="2"/>
        <charset val="238"/>
      </rPr>
      <t>Debreczy I.</t>
    </r>
  </si>
  <si>
    <r>
      <t xml:space="preserve">Major I. : </t>
    </r>
    <r>
      <rPr>
        <b/>
        <sz val="12"/>
        <color theme="1"/>
        <rFont val="Arial"/>
        <family val="2"/>
        <charset val="238"/>
      </rPr>
      <t>Kondor B.</t>
    </r>
  </si>
  <si>
    <r>
      <t xml:space="preserve">Trecskó J. : </t>
    </r>
    <r>
      <rPr>
        <b/>
        <sz val="12"/>
        <color theme="1"/>
        <rFont val="Arial"/>
        <family val="2"/>
        <charset val="238"/>
      </rPr>
      <t>Tyukodi Gy.</t>
    </r>
  </si>
  <si>
    <r>
      <rPr>
        <b/>
        <sz val="12"/>
        <color theme="1"/>
        <rFont val="Arial"/>
        <family val="2"/>
        <charset val="238"/>
      </rPr>
      <t>Maczelka Á.</t>
    </r>
    <r>
      <rPr>
        <sz val="12"/>
        <color theme="1"/>
        <rFont val="Arial"/>
        <family val="2"/>
        <charset val="238"/>
      </rPr>
      <t xml:space="preserve"> : Dávid L.</t>
    </r>
  </si>
  <si>
    <r>
      <t xml:space="preserve">Oláh T. : </t>
    </r>
    <r>
      <rPr>
        <b/>
        <sz val="12"/>
        <color theme="1"/>
        <rFont val="Arial"/>
        <family val="2"/>
        <charset val="238"/>
      </rPr>
      <t>Aszalós A.</t>
    </r>
  </si>
  <si>
    <r>
      <rPr>
        <b/>
        <sz val="12"/>
        <color theme="1"/>
        <rFont val="Arial"/>
        <family val="2"/>
        <charset val="238"/>
      </rPr>
      <t>Balla A.</t>
    </r>
    <r>
      <rPr>
        <sz val="12"/>
        <color theme="1"/>
        <rFont val="Arial"/>
        <family val="2"/>
        <charset val="238"/>
      </rPr>
      <t xml:space="preserve"> : Szili B.</t>
    </r>
  </si>
  <si>
    <r>
      <t xml:space="preserve">Széll G. : </t>
    </r>
    <r>
      <rPr>
        <b/>
        <sz val="12"/>
        <color theme="1"/>
        <rFont val="Arial"/>
        <family val="2"/>
        <charset val="238"/>
      </rPr>
      <t>Szirmay E.</t>
    </r>
  </si>
  <si>
    <r>
      <rPr>
        <b/>
        <sz val="12"/>
        <color theme="1"/>
        <rFont val="Arial"/>
        <family val="2"/>
        <charset val="238"/>
      </rPr>
      <t>Varga E.</t>
    </r>
    <r>
      <rPr>
        <sz val="12"/>
        <color theme="1"/>
        <rFont val="Arial"/>
        <family val="2"/>
        <charset val="238"/>
      </rPr>
      <t xml:space="preserve"> : Balázs S.</t>
    </r>
  </si>
  <si>
    <r>
      <rPr>
        <b/>
        <sz val="12"/>
        <color theme="1"/>
        <rFont val="Arial"/>
        <family val="2"/>
        <charset val="238"/>
      </rPr>
      <t>Takács Z.</t>
    </r>
    <r>
      <rPr>
        <sz val="12"/>
        <color theme="1"/>
        <rFont val="Arial"/>
        <family val="2"/>
        <charset val="238"/>
      </rPr>
      <t xml:space="preserve"> : Koczor J.</t>
    </r>
  </si>
  <si>
    <r>
      <t xml:space="preserve">Horváth I. : </t>
    </r>
    <r>
      <rPr>
        <b/>
        <sz val="12"/>
        <color theme="1"/>
        <rFont val="Arial"/>
        <family val="2"/>
        <charset val="238"/>
      </rPr>
      <t>Lukács V.</t>
    </r>
  </si>
  <si>
    <r>
      <rPr>
        <b/>
        <sz val="12"/>
        <color theme="1"/>
        <rFont val="Arial"/>
        <family val="2"/>
        <charset val="238"/>
      </rPr>
      <t>Szatmári T.</t>
    </r>
    <r>
      <rPr>
        <sz val="12"/>
        <color theme="1"/>
        <rFont val="Arial"/>
        <family val="2"/>
        <charset val="238"/>
      </rPr>
      <t xml:space="preserve"> : Hidi A.</t>
    </r>
  </si>
  <si>
    <r>
      <rPr>
        <b/>
        <sz val="12"/>
        <color theme="1"/>
        <rFont val="Arial"/>
        <family val="2"/>
        <charset val="238"/>
      </rPr>
      <t>Mészáros Gy.</t>
    </r>
    <r>
      <rPr>
        <sz val="12"/>
        <color theme="1"/>
        <rFont val="Arial"/>
        <family val="2"/>
        <charset val="238"/>
      </rPr>
      <t xml:space="preserve"> : Benkő J.</t>
    </r>
  </si>
  <si>
    <r>
      <t xml:space="preserve">Debreczy Z. : </t>
    </r>
    <r>
      <rPr>
        <b/>
        <sz val="12"/>
        <color theme="1"/>
        <rFont val="Arial"/>
        <family val="2"/>
        <charset val="238"/>
      </rPr>
      <t>Plemic S.</t>
    </r>
  </si>
  <si>
    <t>5-0</t>
  </si>
  <si>
    <r>
      <rPr>
        <b/>
        <sz val="12"/>
        <color theme="1"/>
        <rFont val="Arial"/>
        <family val="2"/>
        <charset val="238"/>
      </rPr>
      <t>Moldován K.</t>
    </r>
    <r>
      <rPr>
        <sz val="12"/>
        <color theme="1"/>
        <rFont val="Arial"/>
        <family val="2"/>
        <charset val="238"/>
      </rPr>
      <t xml:space="preserve"> : Mihály II. Z.</t>
    </r>
  </si>
  <si>
    <r>
      <rPr>
        <b/>
        <sz val="12"/>
        <color theme="1"/>
        <rFont val="Arial"/>
        <family val="2"/>
        <charset val="238"/>
      </rPr>
      <t>Papp-Takács S.</t>
    </r>
    <r>
      <rPr>
        <sz val="12"/>
        <color theme="1"/>
        <rFont val="Arial"/>
        <family val="2"/>
        <charset val="238"/>
      </rPr>
      <t xml:space="preserve"> : Maczelka L.</t>
    </r>
  </si>
  <si>
    <r>
      <t xml:space="preserve">Valics L. : </t>
    </r>
    <r>
      <rPr>
        <b/>
        <sz val="12"/>
        <color theme="1"/>
        <rFont val="Arial"/>
        <family val="2"/>
        <charset val="238"/>
      </rPr>
      <t>Najror Z.</t>
    </r>
  </si>
  <si>
    <t>0-6</t>
  </si>
  <si>
    <r>
      <t xml:space="preserve">Gyozsán Z. : </t>
    </r>
    <r>
      <rPr>
        <b/>
        <sz val="12"/>
        <color theme="1"/>
        <rFont val="Arial"/>
        <family val="2"/>
        <charset val="238"/>
      </rPr>
      <t>Kondor G.</t>
    </r>
  </si>
  <si>
    <r>
      <rPr>
        <b/>
        <sz val="12"/>
        <color theme="1"/>
        <rFont val="Arial"/>
        <family val="2"/>
        <charset val="238"/>
      </rPr>
      <t>Serák Gy.</t>
    </r>
    <r>
      <rPr>
        <sz val="12"/>
        <color theme="1"/>
        <rFont val="Arial"/>
        <family val="2"/>
        <charset val="238"/>
      </rPr>
      <t xml:space="preserve"> : Fejes F.</t>
    </r>
  </si>
  <si>
    <r>
      <t xml:space="preserve">Ürmös M. : </t>
    </r>
    <r>
      <rPr>
        <b/>
        <sz val="12"/>
        <color theme="1"/>
        <rFont val="Arial"/>
        <family val="2"/>
        <charset val="238"/>
      </rPr>
      <t>Aszalós L.</t>
    </r>
  </si>
  <si>
    <r>
      <t xml:space="preserve">Balázs M. : </t>
    </r>
    <r>
      <rPr>
        <b/>
        <sz val="12"/>
        <color theme="1"/>
        <rFont val="Arial"/>
        <family val="2"/>
        <charset val="238"/>
      </rPr>
      <t>Szikora R.</t>
    </r>
  </si>
  <si>
    <t>Nyugdíjas</t>
  </si>
  <si>
    <t>9. forduló</t>
  </si>
  <si>
    <t>Főág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</si>
</sst>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0"/>
      <color indexed="21"/>
      <name val="Arial"/>
      <family val="2"/>
      <charset val="238"/>
    </font>
    <font>
      <sz val="16"/>
      <name val="Arial"/>
      <family val="2"/>
      <charset val="238"/>
    </font>
    <font>
      <vertAlign val="superscript"/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vertAlign val="superscript"/>
      <sz val="18"/>
      <name val="Arial"/>
      <family val="2"/>
      <charset val="238"/>
    </font>
    <font>
      <sz val="12"/>
      <name val="Arial Black"/>
      <family val="2"/>
      <charset val="238"/>
    </font>
    <font>
      <sz val="12"/>
      <color indexed="62"/>
      <name val="Arial"/>
      <family val="2"/>
      <charset val="238"/>
    </font>
    <font>
      <sz val="10"/>
      <name val="Arial"/>
      <family val="2"/>
      <charset val="238"/>
    </font>
    <font>
      <sz val="10"/>
      <color indexed="21"/>
      <name val="Arial CE"/>
      <charset val="238"/>
    </font>
    <font>
      <i/>
      <sz val="12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0"/>
      <color indexed="62"/>
      <name val="Arial CE"/>
      <charset val="238"/>
    </font>
    <font>
      <b/>
      <i/>
      <sz val="16"/>
      <name val="Arial CE"/>
      <charset val="238"/>
    </font>
    <font>
      <b/>
      <sz val="10"/>
      <color indexed="13"/>
      <name val="Arial CE"/>
      <charset val="238"/>
    </font>
    <font>
      <b/>
      <i/>
      <sz val="12"/>
      <name val="Arial"/>
      <family val="2"/>
      <charset val="238"/>
    </font>
    <font>
      <sz val="8"/>
      <color indexed="21"/>
      <name val="Arial"/>
      <family val="2"/>
      <charset val="238"/>
    </font>
    <font>
      <b/>
      <i/>
      <sz val="10"/>
      <color indexed="43"/>
      <name val="Arial"/>
      <family val="2"/>
      <charset val="238"/>
    </font>
    <font>
      <i/>
      <sz val="10"/>
      <color indexed="43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lightDown"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55">
    <xf numFmtId="0" fontId="0" fillId="0" borderId="0" xfId="0"/>
    <xf numFmtId="0" fontId="1" fillId="0" borderId="0" xfId="1"/>
    <xf numFmtId="0" fontId="2" fillId="2" borderId="0" xfId="1" applyFont="1" applyFill="1"/>
    <xf numFmtId="0" fontId="2" fillId="2" borderId="0" xfId="1" applyFont="1" applyFill="1" applyBorder="1"/>
    <xf numFmtId="0" fontId="2" fillId="0" borderId="0" xfId="1" applyFont="1" applyBorder="1" applyAlignment="1">
      <alignment vertical="center"/>
    </xf>
    <xf numFmtId="0" fontId="5" fillId="2" borderId="0" xfId="1" applyFont="1" applyFill="1" applyBorder="1" applyAlignment="1">
      <alignment horizontal="center"/>
    </xf>
    <xf numFmtId="0" fontId="2" fillId="0" borderId="0" xfId="1" applyFont="1" applyBorder="1" applyAlignment="1">
      <alignment horizontal="right" vertical="center"/>
    </xf>
    <xf numFmtId="0" fontId="1" fillId="0" borderId="0" xfId="1" applyBorder="1"/>
    <xf numFmtId="0" fontId="2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top"/>
    </xf>
    <xf numFmtId="0" fontId="7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3" borderId="3" xfId="1" applyFont="1" applyFill="1" applyBorder="1"/>
    <xf numFmtId="0" fontId="2" fillId="3" borderId="4" xfId="1" applyFont="1" applyFill="1" applyBorder="1"/>
    <xf numFmtId="0" fontId="8" fillId="0" borderId="4" xfId="1" applyFont="1" applyBorder="1" applyAlignment="1">
      <alignment horizontal="right" vertical="top"/>
    </xf>
    <xf numFmtId="0" fontId="2" fillId="2" borderId="6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 vertical="center"/>
    </xf>
    <xf numFmtId="0" fontId="2" fillId="2" borderId="8" xfId="1" applyFont="1" applyFill="1" applyBorder="1"/>
    <xf numFmtId="0" fontId="2" fillId="0" borderId="9" xfId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8" fillId="0" borderId="11" xfId="1" applyFont="1" applyBorder="1" applyAlignment="1">
      <alignment horizontal="right" vertical="top"/>
    </xf>
    <xf numFmtId="0" fontId="2" fillId="3" borderId="10" xfId="1" applyFont="1" applyFill="1" applyBorder="1"/>
    <xf numFmtId="0" fontId="2" fillId="3" borderId="11" xfId="1" applyFont="1" applyFill="1" applyBorder="1"/>
    <xf numFmtId="0" fontId="2" fillId="2" borderId="11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right" vertical="top"/>
    </xf>
    <xf numFmtId="0" fontId="2" fillId="3" borderId="15" xfId="1" applyFont="1" applyFill="1" applyBorder="1"/>
    <xf numFmtId="0" fontId="2" fillId="3" borderId="16" xfId="1" applyFont="1" applyFill="1" applyBorder="1"/>
    <xf numFmtId="0" fontId="2" fillId="2" borderId="13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0" fontId="2" fillId="0" borderId="17" xfId="1" applyFont="1" applyFill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2" borderId="5" xfId="1" applyFont="1" applyFill="1" applyBorder="1"/>
    <xf numFmtId="0" fontId="2" fillId="2" borderId="20" xfId="1" applyFont="1" applyFill="1" applyBorder="1" applyAlignment="1">
      <alignment horizontal="centerContinuous" vertical="center" wrapText="1"/>
    </xf>
    <xf numFmtId="0" fontId="2" fillId="2" borderId="21" xfId="1" applyFont="1" applyFill="1" applyBorder="1" applyAlignment="1">
      <alignment horizontal="centerContinuous" vertical="center" wrapText="1"/>
    </xf>
    <xf numFmtId="0" fontId="2" fillId="2" borderId="20" xfId="1" applyFont="1" applyFill="1" applyBorder="1" applyAlignment="1">
      <alignment horizontal="centerContinuous" wrapText="1"/>
    </xf>
    <xf numFmtId="0" fontId="10" fillId="2" borderId="22" xfId="1" applyFont="1" applyFill="1" applyBorder="1" applyAlignment="1">
      <alignment horizontal="center" vertical="center"/>
    </xf>
    <xf numFmtId="0" fontId="3" fillId="2" borderId="0" xfId="1" applyFont="1" applyFill="1"/>
    <xf numFmtId="0" fontId="3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Continuous" vertical="center"/>
    </xf>
    <xf numFmtId="0" fontId="10" fillId="2" borderId="0" xfId="1" applyFont="1" applyFill="1" applyAlignment="1">
      <alignment horizontal="center" vertical="center"/>
    </xf>
    <xf numFmtId="0" fontId="1" fillId="0" borderId="0" xfId="1" applyFill="1"/>
    <xf numFmtId="0" fontId="13" fillId="0" borderId="0" xfId="1" applyFont="1" applyFill="1" applyBorder="1" applyAlignment="1">
      <alignment horizontal="right" vertical="top"/>
    </xf>
    <xf numFmtId="0" fontId="1" fillId="2" borderId="0" xfId="1" applyFill="1"/>
    <xf numFmtId="0" fontId="1" fillId="2" borderId="0" xfId="1" applyFill="1" applyBorder="1"/>
    <xf numFmtId="0" fontId="14" fillId="2" borderId="0" xfId="1" applyFont="1" applyFill="1" applyBorder="1"/>
    <xf numFmtId="0" fontId="15" fillId="0" borderId="0" xfId="1" applyFont="1" applyBorder="1"/>
    <xf numFmtId="0" fontId="5" fillId="0" borderId="0" xfId="1" applyFont="1" applyBorder="1" applyAlignment="1">
      <alignment horizontal="center" vertical="center"/>
    </xf>
    <xf numFmtId="0" fontId="14" fillId="0" borderId="0" xfId="1" applyFont="1" applyBorder="1"/>
    <xf numFmtId="0" fontId="16" fillId="0" borderId="0" xfId="1" applyFont="1" applyBorder="1"/>
    <xf numFmtId="0" fontId="17" fillId="2" borderId="0" xfId="1" applyFont="1" applyFill="1" applyBorder="1" applyAlignment="1">
      <alignment horizontal="center" vertical="top"/>
    </xf>
    <xf numFmtId="0" fontId="10" fillId="0" borderId="0" xfId="1" applyFont="1" applyFill="1" applyBorder="1" applyAlignment="1">
      <alignment horizontal="right" vertical="center"/>
    </xf>
    <xf numFmtId="0" fontId="16" fillId="2" borderId="0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vertical="center"/>
    </xf>
    <xf numFmtId="0" fontId="18" fillId="2" borderId="0" xfId="1" applyFont="1" applyFill="1" applyAlignment="1">
      <alignment horizontal="center" vertical="center"/>
    </xf>
    <xf numFmtId="0" fontId="19" fillId="2" borderId="0" xfId="1" applyFont="1" applyFill="1" applyBorder="1" applyAlignment="1">
      <alignment horizontal="center" vertical="top"/>
    </xf>
    <xf numFmtId="0" fontId="1" fillId="0" borderId="0" xfId="1" applyBorder="1" applyAlignment="1">
      <alignment vertical="center"/>
    </xf>
    <xf numFmtId="0" fontId="7" fillId="2" borderId="0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/>
    </xf>
    <xf numFmtId="0" fontId="21" fillId="2" borderId="0" xfId="1" applyFont="1" applyFill="1" applyBorder="1" applyAlignment="1">
      <alignment horizontal="left" vertical="top"/>
    </xf>
    <xf numFmtId="0" fontId="4" fillId="2" borderId="0" xfId="1" applyFont="1" applyFill="1" applyBorder="1" applyAlignment="1">
      <alignment horizontal="right" vertical="top"/>
    </xf>
    <xf numFmtId="0" fontId="22" fillId="2" borderId="0" xfId="1" applyFont="1" applyFill="1" applyBorder="1" applyAlignment="1">
      <alignment horizontal="center" vertical="center"/>
    </xf>
    <xf numFmtId="0" fontId="21" fillId="0" borderId="3" xfId="1" applyFont="1" applyBorder="1" applyAlignment="1">
      <alignment horizontal="left" vertical="top"/>
    </xf>
    <xf numFmtId="0" fontId="7" fillId="0" borderId="10" xfId="1" applyFont="1" applyBorder="1" applyAlignment="1">
      <alignment horizontal="center" vertical="center"/>
    </xf>
    <xf numFmtId="0" fontId="2" fillId="2" borderId="12" xfId="1" applyFont="1" applyFill="1" applyBorder="1"/>
    <xf numFmtId="0" fontId="21" fillId="0" borderId="10" xfId="1" applyFont="1" applyBorder="1" applyAlignment="1">
      <alignment horizontal="left" vertical="top"/>
    </xf>
    <xf numFmtId="0" fontId="8" fillId="3" borderId="11" xfId="1" applyFont="1" applyFill="1" applyBorder="1"/>
    <xf numFmtId="0" fontId="2" fillId="2" borderId="14" xfId="1" applyFont="1" applyFill="1" applyBorder="1"/>
    <xf numFmtId="0" fontId="21" fillId="0" borderId="15" xfId="1" applyFont="1" applyBorder="1" applyAlignment="1">
      <alignment horizontal="left" vertical="top"/>
    </xf>
    <xf numFmtId="0" fontId="23" fillId="2" borderId="0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Continuous" vertical="center"/>
    </xf>
    <xf numFmtId="14" fontId="10" fillId="2" borderId="0" xfId="1" applyNumberFormat="1" applyFont="1" applyFill="1" applyAlignment="1">
      <alignment horizontal="centerContinuous" vertical="center"/>
    </xf>
    <xf numFmtId="0" fontId="24" fillId="0" borderId="0" xfId="0" applyFont="1" applyAlignment="1">
      <alignment horizontal="center" vertical="center"/>
    </xf>
    <xf numFmtId="49" fontId="0" fillId="0" borderId="0" xfId="0" applyNumberFormat="1"/>
    <xf numFmtId="49" fontId="24" fillId="0" borderId="0" xfId="0" applyNumberFormat="1" applyFont="1" applyAlignment="1">
      <alignment horizontal="center" vertical="center"/>
    </xf>
    <xf numFmtId="49" fontId="25" fillId="5" borderId="0" xfId="0" applyNumberFormat="1" applyFont="1" applyFill="1" applyAlignment="1">
      <alignment horizontal="center" vertic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49" fontId="25" fillId="0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24" fillId="4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27" xfId="0" applyNumberFormat="1" applyBorder="1" applyAlignment="1">
      <alignment horizontal="center"/>
    </xf>
    <xf numFmtId="49" fontId="24" fillId="0" borderId="27" xfId="0" applyNumberFormat="1" applyFont="1" applyBorder="1" applyAlignment="1">
      <alignment horizontal="center" vertical="center"/>
    </xf>
    <xf numFmtId="49" fontId="24" fillId="0" borderId="0" xfId="0" applyNumberFormat="1" applyFont="1" applyBorder="1" applyAlignment="1">
      <alignment horizontal="center" vertical="center"/>
    </xf>
    <xf numFmtId="49" fontId="24" fillId="4" borderId="27" xfId="0" applyNumberFormat="1" applyFont="1" applyFill="1" applyBorder="1" applyAlignment="1">
      <alignment horizontal="center" vertical="center"/>
    </xf>
    <xf numFmtId="49" fontId="24" fillId="4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/>
    </xf>
    <xf numFmtId="49" fontId="24" fillId="0" borderId="0" xfId="0" applyNumberFormat="1" applyFont="1" applyFill="1" applyAlignment="1">
      <alignment horizontal="center" vertical="center"/>
    </xf>
    <xf numFmtId="49" fontId="24" fillId="11" borderId="0" xfId="0" applyNumberFormat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24" fillId="4" borderId="0" xfId="0" applyNumberFormat="1" applyFont="1" applyFill="1" applyAlignment="1">
      <alignment horizontal="center" vertical="center"/>
    </xf>
    <xf numFmtId="49" fontId="24" fillId="0" borderId="0" xfId="0" applyNumberFormat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24" fillId="4" borderId="0" xfId="0" applyNumberFormat="1" applyFont="1" applyFill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24" fillId="10" borderId="27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49" fontId="24" fillId="0" borderId="27" xfId="0" applyNumberFormat="1" applyFont="1" applyFill="1" applyBorder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4" fillId="6" borderId="30" xfId="0" applyFont="1" applyFill="1" applyBorder="1" applyAlignment="1">
      <alignment horizontal="center" vertical="center"/>
    </xf>
    <xf numFmtId="0" fontId="24" fillId="6" borderId="23" xfId="0" applyFont="1" applyFill="1" applyBorder="1" applyAlignment="1">
      <alignment horizontal="center" vertical="center"/>
    </xf>
    <xf numFmtId="0" fontId="24" fillId="6" borderId="31" xfId="0" applyFont="1" applyFill="1" applyBorder="1" applyAlignment="1">
      <alignment horizontal="center" vertical="center"/>
    </xf>
    <xf numFmtId="0" fontId="24" fillId="6" borderId="32" xfId="0" applyFont="1" applyFill="1" applyBorder="1" applyAlignment="1">
      <alignment horizontal="center" vertical="center"/>
    </xf>
    <xf numFmtId="0" fontId="24" fillId="4" borderId="3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4" fillId="4" borderId="26" xfId="0" applyFont="1" applyFill="1" applyBorder="1" applyAlignment="1">
      <alignment horizontal="center" vertical="center"/>
    </xf>
    <xf numFmtId="0" fontId="24" fillId="4" borderId="25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/>
    </xf>
    <xf numFmtId="0" fontId="24" fillId="4" borderId="33" xfId="0" applyFont="1" applyFill="1" applyBorder="1" applyAlignment="1">
      <alignment horizontal="center" vertical="center"/>
    </xf>
    <xf numFmtId="0" fontId="24" fillId="4" borderId="29" xfId="0" applyFont="1" applyFill="1" applyBorder="1" applyAlignment="1">
      <alignment horizontal="center" vertical="center"/>
    </xf>
    <xf numFmtId="0" fontId="24" fillId="2" borderId="29" xfId="0" applyFont="1" applyFill="1" applyBorder="1" applyAlignment="1">
      <alignment horizontal="center" vertical="center"/>
    </xf>
    <xf numFmtId="0" fontId="24" fillId="4" borderId="31" xfId="0" applyFont="1" applyFill="1" applyBorder="1" applyAlignment="1">
      <alignment horizontal="center" vertical="center"/>
    </xf>
    <xf numFmtId="0" fontId="24" fillId="4" borderId="24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25" fillId="6" borderId="33" xfId="0" applyFont="1" applyFill="1" applyBorder="1" applyAlignment="1">
      <alignment horizontal="center" vertical="center"/>
    </xf>
    <xf numFmtId="0" fontId="25" fillId="6" borderId="34" xfId="0" applyFont="1" applyFill="1" applyBorder="1" applyAlignment="1">
      <alignment horizontal="center" vertical="center"/>
    </xf>
    <xf numFmtId="0" fontId="25" fillId="6" borderId="31" xfId="0" applyFont="1" applyFill="1" applyBorder="1" applyAlignment="1">
      <alignment horizontal="center" vertical="center"/>
    </xf>
    <xf numFmtId="0" fontId="25" fillId="6" borderId="32" xfId="0" applyFont="1" applyFill="1" applyBorder="1" applyAlignment="1">
      <alignment horizontal="center" vertical="center"/>
    </xf>
    <xf numFmtId="49" fontId="25" fillId="0" borderId="28" xfId="0" applyNumberFormat="1" applyFont="1" applyBorder="1" applyAlignment="1">
      <alignment horizontal="center" vertical="center"/>
    </xf>
    <xf numFmtId="49" fontId="25" fillId="0" borderId="27" xfId="0" applyNumberFormat="1" applyFont="1" applyBorder="1" applyAlignment="1">
      <alignment horizontal="center" vertical="center"/>
    </xf>
    <xf numFmtId="49" fontId="24" fillId="2" borderId="28" xfId="0" applyNumberFormat="1" applyFont="1" applyFill="1" applyBorder="1" applyAlignment="1">
      <alignment horizontal="center" vertical="center"/>
    </xf>
    <xf numFmtId="49" fontId="24" fillId="2" borderId="27" xfId="0" applyNumberFormat="1" applyFont="1" applyFill="1" applyBorder="1" applyAlignment="1">
      <alignment horizontal="center" vertical="center"/>
    </xf>
    <xf numFmtId="49" fontId="24" fillId="11" borderId="0" xfId="0" applyNumberFormat="1" applyFont="1" applyFill="1" applyBorder="1" applyAlignment="1">
      <alignment horizontal="center" vertical="center"/>
    </xf>
    <xf numFmtId="49" fontId="24" fillId="11" borderId="27" xfId="0" applyNumberFormat="1" applyFont="1" applyFill="1" applyBorder="1" applyAlignment="1">
      <alignment horizontal="center" vertical="center"/>
    </xf>
    <xf numFmtId="49" fontId="24" fillId="5" borderId="0" xfId="0" applyNumberFormat="1" applyFont="1" applyFill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24" fillId="4" borderId="0" xfId="0" applyNumberFormat="1" applyFont="1" applyFill="1" applyAlignment="1">
      <alignment horizontal="center" vertical="center"/>
    </xf>
    <xf numFmtId="49" fontId="24" fillId="6" borderId="0" xfId="0" applyNumberFormat="1" applyFont="1" applyFill="1" applyAlignment="1">
      <alignment horizontal="center" vertical="center"/>
    </xf>
    <xf numFmtId="49" fontId="24" fillId="7" borderId="0" xfId="0" applyNumberFormat="1" applyFont="1" applyFill="1" applyAlignment="1">
      <alignment horizontal="center" vertical="center"/>
    </xf>
    <xf numFmtId="49" fontId="24" fillId="9" borderId="0" xfId="0" applyNumberFormat="1" applyFont="1" applyFill="1" applyAlignment="1">
      <alignment horizontal="center" vertical="center"/>
    </xf>
    <xf numFmtId="49" fontId="24" fillId="8" borderId="0" xfId="0" applyNumberFormat="1" applyFont="1" applyFill="1" applyAlignment="1">
      <alignment horizontal="center" vertical="center"/>
    </xf>
    <xf numFmtId="0" fontId="24" fillId="4" borderId="0" xfId="0" applyNumberFormat="1" applyFont="1" applyFill="1" applyAlignment="1">
      <alignment horizontal="center" vertical="center"/>
    </xf>
    <xf numFmtId="0" fontId="25" fillId="4" borderId="24" xfId="0" applyFont="1" applyFill="1" applyBorder="1" applyAlignment="1">
      <alignment horizontal="center" vertical="center"/>
    </xf>
    <xf numFmtId="0" fontId="25" fillId="2" borderId="24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</cellXfs>
  <cellStyles count="3">
    <cellStyle name="Normál" xfId="0" builtinId="0"/>
    <cellStyle name="Normál 2" xfId="1"/>
    <cellStyle name="Normál 3" xfId="2"/>
  </cellStyles>
  <dxfs count="24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selection activeCell="S11" sqref="S11"/>
    </sheetView>
  </sheetViews>
  <sheetFormatPr defaultRowHeight="14.4" x14ac:dyDescent="0.3"/>
  <sheetData>
    <row r="1" spans="1:18" ht="16.2" thickBot="1" x14ac:dyDescent="0.35">
      <c r="A1" s="124" t="s">
        <v>89</v>
      </c>
      <c r="B1" s="125"/>
      <c r="C1" s="125"/>
      <c r="D1" s="126" t="s">
        <v>90</v>
      </c>
      <c r="E1" s="126"/>
      <c r="F1" s="126"/>
      <c r="G1" s="125">
        <v>386.9</v>
      </c>
      <c r="H1" s="125"/>
      <c r="I1" s="126" t="s">
        <v>44</v>
      </c>
      <c r="J1" s="126"/>
      <c r="K1" s="133" t="s">
        <v>45</v>
      </c>
      <c r="L1" s="134"/>
      <c r="M1" s="133" t="s">
        <v>44</v>
      </c>
      <c r="N1" s="134"/>
      <c r="O1" s="133" t="s">
        <v>43</v>
      </c>
      <c r="P1" s="134"/>
      <c r="Q1" s="133" t="s">
        <v>42</v>
      </c>
      <c r="R1" s="134"/>
    </row>
    <row r="2" spans="1:18" ht="15" x14ac:dyDescent="0.3">
      <c r="A2" s="121" t="s">
        <v>91</v>
      </c>
      <c r="B2" s="122"/>
      <c r="C2" s="122"/>
      <c r="D2" s="123" t="s">
        <v>90</v>
      </c>
      <c r="E2" s="123"/>
      <c r="F2" s="123"/>
      <c r="G2" s="122">
        <v>361.8</v>
      </c>
      <c r="H2" s="122"/>
      <c r="I2" s="123" t="s">
        <v>44</v>
      </c>
      <c r="J2" s="123"/>
      <c r="K2" s="117" t="s">
        <v>142</v>
      </c>
      <c r="L2" s="118"/>
      <c r="M2" s="117" t="s">
        <v>153</v>
      </c>
      <c r="N2" s="118"/>
      <c r="O2" s="117" t="s">
        <v>169</v>
      </c>
      <c r="P2" s="118"/>
      <c r="Q2" s="117" t="s">
        <v>179</v>
      </c>
      <c r="R2" s="118"/>
    </row>
    <row r="3" spans="1:18" ht="15" x14ac:dyDescent="0.3">
      <c r="A3" s="121" t="s">
        <v>92</v>
      </c>
      <c r="B3" s="122"/>
      <c r="C3" s="122"/>
      <c r="D3" s="123" t="s">
        <v>90</v>
      </c>
      <c r="E3" s="123"/>
      <c r="F3" s="123"/>
      <c r="G3" s="122">
        <v>355.8</v>
      </c>
      <c r="H3" s="122"/>
      <c r="I3" s="123" t="s">
        <v>44</v>
      </c>
      <c r="J3" s="123"/>
      <c r="K3" s="117" t="s">
        <v>143</v>
      </c>
      <c r="L3" s="118"/>
      <c r="M3" s="117" t="s">
        <v>154</v>
      </c>
      <c r="N3" s="118"/>
      <c r="O3" s="117" t="s">
        <v>170</v>
      </c>
      <c r="P3" s="118"/>
      <c r="Q3" s="117" t="s">
        <v>180</v>
      </c>
      <c r="R3" s="118"/>
    </row>
    <row r="4" spans="1:18" ht="15" x14ac:dyDescent="0.3">
      <c r="A4" s="121" t="s">
        <v>191</v>
      </c>
      <c r="B4" s="122"/>
      <c r="C4" s="122"/>
      <c r="D4" s="123" t="s">
        <v>90</v>
      </c>
      <c r="E4" s="123"/>
      <c r="F4" s="123"/>
      <c r="G4" s="122">
        <v>327.10000000000002</v>
      </c>
      <c r="H4" s="122"/>
      <c r="I4" s="123" t="s">
        <v>44</v>
      </c>
      <c r="J4" s="123"/>
      <c r="K4" s="117" t="s">
        <v>144</v>
      </c>
      <c r="L4" s="118"/>
      <c r="M4" s="117" t="s">
        <v>155</v>
      </c>
      <c r="N4" s="118"/>
      <c r="O4" s="117" t="s">
        <v>171</v>
      </c>
      <c r="P4" s="118"/>
      <c r="Q4" s="117" t="s">
        <v>181</v>
      </c>
      <c r="R4" s="118"/>
    </row>
    <row r="5" spans="1:18" ht="15.6" thickBot="1" x14ac:dyDescent="0.35">
      <c r="A5" s="130" t="s">
        <v>93</v>
      </c>
      <c r="B5" s="131"/>
      <c r="C5" s="131"/>
      <c r="D5" s="132" t="s">
        <v>90</v>
      </c>
      <c r="E5" s="132"/>
      <c r="F5" s="132"/>
      <c r="G5" s="131">
        <v>200</v>
      </c>
      <c r="H5" s="131"/>
      <c r="I5" s="132" t="s">
        <v>43</v>
      </c>
      <c r="J5" s="132"/>
      <c r="K5" s="117" t="s">
        <v>145</v>
      </c>
      <c r="L5" s="118"/>
      <c r="M5" s="117" t="s">
        <v>156</v>
      </c>
      <c r="N5" s="118"/>
      <c r="O5" s="117" t="s">
        <v>172</v>
      </c>
      <c r="P5" s="118"/>
      <c r="Q5" s="117" t="s">
        <v>182</v>
      </c>
      <c r="R5" s="118"/>
    </row>
    <row r="6" spans="1:18" ht="15" x14ac:dyDescent="0.3">
      <c r="A6" s="121" t="s">
        <v>108</v>
      </c>
      <c r="B6" s="122"/>
      <c r="C6" s="122"/>
      <c r="D6" s="123" t="s">
        <v>95</v>
      </c>
      <c r="E6" s="123"/>
      <c r="F6" s="123"/>
      <c r="G6" s="122">
        <v>500.5</v>
      </c>
      <c r="H6" s="122"/>
      <c r="I6" s="123" t="s">
        <v>45</v>
      </c>
      <c r="J6" s="123"/>
      <c r="K6" s="117" t="s">
        <v>146</v>
      </c>
      <c r="L6" s="118"/>
      <c r="M6" s="117" t="s">
        <v>157</v>
      </c>
      <c r="N6" s="118"/>
      <c r="O6" s="117" t="s">
        <v>173</v>
      </c>
      <c r="P6" s="118"/>
      <c r="Q6" s="117" t="s">
        <v>183</v>
      </c>
      <c r="R6" s="118"/>
    </row>
    <row r="7" spans="1:18" ht="15.6" thickBot="1" x14ac:dyDescent="0.35">
      <c r="A7" s="130" t="s">
        <v>94</v>
      </c>
      <c r="B7" s="131"/>
      <c r="C7" s="131"/>
      <c r="D7" s="132" t="s">
        <v>95</v>
      </c>
      <c r="E7" s="132"/>
      <c r="F7" s="132"/>
      <c r="G7" s="131">
        <v>466</v>
      </c>
      <c r="H7" s="131"/>
      <c r="I7" s="132" t="s">
        <v>45</v>
      </c>
      <c r="J7" s="132"/>
      <c r="K7" s="117" t="s">
        <v>147</v>
      </c>
      <c r="L7" s="118"/>
      <c r="M7" s="117" t="s">
        <v>158</v>
      </c>
      <c r="N7" s="118"/>
      <c r="O7" s="117" t="s">
        <v>174</v>
      </c>
      <c r="P7" s="118"/>
      <c r="Q7" s="117" t="s">
        <v>184</v>
      </c>
      <c r="R7" s="118"/>
    </row>
    <row r="8" spans="1:18" ht="15" x14ac:dyDescent="0.3">
      <c r="A8" s="121" t="s">
        <v>97</v>
      </c>
      <c r="B8" s="122"/>
      <c r="C8" s="122"/>
      <c r="D8" s="123" t="s">
        <v>96</v>
      </c>
      <c r="E8" s="123"/>
      <c r="F8" s="123"/>
      <c r="G8" s="122">
        <v>471.3</v>
      </c>
      <c r="H8" s="122"/>
      <c r="I8" s="123" t="s">
        <v>45</v>
      </c>
      <c r="J8" s="123"/>
      <c r="K8" s="117" t="s">
        <v>148</v>
      </c>
      <c r="L8" s="118"/>
      <c r="M8" s="117" t="s">
        <v>159</v>
      </c>
      <c r="N8" s="118"/>
      <c r="O8" s="117" t="s">
        <v>175</v>
      </c>
      <c r="P8" s="118"/>
      <c r="Q8" s="117" t="s">
        <v>185</v>
      </c>
      <c r="R8" s="118"/>
    </row>
    <row r="9" spans="1:18" ht="15" x14ac:dyDescent="0.3">
      <c r="A9" s="121" t="s">
        <v>98</v>
      </c>
      <c r="B9" s="122"/>
      <c r="C9" s="122"/>
      <c r="D9" s="123" t="s">
        <v>96</v>
      </c>
      <c r="E9" s="123"/>
      <c r="F9" s="123"/>
      <c r="G9" s="122">
        <v>454.4</v>
      </c>
      <c r="H9" s="122"/>
      <c r="I9" s="123" t="s">
        <v>45</v>
      </c>
      <c r="J9" s="123"/>
      <c r="K9" s="117" t="s">
        <v>149</v>
      </c>
      <c r="L9" s="118"/>
      <c r="M9" s="117" t="s">
        <v>160</v>
      </c>
      <c r="N9" s="118"/>
      <c r="O9" s="117" t="s">
        <v>176</v>
      </c>
      <c r="P9" s="118"/>
      <c r="Q9" s="117" t="s">
        <v>186</v>
      </c>
      <c r="R9" s="118"/>
    </row>
    <row r="10" spans="1:18" ht="15" x14ac:dyDescent="0.3">
      <c r="A10" s="121" t="s">
        <v>99</v>
      </c>
      <c r="B10" s="122"/>
      <c r="C10" s="122"/>
      <c r="D10" s="123" t="s">
        <v>96</v>
      </c>
      <c r="E10" s="123"/>
      <c r="F10" s="123"/>
      <c r="G10" s="122">
        <v>395.1</v>
      </c>
      <c r="H10" s="122"/>
      <c r="I10" s="123" t="s">
        <v>44</v>
      </c>
      <c r="J10" s="123"/>
      <c r="K10" s="117" t="s">
        <v>150</v>
      </c>
      <c r="L10" s="118"/>
      <c r="M10" s="117" t="s">
        <v>161</v>
      </c>
      <c r="N10" s="118"/>
      <c r="O10" s="117" t="s">
        <v>177</v>
      </c>
      <c r="P10" s="118"/>
      <c r="Q10" s="117" t="s">
        <v>187</v>
      </c>
      <c r="R10" s="118"/>
    </row>
    <row r="11" spans="1:18" ht="15" x14ac:dyDescent="0.3">
      <c r="A11" s="121" t="s">
        <v>100</v>
      </c>
      <c r="B11" s="122"/>
      <c r="C11" s="122"/>
      <c r="D11" s="123" t="s">
        <v>96</v>
      </c>
      <c r="E11" s="123"/>
      <c r="F11" s="123"/>
      <c r="G11" s="122">
        <v>283</v>
      </c>
      <c r="H11" s="122"/>
      <c r="I11" s="123" t="s">
        <v>43</v>
      </c>
      <c r="J11" s="123"/>
      <c r="K11" s="117" t="s">
        <v>151</v>
      </c>
      <c r="L11" s="118"/>
      <c r="M11" s="117" t="s">
        <v>192</v>
      </c>
      <c r="N11" s="118"/>
      <c r="O11" s="117"/>
      <c r="P11" s="118"/>
      <c r="Q11" s="117" t="s">
        <v>188</v>
      </c>
      <c r="R11" s="118"/>
    </row>
    <row r="12" spans="1:18" ht="15" x14ac:dyDescent="0.3">
      <c r="A12" s="121" t="s">
        <v>101</v>
      </c>
      <c r="B12" s="122"/>
      <c r="C12" s="122"/>
      <c r="D12" s="123" t="s">
        <v>96</v>
      </c>
      <c r="E12" s="123"/>
      <c r="F12" s="123"/>
      <c r="G12" s="122">
        <v>214</v>
      </c>
      <c r="H12" s="122"/>
      <c r="I12" s="123" t="s">
        <v>43</v>
      </c>
      <c r="J12" s="123"/>
      <c r="K12" s="117"/>
      <c r="L12" s="118"/>
      <c r="M12" s="117" t="s">
        <v>162</v>
      </c>
      <c r="N12" s="118"/>
      <c r="O12" s="117"/>
      <c r="P12" s="118"/>
      <c r="Q12" s="117"/>
      <c r="R12" s="118"/>
    </row>
    <row r="13" spans="1:18" ht="15.6" thickBot="1" x14ac:dyDescent="0.35">
      <c r="A13" s="130" t="s">
        <v>102</v>
      </c>
      <c r="B13" s="131"/>
      <c r="C13" s="131"/>
      <c r="D13" s="132" t="s">
        <v>96</v>
      </c>
      <c r="E13" s="132"/>
      <c r="F13" s="132"/>
      <c r="G13" s="131">
        <v>200.6</v>
      </c>
      <c r="H13" s="131"/>
      <c r="I13" s="132" t="s">
        <v>43</v>
      </c>
      <c r="J13" s="132"/>
      <c r="K13" s="117"/>
      <c r="L13" s="118"/>
      <c r="M13" s="117" t="s">
        <v>163</v>
      </c>
      <c r="N13" s="118"/>
      <c r="O13" s="117"/>
      <c r="P13" s="118"/>
      <c r="Q13" s="117"/>
      <c r="R13" s="118"/>
    </row>
    <row r="14" spans="1:18" ht="15.6" thickBot="1" x14ac:dyDescent="0.35">
      <c r="A14" s="127" t="s">
        <v>103</v>
      </c>
      <c r="B14" s="128"/>
      <c r="C14" s="128"/>
      <c r="D14" s="129" t="s">
        <v>104</v>
      </c>
      <c r="E14" s="129"/>
      <c r="F14" s="129"/>
      <c r="G14" s="128">
        <v>413.9</v>
      </c>
      <c r="H14" s="128"/>
      <c r="I14" s="129" t="s">
        <v>44</v>
      </c>
      <c r="J14" s="129"/>
      <c r="K14" s="117"/>
      <c r="L14" s="118"/>
      <c r="M14" s="117" t="s">
        <v>164</v>
      </c>
      <c r="N14" s="118"/>
      <c r="O14" s="117"/>
      <c r="P14" s="118"/>
      <c r="Q14" s="117"/>
      <c r="R14" s="118"/>
    </row>
    <row r="15" spans="1:18" ht="15" x14ac:dyDescent="0.3">
      <c r="A15" s="124" t="s">
        <v>109</v>
      </c>
      <c r="B15" s="125"/>
      <c r="C15" s="125"/>
      <c r="D15" s="126" t="s">
        <v>105</v>
      </c>
      <c r="E15" s="126"/>
      <c r="F15" s="126"/>
      <c r="G15" s="125">
        <v>143.6</v>
      </c>
      <c r="H15" s="125"/>
      <c r="I15" s="126" t="s">
        <v>42</v>
      </c>
      <c r="J15" s="126"/>
      <c r="K15" s="117"/>
      <c r="L15" s="118"/>
      <c r="M15" s="117" t="s">
        <v>165</v>
      </c>
      <c r="N15" s="118"/>
      <c r="O15" s="117"/>
      <c r="P15" s="118"/>
      <c r="Q15" s="117"/>
      <c r="R15" s="118"/>
    </row>
    <row r="16" spans="1:18" ht="15" x14ac:dyDescent="0.3">
      <c r="A16" s="121" t="s">
        <v>110</v>
      </c>
      <c r="B16" s="122"/>
      <c r="C16" s="122"/>
      <c r="D16" s="123" t="s">
        <v>105</v>
      </c>
      <c r="E16" s="123"/>
      <c r="F16" s="123"/>
      <c r="G16" s="122">
        <v>136.6</v>
      </c>
      <c r="H16" s="122"/>
      <c r="I16" s="123" t="s">
        <v>42</v>
      </c>
      <c r="J16" s="123"/>
      <c r="K16" s="117"/>
      <c r="L16" s="118"/>
      <c r="M16" s="117" t="s">
        <v>251</v>
      </c>
      <c r="N16" s="118"/>
      <c r="O16" s="117"/>
      <c r="P16" s="118"/>
      <c r="Q16" s="117"/>
      <c r="R16" s="118"/>
    </row>
    <row r="17" spans="1:18" ht="15" x14ac:dyDescent="0.3">
      <c r="A17" s="121" t="s">
        <v>106</v>
      </c>
      <c r="B17" s="122"/>
      <c r="C17" s="122"/>
      <c r="D17" s="123" t="s">
        <v>105</v>
      </c>
      <c r="E17" s="123"/>
      <c r="F17" s="123"/>
      <c r="G17" s="122">
        <v>134</v>
      </c>
      <c r="H17" s="122"/>
      <c r="I17" s="123" t="s">
        <v>42</v>
      </c>
      <c r="J17" s="123"/>
      <c r="K17" s="117"/>
      <c r="L17" s="118"/>
      <c r="M17" s="117" t="s">
        <v>166</v>
      </c>
      <c r="N17" s="118"/>
      <c r="O17" s="117"/>
      <c r="P17" s="118"/>
      <c r="Q17" s="117"/>
      <c r="R17" s="118"/>
    </row>
    <row r="18" spans="1:18" ht="15" x14ac:dyDescent="0.3">
      <c r="A18" s="121" t="s">
        <v>111</v>
      </c>
      <c r="B18" s="122"/>
      <c r="C18" s="122"/>
      <c r="D18" s="123" t="s">
        <v>105</v>
      </c>
      <c r="E18" s="123"/>
      <c r="F18" s="123"/>
      <c r="G18" s="122">
        <v>133</v>
      </c>
      <c r="H18" s="122"/>
      <c r="I18" s="123" t="s">
        <v>42</v>
      </c>
      <c r="J18" s="123"/>
      <c r="K18" s="117"/>
      <c r="L18" s="118"/>
      <c r="M18" s="117" t="s">
        <v>193</v>
      </c>
      <c r="N18" s="118"/>
      <c r="O18" s="117"/>
      <c r="P18" s="118"/>
      <c r="Q18" s="117"/>
      <c r="R18" s="118"/>
    </row>
    <row r="19" spans="1:18" ht="15" x14ac:dyDescent="0.3">
      <c r="A19" s="121" t="s">
        <v>112</v>
      </c>
      <c r="B19" s="122"/>
      <c r="C19" s="122"/>
      <c r="D19" s="123" t="s">
        <v>105</v>
      </c>
      <c r="E19" s="123"/>
      <c r="F19" s="123"/>
      <c r="G19" s="122">
        <v>0</v>
      </c>
      <c r="H19" s="122"/>
      <c r="I19" s="123" t="s">
        <v>42</v>
      </c>
      <c r="J19" s="123"/>
      <c r="K19" s="117"/>
      <c r="L19" s="118"/>
      <c r="M19" s="117" t="s">
        <v>167</v>
      </c>
      <c r="N19" s="118"/>
      <c r="O19" s="117"/>
      <c r="P19" s="118"/>
      <c r="Q19" s="117"/>
      <c r="R19" s="118"/>
    </row>
    <row r="20" spans="1:18" ht="15.6" thickBot="1" x14ac:dyDescent="0.35">
      <c r="A20" s="121" t="s">
        <v>113</v>
      </c>
      <c r="B20" s="122"/>
      <c r="C20" s="122"/>
      <c r="D20" s="123" t="s">
        <v>105</v>
      </c>
      <c r="E20" s="123"/>
      <c r="F20" s="123"/>
      <c r="G20" s="122">
        <v>0</v>
      </c>
      <c r="H20" s="122"/>
      <c r="I20" s="123" t="s">
        <v>42</v>
      </c>
      <c r="J20" s="123"/>
      <c r="K20" s="119"/>
      <c r="L20" s="120"/>
      <c r="M20" s="119" t="s">
        <v>168</v>
      </c>
      <c r="N20" s="120"/>
      <c r="O20" s="119"/>
      <c r="P20" s="120"/>
      <c r="Q20" s="119"/>
      <c r="R20" s="120"/>
    </row>
    <row r="21" spans="1:18" ht="16.2" thickBot="1" x14ac:dyDescent="0.35">
      <c r="A21" s="121" t="s">
        <v>114</v>
      </c>
      <c r="B21" s="122"/>
      <c r="C21" s="122"/>
      <c r="D21" s="123" t="s">
        <v>105</v>
      </c>
      <c r="E21" s="123"/>
      <c r="F21" s="123"/>
      <c r="G21" s="122">
        <v>0</v>
      </c>
      <c r="H21" s="122"/>
      <c r="I21" s="123" t="s">
        <v>42</v>
      </c>
      <c r="J21" s="123"/>
      <c r="K21" s="135" t="s">
        <v>152</v>
      </c>
      <c r="L21" s="136"/>
      <c r="M21" s="135" t="s">
        <v>194</v>
      </c>
      <c r="N21" s="136"/>
      <c r="O21" s="135" t="s">
        <v>178</v>
      </c>
      <c r="P21" s="136"/>
      <c r="Q21" s="135" t="s">
        <v>152</v>
      </c>
      <c r="R21" s="136"/>
    </row>
    <row r="22" spans="1:18" ht="15.6" thickBot="1" x14ac:dyDescent="0.35">
      <c r="A22" s="130" t="s">
        <v>107</v>
      </c>
      <c r="B22" s="131"/>
      <c r="C22" s="131"/>
      <c r="D22" s="132" t="s">
        <v>105</v>
      </c>
      <c r="E22" s="132"/>
      <c r="F22" s="132"/>
      <c r="G22" s="131">
        <v>0</v>
      </c>
      <c r="H22" s="131"/>
      <c r="I22" s="132" t="s">
        <v>42</v>
      </c>
      <c r="J22" s="132"/>
      <c r="K22" s="94"/>
      <c r="L22" s="94"/>
      <c r="M22" s="94"/>
      <c r="N22" s="94"/>
      <c r="O22" s="94"/>
      <c r="P22" s="94"/>
      <c r="Q22" s="94"/>
      <c r="R22" s="94"/>
    </row>
    <row r="23" spans="1:18" ht="15.6" thickBot="1" x14ac:dyDescent="0.35">
      <c r="A23" s="127" t="s">
        <v>249</v>
      </c>
      <c r="B23" s="128"/>
      <c r="C23" s="128"/>
      <c r="D23" s="129" t="s">
        <v>250</v>
      </c>
      <c r="E23" s="129"/>
      <c r="F23" s="129"/>
      <c r="G23" s="128">
        <v>371.6</v>
      </c>
      <c r="H23" s="128"/>
      <c r="I23" s="129" t="s">
        <v>44</v>
      </c>
      <c r="J23" s="129"/>
      <c r="K23" s="109"/>
      <c r="L23" s="109"/>
      <c r="M23" s="109"/>
      <c r="N23" s="109"/>
      <c r="O23" s="109"/>
      <c r="P23" s="109"/>
      <c r="Q23" s="109"/>
      <c r="R23" s="109"/>
    </row>
    <row r="24" spans="1:18" ht="15" x14ac:dyDescent="0.3">
      <c r="A24" s="121" t="s">
        <v>116</v>
      </c>
      <c r="B24" s="122"/>
      <c r="C24" s="122"/>
      <c r="D24" s="123" t="s">
        <v>115</v>
      </c>
      <c r="E24" s="123"/>
      <c r="F24" s="123"/>
      <c r="G24" s="122">
        <v>530.79999999999995</v>
      </c>
      <c r="H24" s="122"/>
      <c r="I24" s="123" t="s">
        <v>45</v>
      </c>
      <c r="J24" s="123"/>
      <c r="K24" s="94"/>
      <c r="L24" s="94"/>
      <c r="M24" s="94"/>
      <c r="N24" s="94"/>
      <c r="O24" s="94"/>
      <c r="P24" s="94"/>
      <c r="Q24" s="94"/>
      <c r="R24" s="94"/>
    </row>
    <row r="25" spans="1:18" ht="15" x14ac:dyDescent="0.3">
      <c r="A25" s="121" t="s">
        <v>117</v>
      </c>
      <c r="B25" s="122"/>
      <c r="C25" s="122"/>
      <c r="D25" s="123" t="s">
        <v>115</v>
      </c>
      <c r="E25" s="123"/>
      <c r="F25" s="123"/>
      <c r="G25" s="122">
        <v>471.7</v>
      </c>
      <c r="H25" s="122"/>
      <c r="I25" s="123" t="s">
        <v>45</v>
      </c>
      <c r="J25" s="123"/>
      <c r="K25" s="94"/>
      <c r="L25" s="94"/>
      <c r="M25" s="94"/>
      <c r="N25" s="94"/>
      <c r="O25" s="94"/>
      <c r="P25" s="94"/>
      <c r="Q25" s="94"/>
      <c r="R25" s="94"/>
    </row>
    <row r="26" spans="1:18" ht="15" x14ac:dyDescent="0.3">
      <c r="A26" s="121" t="s">
        <v>118</v>
      </c>
      <c r="B26" s="122"/>
      <c r="C26" s="122"/>
      <c r="D26" s="123" t="s">
        <v>115</v>
      </c>
      <c r="E26" s="123"/>
      <c r="F26" s="123"/>
      <c r="G26" s="122">
        <v>383.2</v>
      </c>
      <c r="H26" s="122"/>
      <c r="I26" s="123" t="s">
        <v>44</v>
      </c>
      <c r="J26" s="123"/>
      <c r="K26" s="94"/>
      <c r="L26" s="94"/>
      <c r="M26" s="105"/>
      <c r="N26" s="105"/>
      <c r="O26" s="94"/>
      <c r="P26" s="94"/>
      <c r="Q26" s="94"/>
      <c r="R26" s="94"/>
    </row>
    <row r="27" spans="1:18" ht="15" x14ac:dyDescent="0.3">
      <c r="A27" s="121" t="s">
        <v>119</v>
      </c>
      <c r="B27" s="122"/>
      <c r="C27" s="122"/>
      <c r="D27" s="123" t="s">
        <v>115</v>
      </c>
      <c r="E27" s="123"/>
      <c r="F27" s="123"/>
      <c r="G27" s="122">
        <v>361.4</v>
      </c>
      <c r="H27" s="122"/>
      <c r="I27" s="123" t="s">
        <v>44</v>
      </c>
      <c r="J27" s="123"/>
      <c r="K27" s="94"/>
      <c r="L27" s="94"/>
      <c r="M27" s="105"/>
      <c r="N27" s="105"/>
      <c r="O27" s="94"/>
      <c r="P27" s="94"/>
      <c r="Q27" s="94"/>
      <c r="R27" s="94"/>
    </row>
    <row r="28" spans="1:18" ht="15" x14ac:dyDescent="0.3">
      <c r="A28" s="121" t="s">
        <v>120</v>
      </c>
      <c r="B28" s="122"/>
      <c r="C28" s="122"/>
      <c r="D28" s="123" t="s">
        <v>115</v>
      </c>
      <c r="E28" s="123"/>
      <c r="F28" s="123"/>
      <c r="G28" s="122">
        <v>333.8</v>
      </c>
      <c r="H28" s="122"/>
      <c r="I28" s="123" t="s">
        <v>44</v>
      </c>
      <c r="J28" s="123"/>
      <c r="K28" s="94"/>
      <c r="L28" s="94"/>
      <c r="M28" s="105"/>
      <c r="N28" s="105"/>
      <c r="O28" s="94"/>
      <c r="P28" s="94"/>
      <c r="Q28" s="94"/>
      <c r="R28" s="94"/>
    </row>
    <row r="29" spans="1:18" ht="15" x14ac:dyDescent="0.3">
      <c r="A29" s="121" t="s">
        <v>121</v>
      </c>
      <c r="B29" s="122"/>
      <c r="C29" s="122"/>
      <c r="D29" s="123" t="s">
        <v>115</v>
      </c>
      <c r="E29" s="123"/>
      <c r="F29" s="123"/>
      <c r="G29" s="122">
        <v>312.5</v>
      </c>
      <c r="H29" s="122"/>
      <c r="I29" s="123" t="s">
        <v>44</v>
      </c>
      <c r="J29" s="123"/>
      <c r="K29" s="94"/>
      <c r="L29" s="94"/>
      <c r="M29" s="105"/>
      <c r="N29" s="105"/>
      <c r="O29" s="94"/>
      <c r="P29" s="94"/>
      <c r="Q29" s="94"/>
      <c r="R29" s="94"/>
    </row>
    <row r="30" spans="1:18" ht="15" x14ac:dyDescent="0.3">
      <c r="A30" s="121" t="s">
        <v>122</v>
      </c>
      <c r="B30" s="122"/>
      <c r="C30" s="122"/>
      <c r="D30" s="123" t="s">
        <v>115</v>
      </c>
      <c r="E30" s="123"/>
      <c r="F30" s="123"/>
      <c r="G30" s="122">
        <v>307.39999999999998</v>
      </c>
      <c r="H30" s="122"/>
      <c r="I30" s="123" t="s">
        <v>44</v>
      </c>
      <c r="J30" s="123"/>
      <c r="K30" s="94"/>
      <c r="L30" s="94"/>
      <c r="M30" s="105"/>
      <c r="N30" s="105"/>
      <c r="O30" s="94"/>
      <c r="P30" s="94"/>
      <c r="Q30" s="94"/>
      <c r="R30" s="94"/>
    </row>
    <row r="31" spans="1:18" ht="15" x14ac:dyDescent="0.3">
      <c r="A31" s="121" t="s">
        <v>123</v>
      </c>
      <c r="B31" s="122"/>
      <c r="C31" s="122"/>
      <c r="D31" s="123" t="s">
        <v>115</v>
      </c>
      <c r="E31" s="123"/>
      <c r="F31" s="123"/>
      <c r="G31" s="122">
        <v>190.6</v>
      </c>
      <c r="H31" s="122"/>
      <c r="I31" s="123" t="s">
        <v>43</v>
      </c>
      <c r="J31" s="123"/>
      <c r="K31" s="94"/>
      <c r="L31" s="94"/>
      <c r="M31" s="105"/>
      <c r="N31" s="105"/>
      <c r="O31" s="94"/>
      <c r="P31" s="94"/>
      <c r="Q31" s="94"/>
      <c r="R31" s="94"/>
    </row>
    <row r="32" spans="1:18" ht="15" x14ac:dyDescent="0.3">
      <c r="A32" s="121" t="s">
        <v>124</v>
      </c>
      <c r="B32" s="122"/>
      <c r="C32" s="122"/>
      <c r="D32" s="123" t="s">
        <v>115</v>
      </c>
      <c r="E32" s="123"/>
      <c r="F32" s="123"/>
      <c r="G32" s="122">
        <v>162.6</v>
      </c>
      <c r="H32" s="122"/>
      <c r="I32" s="123" t="s">
        <v>43</v>
      </c>
      <c r="J32" s="123"/>
      <c r="K32" s="94"/>
      <c r="L32" s="94"/>
      <c r="M32" s="105"/>
      <c r="N32" s="105"/>
      <c r="O32" s="94"/>
      <c r="P32" s="94"/>
      <c r="Q32" s="94"/>
      <c r="R32" s="94"/>
    </row>
    <row r="33" spans="1:18" ht="15" x14ac:dyDescent="0.3">
      <c r="A33" s="121" t="s">
        <v>125</v>
      </c>
      <c r="B33" s="122"/>
      <c r="C33" s="122"/>
      <c r="D33" s="123" t="s">
        <v>115</v>
      </c>
      <c r="E33" s="123"/>
      <c r="F33" s="123"/>
      <c r="G33" s="122">
        <v>62.8</v>
      </c>
      <c r="H33" s="122"/>
      <c r="I33" s="123" t="s">
        <v>42</v>
      </c>
      <c r="J33" s="123"/>
      <c r="K33" s="94"/>
      <c r="L33" s="94"/>
      <c r="M33" s="94"/>
      <c r="N33" s="94"/>
      <c r="O33" s="94"/>
      <c r="P33" s="94"/>
      <c r="Q33" s="94"/>
      <c r="R33" s="94"/>
    </row>
    <row r="34" spans="1:18" ht="15.6" thickBot="1" x14ac:dyDescent="0.35">
      <c r="A34" s="130" t="s">
        <v>126</v>
      </c>
      <c r="B34" s="131"/>
      <c r="C34" s="131"/>
      <c r="D34" s="132" t="s">
        <v>115</v>
      </c>
      <c r="E34" s="132"/>
      <c r="F34" s="132"/>
      <c r="G34" s="131">
        <v>5.4</v>
      </c>
      <c r="H34" s="131"/>
      <c r="I34" s="132" t="s">
        <v>42</v>
      </c>
      <c r="J34" s="132"/>
      <c r="K34" s="94"/>
      <c r="L34" s="94"/>
      <c r="M34" s="94"/>
      <c r="N34" s="94"/>
      <c r="O34" s="94"/>
      <c r="P34" s="94"/>
      <c r="Q34" s="94"/>
      <c r="R34" s="94"/>
    </row>
    <row r="35" spans="1:18" ht="15" x14ac:dyDescent="0.3">
      <c r="A35" s="121" t="s">
        <v>128</v>
      </c>
      <c r="B35" s="122"/>
      <c r="C35" s="122"/>
      <c r="D35" s="123" t="s">
        <v>127</v>
      </c>
      <c r="E35" s="123"/>
      <c r="F35" s="123"/>
      <c r="G35" s="122">
        <v>587.9</v>
      </c>
      <c r="H35" s="122"/>
      <c r="I35" s="123" t="s">
        <v>45</v>
      </c>
      <c r="J35" s="123"/>
      <c r="K35" s="94"/>
      <c r="L35" s="94"/>
      <c r="M35" s="94"/>
      <c r="N35" s="94"/>
      <c r="O35" s="94"/>
      <c r="P35" s="94"/>
      <c r="Q35" s="94"/>
      <c r="R35" s="94"/>
    </row>
    <row r="36" spans="1:18" ht="15" x14ac:dyDescent="0.3">
      <c r="A36" s="121" t="s">
        <v>129</v>
      </c>
      <c r="B36" s="122"/>
      <c r="C36" s="122"/>
      <c r="D36" s="123" t="s">
        <v>127</v>
      </c>
      <c r="E36" s="123"/>
      <c r="F36" s="123"/>
      <c r="G36" s="122">
        <v>440.8</v>
      </c>
      <c r="H36" s="122"/>
      <c r="I36" s="123" t="s">
        <v>44</v>
      </c>
      <c r="J36" s="123"/>
      <c r="K36" s="94"/>
      <c r="L36" s="94"/>
      <c r="M36" s="94"/>
      <c r="N36" s="94"/>
      <c r="O36" s="94"/>
      <c r="P36" s="94"/>
      <c r="Q36" s="94"/>
      <c r="R36" s="94"/>
    </row>
    <row r="37" spans="1:18" ht="15" x14ac:dyDescent="0.3">
      <c r="A37" s="121" t="s">
        <v>130</v>
      </c>
      <c r="B37" s="122"/>
      <c r="C37" s="122"/>
      <c r="D37" s="123" t="s">
        <v>127</v>
      </c>
      <c r="E37" s="123"/>
      <c r="F37" s="123"/>
      <c r="G37" s="122">
        <v>427.5</v>
      </c>
      <c r="H37" s="122"/>
      <c r="I37" s="123" t="s">
        <v>44</v>
      </c>
      <c r="J37" s="123"/>
      <c r="K37" s="94"/>
      <c r="L37" s="94"/>
      <c r="M37" s="94"/>
      <c r="N37" s="94"/>
      <c r="O37" s="94"/>
      <c r="P37" s="94"/>
      <c r="Q37" s="94"/>
      <c r="R37" s="94"/>
    </row>
    <row r="38" spans="1:18" ht="15" x14ac:dyDescent="0.3">
      <c r="A38" s="121" t="s">
        <v>131</v>
      </c>
      <c r="B38" s="122"/>
      <c r="C38" s="122"/>
      <c r="D38" s="123" t="s">
        <v>127</v>
      </c>
      <c r="E38" s="123"/>
      <c r="F38" s="123"/>
      <c r="G38" s="122">
        <v>381.1</v>
      </c>
      <c r="H38" s="122"/>
      <c r="I38" s="123" t="s">
        <v>44</v>
      </c>
      <c r="J38" s="123"/>
      <c r="K38" s="94"/>
      <c r="L38" s="94"/>
      <c r="M38" s="94"/>
      <c r="N38" s="94"/>
      <c r="O38" s="94"/>
      <c r="P38" s="94"/>
      <c r="Q38" s="94"/>
      <c r="R38" s="94"/>
    </row>
    <row r="39" spans="1:18" ht="15" x14ac:dyDescent="0.3">
      <c r="A39" s="121" t="s">
        <v>132</v>
      </c>
      <c r="B39" s="122"/>
      <c r="C39" s="122"/>
      <c r="D39" s="123" t="s">
        <v>127</v>
      </c>
      <c r="E39" s="123"/>
      <c r="F39" s="123"/>
      <c r="G39" s="122">
        <v>365.5</v>
      </c>
      <c r="H39" s="122"/>
      <c r="I39" s="123" t="s">
        <v>44</v>
      </c>
      <c r="J39" s="123"/>
      <c r="K39" s="94"/>
      <c r="L39" s="94"/>
      <c r="M39" s="94"/>
      <c r="N39" s="94"/>
      <c r="O39" s="94"/>
      <c r="P39" s="94"/>
      <c r="Q39" s="94"/>
      <c r="R39" s="94"/>
    </row>
    <row r="40" spans="1:18" ht="15.6" thickBot="1" x14ac:dyDescent="0.35">
      <c r="A40" s="130" t="s">
        <v>133</v>
      </c>
      <c r="B40" s="131"/>
      <c r="C40" s="131"/>
      <c r="D40" s="132" t="s">
        <v>127</v>
      </c>
      <c r="E40" s="132"/>
      <c r="F40" s="132"/>
      <c r="G40" s="131">
        <v>199.2</v>
      </c>
      <c r="H40" s="131"/>
      <c r="I40" s="132" t="s">
        <v>43</v>
      </c>
      <c r="J40" s="132"/>
      <c r="K40" s="94"/>
      <c r="L40" s="94"/>
      <c r="M40" s="94"/>
      <c r="N40" s="94"/>
      <c r="O40" s="94"/>
      <c r="P40" s="94"/>
      <c r="Q40" s="94"/>
      <c r="R40" s="94"/>
    </row>
    <row r="41" spans="1:18" ht="15" x14ac:dyDescent="0.3">
      <c r="A41" s="121" t="s">
        <v>135</v>
      </c>
      <c r="B41" s="122"/>
      <c r="C41" s="122"/>
      <c r="D41" s="123" t="s">
        <v>134</v>
      </c>
      <c r="E41" s="123"/>
      <c r="F41" s="123"/>
      <c r="G41" s="122">
        <v>633.1</v>
      </c>
      <c r="H41" s="122"/>
      <c r="I41" s="123" t="s">
        <v>45</v>
      </c>
      <c r="J41" s="123"/>
      <c r="K41" s="94"/>
      <c r="L41" s="94"/>
      <c r="M41" s="94"/>
      <c r="N41" s="94"/>
      <c r="O41" s="94"/>
      <c r="P41" s="94"/>
      <c r="Q41" s="94"/>
      <c r="R41" s="94"/>
    </row>
    <row r="42" spans="1:18" ht="15" x14ac:dyDescent="0.3">
      <c r="A42" s="121" t="s">
        <v>136</v>
      </c>
      <c r="B42" s="122"/>
      <c r="C42" s="122"/>
      <c r="D42" s="123" t="s">
        <v>134</v>
      </c>
      <c r="E42" s="123"/>
      <c r="F42" s="123"/>
      <c r="G42" s="122">
        <v>563.6</v>
      </c>
      <c r="H42" s="122"/>
      <c r="I42" s="123" t="s">
        <v>45</v>
      </c>
      <c r="J42" s="123"/>
      <c r="K42" s="94"/>
      <c r="L42" s="94"/>
      <c r="M42" s="94"/>
      <c r="N42" s="94"/>
      <c r="O42" s="94"/>
      <c r="P42" s="94"/>
      <c r="Q42" s="94"/>
      <c r="R42" s="94"/>
    </row>
    <row r="43" spans="1:18" ht="15" x14ac:dyDescent="0.3">
      <c r="A43" s="121" t="s">
        <v>137</v>
      </c>
      <c r="B43" s="122"/>
      <c r="C43" s="122"/>
      <c r="D43" s="123" t="s">
        <v>134</v>
      </c>
      <c r="E43" s="123"/>
      <c r="F43" s="123"/>
      <c r="G43" s="122">
        <v>521.70000000000005</v>
      </c>
      <c r="H43" s="122"/>
      <c r="I43" s="123" t="s">
        <v>45</v>
      </c>
      <c r="J43" s="123"/>
      <c r="K43" s="94"/>
      <c r="L43" s="94"/>
      <c r="M43" s="94"/>
      <c r="N43" s="94"/>
      <c r="O43" s="94"/>
      <c r="P43" s="94"/>
      <c r="Q43" s="94"/>
      <c r="R43" s="94"/>
    </row>
    <row r="44" spans="1:18" ht="15" x14ac:dyDescent="0.3">
      <c r="A44" s="121" t="s">
        <v>138</v>
      </c>
      <c r="B44" s="122"/>
      <c r="C44" s="122"/>
      <c r="D44" s="123" t="s">
        <v>134</v>
      </c>
      <c r="E44" s="123"/>
      <c r="F44" s="123"/>
      <c r="G44" s="122">
        <v>439.2</v>
      </c>
      <c r="H44" s="122"/>
      <c r="I44" s="123" t="s">
        <v>44</v>
      </c>
      <c r="J44" s="123"/>
      <c r="K44" s="94"/>
      <c r="L44" s="94"/>
      <c r="M44" s="94"/>
      <c r="N44" s="94"/>
      <c r="O44" s="94"/>
      <c r="P44" s="94"/>
      <c r="Q44" s="94"/>
      <c r="R44" s="94"/>
    </row>
    <row r="45" spans="1:18" ht="15" x14ac:dyDescent="0.3">
      <c r="A45" s="121" t="s">
        <v>139</v>
      </c>
      <c r="B45" s="122"/>
      <c r="C45" s="122"/>
      <c r="D45" s="123" t="s">
        <v>134</v>
      </c>
      <c r="E45" s="123"/>
      <c r="F45" s="123"/>
      <c r="G45" s="122">
        <v>406.6</v>
      </c>
      <c r="H45" s="122"/>
      <c r="I45" s="123" t="s">
        <v>44</v>
      </c>
      <c r="J45" s="123"/>
      <c r="K45" s="94"/>
      <c r="L45" s="94"/>
      <c r="M45" s="94"/>
      <c r="N45" s="94"/>
      <c r="O45" s="94"/>
      <c r="P45" s="94"/>
      <c r="Q45" s="94"/>
      <c r="R45" s="94"/>
    </row>
    <row r="46" spans="1:18" ht="15" x14ac:dyDescent="0.3">
      <c r="A46" s="121" t="s">
        <v>140</v>
      </c>
      <c r="B46" s="122"/>
      <c r="C46" s="122"/>
      <c r="D46" s="123" t="s">
        <v>134</v>
      </c>
      <c r="E46" s="123"/>
      <c r="F46" s="123"/>
      <c r="G46" s="122">
        <v>257.89999999999998</v>
      </c>
      <c r="H46" s="122"/>
      <c r="I46" s="123" t="s">
        <v>43</v>
      </c>
      <c r="J46" s="123"/>
      <c r="K46" s="94"/>
      <c r="L46" s="94"/>
      <c r="M46" s="94"/>
      <c r="N46" s="94"/>
      <c r="O46" s="94"/>
      <c r="P46" s="94"/>
      <c r="Q46" s="94"/>
      <c r="R46" s="94"/>
    </row>
    <row r="47" spans="1:18" ht="15.6" thickBot="1" x14ac:dyDescent="0.35">
      <c r="A47" s="130" t="s">
        <v>141</v>
      </c>
      <c r="B47" s="131"/>
      <c r="C47" s="131"/>
      <c r="D47" s="132" t="s">
        <v>134</v>
      </c>
      <c r="E47" s="132"/>
      <c r="F47" s="132"/>
      <c r="G47" s="131">
        <v>190</v>
      </c>
      <c r="H47" s="131"/>
      <c r="I47" s="132" t="s">
        <v>43</v>
      </c>
      <c r="J47" s="132"/>
      <c r="K47" s="94"/>
      <c r="L47" s="94"/>
      <c r="M47" s="94"/>
      <c r="N47" s="94"/>
      <c r="O47" s="94"/>
      <c r="P47" s="94"/>
      <c r="Q47" s="94"/>
      <c r="R47" s="94"/>
    </row>
    <row r="48" spans="1:18" ht="15.6" thickBot="1" x14ac:dyDescent="0.35">
      <c r="A48" s="127" t="s">
        <v>189</v>
      </c>
      <c r="B48" s="128"/>
      <c r="C48" s="128"/>
      <c r="D48" s="129" t="s">
        <v>190</v>
      </c>
      <c r="E48" s="129"/>
      <c r="F48" s="129"/>
      <c r="G48" s="128">
        <v>375.8</v>
      </c>
      <c r="H48" s="128"/>
      <c r="I48" s="129" t="s">
        <v>44</v>
      </c>
      <c r="J48" s="129"/>
      <c r="K48" s="94"/>
      <c r="L48" s="94"/>
      <c r="M48" s="94"/>
      <c r="N48" s="94"/>
      <c r="O48" s="94"/>
      <c r="P48" s="94"/>
      <c r="Q48" s="94"/>
      <c r="R48" s="94"/>
    </row>
    <row r="49" spans="11:18" ht="15" x14ac:dyDescent="0.3">
      <c r="K49" s="94"/>
      <c r="L49" s="94"/>
      <c r="M49" s="94"/>
      <c r="N49" s="94"/>
      <c r="O49" s="94"/>
      <c r="P49" s="94"/>
      <c r="Q49" s="94"/>
      <c r="R49" s="94"/>
    </row>
    <row r="50" spans="11:18" ht="15" x14ac:dyDescent="0.3">
      <c r="K50" s="94"/>
      <c r="L50" s="94"/>
      <c r="M50" s="94"/>
      <c r="N50" s="94"/>
      <c r="O50" s="94"/>
      <c r="P50" s="94"/>
      <c r="Q50" s="94"/>
      <c r="R50" s="94"/>
    </row>
    <row r="51" spans="11:18" ht="15" x14ac:dyDescent="0.3">
      <c r="Q51" s="94"/>
      <c r="R51" s="94"/>
    </row>
    <row r="52" spans="11:18" ht="15" x14ac:dyDescent="0.3">
      <c r="Q52" s="94"/>
      <c r="R52" s="94"/>
    </row>
    <row r="53" spans="11:18" ht="15" x14ac:dyDescent="0.3">
      <c r="Q53" s="94"/>
      <c r="R53" s="94"/>
    </row>
    <row r="54" spans="11:18" ht="15" x14ac:dyDescent="0.3">
      <c r="Q54" s="94"/>
      <c r="R54" s="94"/>
    </row>
    <row r="55" spans="11:18" ht="15" x14ac:dyDescent="0.3">
      <c r="Q55" s="94"/>
      <c r="R55" s="94"/>
    </row>
    <row r="56" spans="11:18" ht="15" x14ac:dyDescent="0.3">
      <c r="Q56" s="94"/>
      <c r="R56" s="94"/>
    </row>
    <row r="57" spans="11:18" ht="15" x14ac:dyDescent="0.3">
      <c r="Q57" s="94"/>
      <c r="R57" s="94"/>
    </row>
  </sheetData>
  <mergeCells count="276">
    <mergeCell ref="O21:P21"/>
    <mergeCell ref="Q13:R13"/>
    <mergeCell ref="Q16:R16"/>
    <mergeCell ref="Q21:R21"/>
    <mergeCell ref="K13:L13"/>
    <mergeCell ref="K16:L16"/>
    <mergeCell ref="K21:L21"/>
    <mergeCell ref="M13:N13"/>
    <mergeCell ref="M16:N16"/>
    <mergeCell ref="M21:N21"/>
    <mergeCell ref="Q18:R18"/>
    <mergeCell ref="Q19:R19"/>
    <mergeCell ref="Q20:R20"/>
    <mergeCell ref="K18:L18"/>
    <mergeCell ref="K19:L19"/>
    <mergeCell ref="K20:L20"/>
    <mergeCell ref="O14:P14"/>
    <mergeCell ref="O15:P15"/>
    <mergeCell ref="O17:P17"/>
    <mergeCell ref="O18:P18"/>
    <mergeCell ref="O19:P19"/>
    <mergeCell ref="O20:P20"/>
    <mergeCell ref="Q14:R14"/>
    <mergeCell ref="Q15:R15"/>
    <mergeCell ref="A47:C47"/>
    <mergeCell ref="D47:F47"/>
    <mergeCell ref="G47:H47"/>
    <mergeCell ref="I47:J47"/>
    <mergeCell ref="A48:C48"/>
    <mergeCell ref="D48:F48"/>
    <mergeCell ref="G48:H48"/>
    <mergeCell ref="I48:J48"/>
    <mergeCell ref="A45:C45"/>
    <mergeCell ref="D45:F45"/>
    <mergeCell ref="G45:H45"/>
    <mergeCell ref="I45:J45"/>
    <mergeCell ref="A46:C46"/>
    <mergeCell ref="D46:F46"/>
    <mergeCell ref="G46:H46"/>
    <mergeCell ref="I46:J46"/>
    <mergeCell ref="A43:C43"/>
    <mergeCell ref="D43:F43"/>
    <mergeCell ref="G43:H43"/>
    <mergeCell ref="I43:J43"/>
    <mergeCell ref="A44:C44"/>
    <mergeCell ref="D44:F44"/>
    <mergeCell ref="G44:H44"/>
    <mergeCell ref="I44:J44"/>
    <mergeCell ref="A41:C41"/>
    <mergeCell ref="D41:F41"/>
    <mergeCell ref="G41:H41"/>
    <mergeCell ref="I41:J41"/>
    <mergeCell ref="A42:C42"/>
    <mergeCell ref="D42:F42"/>
    <mergeCell ref="G42:H42"/>
    <mergeCell ref="I42:J42"/>
    <mergeCell ref="A39:C39"/>
    <mergeCell ref="D39:F39"/>
    <mergeCell ref="G39:H39"/>
    <mergeCell ref="I39:J39"/>
    <mergeCell ref="A40:C40"/>
    <mergeCell ref="D40:F40"/>
    <mergeCell ref="G40:H40"/>
    <mergeCell ref="I40:J40"/>
    <mergeCell ref="A37:C37"/>
    <mergeCell ref="D37:F37"/>
    <mergeCell ref="G37:H37"/>
    <mergeCell ref="I37:J37"/>
    <mergeCell ref="A38:C38"/>
    <mergeCell ref="D38:F38"/>
    <mergeCell ref="G38:H38"/>
    <mergeCell ref="I38:J38"/>
    <mergeCell ref="A35:C35"/>
    <mergeCell ref="D35:F35"/>
    <mergeCell ref="G35:H35"/>
    <mergeCell ref="I35:J35"/>
    <mergeCell ref="A36:C36"/>
    <mergeCell ref="D36:F36"/>
    <mergeCell ref="G36:H36"/>
    <mergeCell ref="I36:J36"/>
    <mergeCell ref="A33:C33"/>
    <mergeCell ref="D33:F33"/>
    <mergeCell ref="G33:H33"/>
    <mergeCell ref="I33:J33"/>
    <mergeCell ref="A34:C34"/>
    <mergeCell ref="D34:F34"/>
    <mergeCell ref="G34:H34"/>
    <mergeCell ref="I34:J34"/>
    <mergeCell ref="A31:C31"/>
    <mergeCell ref="D31:F31"/>
    <mergeCell ref="G31:H31"/>
    <mergeCell ref="I31:J31"/>
    <mergeCell ref="A32:C32"/>
    <mergeCell ref="D32:F32"/>
    <mergeCell ref="G32:H32"/>
    <mergeCell ref="I32:J32"/>
    <mergeCell ref="A29:C29"/>
    <mergeCell ref="D29:F29"/>
    <mergeCell ref="G29:H29"/>
    <mergeCell ref="I29:J29"/>
    <mergeCell ref="A30:C30"/>
    <mergeCell ref="D30:F30"/>
    <mergeCell ref="G30:H30"/>
    <mergeCell ref="I30:J30"/>
    <mergeCell ref="A28:C28"/>
    <mergeCell ref="D28:F28"/>
    <mergeCell ref="G28:H28"/>
    <mergeCell ref="I28:J28"/>
    <mergeCell ref="A26:C26"/>
    <mergeCell ref="D26:F26"/>
    <mergeCell ref="G26:H26"/>
    <mergeCell ref="I26:J26"/>
    <mergeCell ref="A27:C27"/>
    <mergeCell ref="D27:F27"/>
    <mergeCell ref="G27:H27"/>
    <mergeCell ref="I27:J27"/>
    <mergeCell ref="A25:C25"/>
    <mergeCell ref="D25:F25"/>
    <mergeCell ref="G25:H25"/>
    <mergeCell ref="I25:J25"/>
    <mergeCell ref="A22:C22"/>
    <mergeCell ref="D22:F22"/>
    <mergeCell ref="G22:H22"/>
    <mergeCell ref="I22:J22"/>
    <mergeCell ref="A24:C24"/>
    <mergeCell ref="D24:F24"/>
    <mergeCell ref="G24:H24"/>
    <mergeCell ref="I24:J24"/>
    <mergeCell ref="A23:C23"/>
    <mergeCell ref="D23:F23"/>
    <mergeCell ref="I23:J23"/>
    <mergeCell ref="G23:H23"/>
    <mergeCell ref="A17:C17"/>
    <mergeCell ref="D17:F17"/>
    <mergeCell ref="G17:H17"/>
    <mergeCell ref="I17:J17"/>
    <mergeCell ref="A13:C13"/>
    <mergeCell ref="D13:F13"/>
    <mergeCell ref="G13:H13"/>
    <mergeCell ref="I13:J13"/>
    <mergeCell ref="M12:N12"/>
    <mergeCell ref="K14:L14"/>
    <mergeCell ref="K15:L15"/>
    <mergeCell ref="K17:L17"/>
    <mergeCell ref="A12:C12"/>
    <mergeCell ref="D12:F12"/>
    <mergeCell ref="G12:H12"/>
    <mergeCell ref="I12:J12"/>
    <mergeCell ref="A9:C9"/>
    <mergeCell ref="D9:F9"/>
    <mergeCell ref="G9:H9"/>
    <mergeCell ref="I9:J9"/>
    <mergeCell ref="K8:L8"/>
    <mergeCell ref="M8:N8"/>
    <mergeCell ref="M11:N11"/>
    <mergeCell ref="Q11:R11"/>
    <mergeCell ref="K11:L11"/>
    <mergeCell ref="O10:P10"/>
    <mergeCell ref="O11:P11"/>
    <mergeCell ref="A11:C11"/>
    <mergeCell ref="D11:F11"/>
    <mergeCell ref="G11:H11"/>
    <mergeCell ref="I11:J11"/>
    <mergeCell ref="K10:L10"/>
    <mergeCell ref="M10:N10"/>
    <mergeCell ref="A10:C10"/>
    <mergeCell ref="D10:F10"/>
    <mergeCell ref="G10:H10"/>
    <mergeCell ref="I10:J10"/>
    <mergeCell ref="Q10:R10"/>
    <mergeCell ref="O3:P3"/>
    <mergeCell ref="Q3:R3"/>
    <mergeCell ref="A5:C5"/>
    <mergeCell ref="D5:F5"/>
    <mergeCell ref="G5:H5"/>
    <mergeCell ref="I5:J5"/>
    <mergeCell ref="K4:L4"/>
    <mergeCell ref="M4:N4"/>
    <mergeCell ref="O4:P4"/>
    <mergeCell ref="Q4:R4"/>
    <mergeCell ref="A3:C3"/>
    <mergeCell ref="D3:F3"/>
    <mergeCell ref="G3:H3"/>
    <mergeCell ref="I3:J3"/>
    <mergeCell ref="K3:L3"/>
    <mergeCell ref="M3:N3"/>
    <mergeCell ref="A4:C4"/>
    <mergeCell ref="D4:F4"/>
    <mergeCell ref="G4:H4"/>
    <mergeCell ref="I4:J4"/>
    <mergeCell ref="Q5:R5"/>
    <mergeCell ref="O1:P1"/>
    <mergeCell ref="Q1:R1"/>
    <mergeCell ref="A2:C2"/>
    <mergeCell ref="D2:F2"/>
    <mergeCell ref="G2:H2"/>
    <mergeCell ref="I2:J2"/>
    <mergeCell ref="K2:L2"/>
    <mergeCell ref="M2:N2"/>
    <mergeCell ref="O2:P2"/>
    <mergeCell ref="Q2:R2"/>
    <mergeCell ref="A1:C1"/>
    <mergeCell ref="D1:F1"/>
    <mergeCell ref="G1:H1"/>
    <mergeCell ref="I1:J1"/>
    <mergeCell ref="K1:L1"/>
    <mergeCell ref="M1:N1"/>
    <mergeCell ref="A6:C6"/>
    <mergeCell ref="D6:F6"/>
    <mergeCell ref="I6:J6"/>
    <mergeCell ref="G6:H6"/>
    <mergeCell ref="A15:C15"/>
    <mergeCell ref="D15:F15"/>
    <mergeCell ref="G15:H15"/>
    <mergeCell ref="I15:J15"/>
    <mergeCell ref="A16:C16"/>
    <mergeCell ref="D16:F16"/>
    <mergeCell ref="G16:H16"/>
    <mergeCell ref="I16:J16"/>
    <mergeCell ref="A14:C14"/>
    <mergeCell ref="D14:F14"/>
    <mergeCell ref="G14:H14"/>
    <mergeCell ref="I14:J14"/>
    <mergeCell ref="A8:C8"/>
    <mergeCell ref="D8:F8"/>
    <mergeCell ref="G8:H8"/>
    <mergeCell ref="I8:J8"/>
    <mergeCell ref="A7:C7"/>
    <mergeCell ref="D7:F7"/>
    <mergeCell ref="G7:H7"/>
    <mergeCell ref="I7:J7"/>
    <mergeCell ref="A21:C21"/>
    <mergeCell ref="D21:F21"/>
    <mergeCell ref="G21:H21"/>
    <mergeCell ref="I21:J21"/>
    <mergeCell ref="A18:C18"/>
    <mergeCell ref="D18:F18"/>
    <mergeCell ref="G18:H18"/>
    <mergeCell ref="I18:J18"/>
    <mergeCell ref="A19:C19"/>
    <mergeCell ref="A20:C20"/>
    <mergeCell ref="D19:F19"/>
    <mergeCell ref="D20:F20"/>
    <mergeCell ref="G19:H19"/>
    <mergeCell ref="G20:H20"/>
    <mergeCell ref="I19:J19"/>
    <mergeCell ref="I20:J20"/>
    <mergeCell ref="Q17:R17"/>
    <mergeCell ref="O6:P6"/>
    <mergeCell ref="Q6:R6"/>
    <mergeCell ref="K7:L7"/>
    <mergeCell ref="M7:N7"/>
    <mergeCell ref="O7:P7"/>
    <mergeCell ref="Q7:R7"/>
    <mergeCell ref="K6:L6"/>
    <mergeCell ref="M6:N6"/>
    <mergeCell ref="Q8:R8"/>
    <mergeCell ref="Q12:R12"/>
    <mergeCell ref="K12:L12"/>
    <mergeCell ref="O12:P12"/>
    <mergeCell ref="K9:L9"/>
    <mergeCell ref="M9:N9"/>
    <mergeCell ref="Q9:R9"/>
    <mergeCell ref="O8:P8"/>
    <mergeCell ref="O9:P9"/>
    <mergeCell ref="M18:N18"/>
    <mergeCell ref="K5:L5"/>
    <mergeCell ref="M5:N5"/>
    <mergeCell ref="M14:N14"/>
    <mergeCell ref="M15:N15"/>
    <mergeCell ref="M17:N17"/>
    <mergeCell ref="M20:N20"/>
    <mergeCell ref="M19:N19"/>
    <mergeCell ref="O5:P5"/>
    <mergeCell ref="O13:P13"/>
    <mergeCell ref="O16:P16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5"/>
  <cols>
    <col min="1" max="1" width="21.33203125" style="1" bestFit="1" customWidth="1"/>
    <col min="2" max="25" width="2.88671875" style="1" customWidth="1"/>
    <col min="26" max="26" width="1.44140625" style="1" customWidth="1"/>
    <col min="27" max="30" width="3" style="1" customWidth="1"/>
    <col min="31" max="31" width="2.5546875" style="1" bestFit="1" customWidth="1"/>
    <col min="32" max="32" width="3" style="1" customWidth="1"/>
    <col min="33" max="33" width="3.88671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33203125" style="1" bestFit="1" customWidth="1"/>
    <col min="258" max="281" width="2.88671875" style="1" customWidth="1"/>
    <col min="282" max="282" width="1.44140625" style="1" customWidth="1"/>
    <col min="283" max="286" width="3" style="1" customWidth="1"/>
    <col min="287" max="287" width="2.5546875" style="1" bestFit="1" customWidth="1"/>
    <col min="288" max="288" width="3" style="1" customWidth="1"/>
    <col min="289" max="289" width="3.88671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33203125" style="1" bestFit="1" customWidth="1"/>
    <col min="514" max="537" width="2.88671875" style="1" customWidth="1"/>
    <col min="538" max="538" width="1.44140625" style="1" customWidth="1"/>
    <col min="539" max="542" width="3" style="1" customWidth="1"/>
    <col min="543" max="543" width="2.5546875" style="1" bestFit="1" customWidth="1"/>
    <col min="544" max="544" width="3" style="1" customWidth="1"/>
    <col min="545" max="545" width="3.88671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33203125" style="1" bestFit="1" customWidth="1"/>
    <col min="770" max="793" width="2.88671875" style="1" customWidth="1"/>
    <col min="794" max="794" width="1.44140625" style="1" customWidth="1"/>
    <col min="795" max="798" width="3" style="1" customWidth="1"/>
    <col min="799" max="799" width="2.5546875" style="1" bestFit="1" customWidth="1"/>
    <col min="800" max="800" width="3" style="1" customWidth="1"/>
    <col min="801" max="801" width="3.88671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33203125" style="1" bestFit="1" customWidth="1"/>
    <col min="1026" max="1049" width="2.88671875" style="1" customWidth="1"/>
    <col min="1050" max="1050" width="1.44140625" style="1" customWidth="1"/>
    <col min="1051" max="1054" width="3" style="1" customWidth="1"/>
    <col min="1055" max="1055" width="2.5546875" style="1" bestFit="1" customWidth="1"/>
    <col min="1056" max="1056" width="3" style="1" customWidth="1"/>
    <col min="1057" max="1057" width="3.88671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33203125" style="1" bestFit="1" customWidth="1"/>
    <col min="1282" max="1305" width="2.88671875" style="1" customWidth="1"/>
    <col min="1306" max="1306" width="1.44140625" style="1" customWidth="1"/>
    <col min="1307" max="1310" width="3" style="1" customWidth="1"/>
    <col min="1311" max="1311" width="2.5546875" style="1" bestFit="1" customWidth="1"/>
    <col min="1312" max="1312" width="3" style="1" customWidth="1"/>
    <col min="1313" max="1313" width="3.88671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33203125" style="1" bestFit="1" customWidth="1"/>
    <col min="1538" max="1561" width="2.88671875" style="1" customWidth="1"/>
    <col min="1562" max="1562" width="1.44140625" style="1" customWidth="1"/>
    <col min="1563" max="1566" width="3" style="1" customWidth="1"/>
    <col min="1567" max="1567" width="2.5546875" style="1" bestFit="1" customWidth="1"/>
    <col min="1568" max="1568" width="3" style="1" customWidth="1"/>
    <col min="1569" max="1569" width="3.88671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33203125" style="1" bestFit="1" customWidth="1"/>
    <col min="1794" max="1817" width="2.88671875" style="1" customWidth="1"/>
    <col min="1818" max="1818" width="1.44140625" style="1" customWidth="1"/>
    <col min="1819" max="1822" width="3" style="1" customWidth="1"/>
    <col min="1823" max="1823" width="2.5546875" style="1" bestFit="1" customWidth="1"/>
    <col min="1824" max="1824" width="3" style="1" customWidth="1"/>
    <col min="1825" max="1825" width="3.88671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33203125" style="1" bestFit="1" customWidth="1"/>
    <col min="2050" max="2073" width="2.88671875" style="1" customWidth="1"/>
    <col min="2074" max="2074" width="1.44140625" style="1" customWidth="1"/>
    <col min="2075" max="2078" width="3" style="1" customWidth="1"/>
    <col min="2079" max="2079" width="2.5546875" style="1" bestFit="1" customWidth="1"/>
    <col min="2080" max="2080" width="3" style="1" customWidth="1"/>
    <col min="2081" max="2081" width="3.88671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33203125" style="1" bestFit="1" customWidth="1"/>
    <col min="2306" max="2329" width="2.88671875" style="1" customWidth="1"/>
    <col min="2330" max="2330" width="1.44140625" style="1" customWidth="1"/>
    <col min="2331" max="2334" width="3" style="1" customWidth="1"/>
    <col min="2335" max="2335" width="2.5546875" style="1" bestFit="1" customWidth="1"/>
    <col min="2336" max="2336" width="3" style="1" customWidth="1"/>
    <col min="2337" max="2337" width="3.88671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33203125" style="1" bestFit="1" customWidth="1"/>
    <col min="2562" max="2585" width="2.88671875" style="1" customWidth="1"/>
    <col min="2586" max="2586" width="1.44140625" style="1" customWidth="1"/>
    <col min="2587" max="2590" width="3" style="1" customWidth="1"/>
    <col min="2591" max="2591" width="2.5546875" style="1" bestFit="1" customWidth="1"/>
    <col min="2592" max="2592" width="3" style="1" customWidth="1"/>
    <col min="2593" max="2593" width="3.88671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33203125" style="1" bestFit="1" customWidth="1"/>
    <col min="2818" max="2841" width="2.88671875" style="1" customWidth="1"/>
    <col min="2842" max="2842" width="1.44140625" style="1" customWidth="1"/>
    <col min="2843" max="2846" width="3" style="1" customWidth="1"/>
    <col min="2847" max="2847" width="2.5546875" style="1" bestFit="1" customWidth="1"/>
    <col min="2848" max="2848" width="3" style="1" customWidth="1"/>
    <col min="2849" max="2849" width="3.88671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33203125" style="1" bestFit="1" customWidth="1"/>
    <col min="3074" max="3097" width="2.88671875" style="1" customWidth="1"/>
    <col min="3098" max="3098" width="1.44140625" style="1" customWidth="1"/>
    <col min="3099" max="3102" width="3" style="1" customWidth="1"/>
    <col min="3103" max="3103" width="2.5546875" style="1" bestFit="1" customWidth="1"/>
    <col min="3104" max="3104" width="3" style="1" customWidth="1"/>
    <col min="3105" max="3105" width="3.88671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33203125" style="1" bestFit="1" customWidth="1"/>
    <col min="3330" max="3353" width="2.88671875" style="1" customWidth="1"/>
    <col min="3354" max="3354" width="1.44140625" style="1" customWidth="1"/>
    <col min="3355" max="3358" width="3" style="1" customWidth="1"/>
    <col min="3359" max="3359" width="2.5546875" style="1" bestFit="1" customWidth="1"/>
    <col min="3360" max="3360" width="3" style="1" customWidth="1"/>
    <col min="3361" max="3361" width="3.88671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33203125" style="1" bestFit="1" customWidth="1"/>
    <col min="3586" max="3609" width="2.88671875" style="1" customWidth="1"/>
    <col min="3610" max="3610" width="1.44140625" style="1" customWidth="1"/>
    <col min="3611" max="3614" width="3" style="1" customWidth="1"/>
    <col min="3615" max="3615" width="2.5546875" style="1" bestFit="1" customWidth="1"/>
    <col min="3616" max="3616" width="3" style="1" customWidth="1"/>
    <col min="3617" max="3617" width="3.88671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33203125" style="1" bestFit="1" customWidth="1"/>
    <col min="3842" max="3865" width="2.88671875" style="1" customWidth="1"/>
    <col min="3866" max="3866" width="1.44140625" style="1" customWidth="1"/>
    <col min="3867" max="3870" width="3" style="1" customWidth="1"/>
    <col min="3871" max="3871" width="2.5546875" style="1" bestFit="1" customWidth="1"/>
    <col min="3872" max="3872" width="3" style="1" customWidth="1"/>
    <col min="3873" max="3873" width="3.88671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33203125" style="1" bestFit="1" customWidth="1"/>
    <col min="4098" max="4121" width="2.88671875" style="1" customWidth="1"/>
    <col min="4122" max="4122" width="1.44140625" style="1" customWidth="1"/>
    <col min="4123" max="4126" width="3" style="1" customWidth="1"/>
    <col min="4127" max="4127" width="2.5546875" style="1" bestFit="1" customWidth="1"/>
    <col min="4128" max="4128" width="3" style="1" customWidth="1"/>
    <col min="4129" max="4129" width="3.88671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33203125" style="1" bestFit="1" customWidth="1"/>
    <col min="4354" max="4377" width="2.88671875" style="1" customWidth="1"/>
    <col min="4378" max="4378" width="1.44140625" style="1" customWidth="1"/>
    <col min="4379" max="4382" width="3" style="1" customWidth="1"/>
    <col min="4383" max="4383" width="2.5546875" style="1" bestFit="1" customWidth="1"/>
    <col min="4384" max="4384" width="3" style="1" customWidth="1"/>
    <col min="4385" max="4385" width="3.88671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33203125" style="1" bestFit="1" customWidth="1"/>
    <col min="4610" max="4633" width="2.88671875" style="1" customWidth="1"/>
    <col min="4634" max="4634" width="1.44140625" style="1" customWidth="1"/>
    <col min="4635" max="4638" width="3" style="1" customWidth="1"/>
    <col min="4639" max="4639" width="2.5546875" style="1" bestFit="1" customWidth="1"/>
    <col min="4640" max="4640" width="3" style="1" customWidth="1"/>
    <col min="4641" max="4641" width="3.88671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33203125" style="1" bestFit="1" customWidth="1"/>
    <col min="4866" max="4889" width="2.88671875" style="1" customWidth="1"/>
    <col min="4890" max="4890" width="1.44140625" style="1" customWidth="1"/>
    <col min="4891" max="4894" width="3" style="1" customWidth="1"/>
    <col min="4895" max="4895" width="2.5546875" style="1" bestFit="1" customWidth="1"/>
    <col min="4896" max="4896" width="3" style="1" customWidth="1"/>
    <col min="4897" max="4897" width="3.88671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33203125" style="1" bestFit="1" customWidth="1"/>
    <col min="5122" max="5145" width="2.88671875" style="1" customWidth="1"/>
    <col min="5146" max="5146" width="1.44140625" style="1" customWidth="1"/>
    <col min="5147" max="5150" width="3" style="1" customWidth="1"/>
    <col min="5151" max="5151" width="2.5546875" style="1" bestFit="1" customWidth="1"/>
    <col min="5152" max="5152" width="3" style="1" customWidth="1"/>
    <col min="5153" max="5153" width="3.88671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33203125" style="1" bestFit="1" customWidth="1"/>
    <col min="5378" max="5401" width="2.88671875" style="1" customWidth="1"/>
    <col min="5402" max="5402" width="1.44140625" style="1" customWidth="1"/>
    <col min="5403" max="5406" width="3" style="1" customWidth="1"/>
    <col min="5407" max="5407" width="2.5546875" style="1" bestFit="1" customWidth="1"/>
    <col min="5408" max="5408" width="3" style="1" customWidth="1"/>
    <col min="5409" max="5409" width="3.88671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33203125" style="1" bestFit="1" customWidth="1"/>
    <col min="5634" max="5657" width="2.88671875" style="1" customWidth="1"/>
    <col min="5658" max="5658" width="1.44140625" style="1" customWidth="1"/>
    <col min="5659" max="5662" width="3" style="1" customWidth="1"/>
    <col min="5663" max="5663" width="2.5546875" style="1" bestFit="1" customWidth="1"/>
    <col min="5664" max="5664" width="3" style="1" customWidth="1"/>
    <col min="5665" max="5665" width="3.88671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33203125" style="1" bestFit="1" customWidth="1"/>
    <col min="5890" max="5913" width="2.88671875" style="1" customWidth="1"/>
    <col min="5914" max="5914" width="1.44140625" style="1" customWidth="1"/>
    <col min="5915" max="5918" width="3" style="1" customWidth="1"/>
    <col min="5919" max="5919" width="2.5546875" style="1" bestFit="1" customWidth="1"/>
    <col min="5920" max="5920" width="3" style="1" customWidth="1"/>
    <col min="5921" max="5921" width="3.88671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33203125" style="1" bestFit="1" customWidth="1"/>
    <col min="6146" max="6169" width="2.88671875" style="1" customWidth="1"/>
    <col min="6170" max="6170" width="1.44140625" style="1" customWidth="1"/>
    <col min="6171" max="6174" width="3" style="1" customWidth="1"/>
    <col min="6175" max="6175" width="2.5546875" style="1" bestFit="1" customWidth="1"/>
    <col min="6176" max="6176" width="3" style="1" customWidth="1"/>
    <col min="6177" max="6177" width="3.88671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33203125" style="1" bestFit="1" customWidth="1"/>
    <col min="6402" max="6425" width="2.88671875" style="1" customWidth="1"/>
    <col min="6426" max="6426" width="1.44140625" style="1" customWidth="1"/>
    <col min="6427" max="6430" width="3" style="1" customWidth="1"/>
    <col min="6431" max="6431" width="2.5546875" style="1" bestFit="1" customWidth="1"/>
    <col min="6432" max="6432" width="3" style="1" customWidth="1"/>
    <col min="6433" max="6433" width="3.88671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33203125" style="1" bestFit="1" customWidth="1"/>
    <col min="6658" max="6681" width="2.88671875" style="1" customWidth="1"/>
    <col min="6682" max="6682" width="1.44140625" style="1" customWidth="1"/>
    <col min="6683" max="6686" width="3" style="1" customWidth="1"/>
    <col min="6687" max="6687" width="2.5546875" style="1" bestFit="1" customWidth="1"/>
    <col min="6688" max="6688" width="3" style="1" customWidth="1"/>
    <col min="6689" max="6689" width="3.88671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33203125" style="1" bestFit="1" customWidth="1"/>
    <col min="6914" max="6937" width="2.88671875" style="1" customWidth="1"/>
    <col min="6938" max="6938" width="1.44140625" style="1" customWidth="1"/>
    <col min="6939" max="6942" width="3" style="1" customWidth="1"/>
    <col min="6943" max="6943" width="2.5546875" style="1" bestFit="1" customWidth="1"/>
    <col min="6944" max="6944" width="3" style="1" customWidth="1"/>
    <col min="6945" max="6945" width="3.88671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33203125" style="1" bestFit="1" customWidth="1"/>
    <col min="7170" max="7193" width="2.88671875" style="1" customWidth="1"/>
    <col min="7194" max="7194" width="1.44140625" style="1" customWidth="1"/>
    <col min="7195" max="7198" width="3" style="1" customWidth="1"/>
    <col min="7199" max="7199" width="2.5546875" style="1" bestFit="1" customWidth="1"/>
    <col min="7200" max="7200" width="3" style="1" customWidth="1"/>
    <col min="7201" max="7201" width="3.88671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33203125" style="1" bestFit="1" customWidth="1"/>
    <col min="7426" max="7449" width="2.88671875" style="1" customWidth="1"/>
    <col min="7450" max="7450" width="1.44140625" style="1" customWidth="1"/>
    <col min="7451" max="7454" width="3" style="1" customWidth="1"/>
    <col min="7455" max="7455" width="2.5546875" style="1" bestFit="1" customWidth="1"/>
    <col min="7456" max="7456" width="3" style="1" customWidth="1"/>
    <col min="7457" max="7457" width="3.88671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33203125" style="1" bestFit="1" customWidth="1"/>
    <col min="7682" max="7705" width="2.88671875" style="1" customWidth="1"/>
    <col min="7706" max="7706" width="1.44140625" style="1" customWidth="1"/>
    <col min="7707" max="7710" width="3" style="1" customWidth="1"/>
    <col min="7711" max="7711" width="2.5546875" style="1" bestFit="1" customWidth="1"/>
    <col min="7712" max="7712" width="3" style="1" customWidth="1"/>
    <col min="7713" max="7713" width="3.88671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33203125" style="1" bestFit="1" customWidth="1"/>
    <col min="7938" max="7961" width="2.88671875" style="1" customWidth="1"/>
    <col min="7962" max="7962" width="1.44140625" style="1" customWidth="1"/>
    <col min="7963" max="7966" width="3" style="1" customWidth="1"/>
    <col min="7967" max="7967" width="2.5546875" style="1" bestFit="1" customWidth="1"/>
    <col min="7968" max="7968" width="3" style="1" customWidth="1"/>
    <col min="7969" max="7969" width="3.88671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33203125" style="1" bestFit="1" customWidth="1"/>
    <col min="8194" max="8217" width="2.88671875" style="1" customWidth="1"/>
    <col min="8218" max="8218" width="1.44140625" style="1" customWidth="1"/>
    <col min="8219" max="8222" width="3" style="1" customWidth="1"/>
    <col min="8223" max="8223" width="2.5546875" style="1" bestFit="1" customWidth="1"/>
    <col min="8224" max="8224" width="3" style="1" customWidth="1"/>
    <col min="8225" max="8225" width="3.88671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33203125" style="1" bestFit="1" customWidth="1"/>
    <col min="8450" max="8473" width="2.88671875" style="1" customWidth="1"/>
    <col min="8474" max="8474" width="1.44140625" style="1" customWidth="1"/>
    <col min="8475" max="8478" width="3" style="1" customWidth="1"/>
    <col min="8479" max="8479" width="2.5546875" style="1" bestFit="1" customWidth="1"/>
    <col min="8480" max="8480" width="3" style="1" customWidth="1"/>
    <col min="8481" max="8481" width="3.88671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33203125" style="1" bestFit="1" customWidth="1"/>
    <col min="8706" max="8729" width="2.88671875" style="1" customWidth="1"/>
    <col min="8730" max="8730" width="1.44140625" style="1" customWidth="1"/>
    <col min="8731" max="8734" width="3" style="1" customWidth="1"/>
    <col min="8735" max="8735" width="2.5546875" style="1" bestFit="1" customWidth="1"/>
    <col min="8736" max="8736" width="3" style="1" customWidth="1"/>
    <col min="8737" max="8737" width="3.88671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33203125" style="1" bestFit="1" customWidth="1"/>
    <col min="8962" max="8985" width="2.88671875" style="1" customWidth="1"/>
    <col min="8986" max="8986" width="1.44140625" style="1" customWidth="1"/>
    <col min="8987" max="8990" width="3" style="1" customWidth="1"/>
    <col min="8991" max="8991" width="2.5546875" style="1" bestFit="1" customWidth="1"/>
    <col min="8992" max="8992" width="3" style="1" customWidth="1"/>
    <col min="8993" max="8993" width="3.88671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33203125" style="1" bestFit="1" customWidth="1"/>
    <col min="9218" max="9241" width="2.88671875" style="1" customWidth="1"/>
    <col min="9242" max="9242" width="1.44140625" style="1" customWidth="1"/>
    <col min="9243" max="9246" width="3" style="1" customWidth="1"/>
    <col min="9247" max="9247" width="2.5546875" style="1" bestFit="1" customWidth="1"/>
    <col min="9248" max="9248" width="3" style="1" customWidth="1"/>
    <col min="9249" max="9249" width="3.88671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33203125" style="1" bestFit="1" customWidth="1"/>
    <col min="9474" max="9497" width="2.88671875" style="1" customWidth="1"/>
    <col min="9498" max="9498" width="1.44140625" style="1" customWidth="1"/>
    <col min="9499" max="9502" width="3" style="1" customWidth="1"/>
    <col min="9503" max="9503" width="2.5546875" style="1" bestFit="1" customWidth="1"/>
    <col min="9504" max="9504" width="3" style="1" customWidth="1"/>
    <col min="9505" max="9505" width="3.88671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33203125" style="1" bestFit="1" customWidth="1"/>
    <col min="9730" max="9753" width="2.88671875" style="1" customWidth="1"/>
    <col min="9754" max="9754" width="1.44140625" style="1" customWidth="1"/>
    <col min="9755" max="9758" width="3" style="1" customWidth="1"/>
    <col min="9759" max="9759" width="2.5546875" style="1" bestFit="1" customWidth="1"/>
    <col min="9760" max="9760" width="3" style="1" customWidth="1"/>
    <col min="9761" max="9761" width="3.88671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33203125" style="1" bestFit="1" customWidth="1"/>
    <col min="9986" max="10009" width="2.88671875" style="1" customWidth="1"/>
    <col min="10010" max="10010" width="1.44140625" style="1" customWidth="1"/>
    <col min="10011" max="10014" width="3" style="1" customWidth="1"/>
    <col min="10015" max="10015" width="2.5546875" style="1" bestFit="1" customWidth="1"/>
    <col min="10016" max="10016" width="3" style="1" customWidth="1"/>
    <col min="10017" max="10017" width="3.88671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33203125" style="1" bestFit="1" customWidth="1"/>
    <col min="10242" max="10265" width="2.88671875" style="1" customWidth="1"/>
    <col min="10266" max="10266" width="1.44140625" style="1" customWidth="1"/>
    <col min="10267" max="10270" width="3" style="1" customWidth="1"/>
    <col min="10271" max="10271" width="2.5546875" style="1" bestFit="1" customWidth="1"/>
    <col min="10272" max="10272" width="3" style="1" customWidth="1"/>
    <col min="10273" max="10273" width="3.88671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33203125" style="1" bestFit="1" customWidth="1"/>
    <col min="10498" max="10521" width="2.88671875" style="1" customWidth="1"/>
    <col min="10522" max="10522" width="1.44140625" style="1" customWidth="1"/>
    <col min="10523" max="10526" width="3" style="1" customWidth="1"/>
    <col min="10527" max="10527" width="2.5546875" style="1" bestFit="1" customWidth="1"/>
    <col min="10528" max="10528" width="3" style="1" customWidth="1"/>
    <col min="10529" max="10529" width="3.88671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33203125" style="1" bestFit="1" customWidth="1"/>
    <col min="10754" max="10777" width="2.88671875" style="1" customWidth="1"/>
    <col min="10778" max="10778" width="1.44140625" style="1" customWidth="1"/>
    <col min="10779" max="10782" width="3" style="1" customWidth="1"/>
    <col min="10783" max="10783" width="2.5546875" style="1" bestFit="1" customWidth="1"/>
    <col min="10784" max="10784" width="3" style="1" customWidth="1"/>
    <col min="10785" max="10785" width="3.88671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33203125" style="1" bestFit="1" customWidth="1"/>
    <col min="11010" max="11033" width="2.88671875" style="1" customWidth="1"/>
    <col min="11034" max="11034" width="1.44140625" style="1" customWidth="1"/>
    <col min="11035" max="11038" width="3" style="1" customWidth="1"/>
    <col min="11039" max="11039" width="2.5546875" style="1" bestFit="1" customWidth="1"/>
    <col min="11040" max="11040" width="3" style="1" customWidth="1"/>
    <col min="11041" max="11041" width="3.88671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33203125" style="1" bestFit="1" customWidth="1"/>
    <col min="11266" max="11289" width="2.88671875" style="1" customWidth="1"/>
    <col min="11290" max="11290" width="1.44140625" style="1" customWidth="1"/>
    <col min="11291" max="11294" width="3" style="1" customWidth="1"/>
    <col min="11295" max="11295" width="2.5546875" style="1" bestFit="1" customWidth="1"/>
    <col min="11296" max="11296" width="3" style="1" customWidth="1"/>
    <col min="11297" max="11297" width="3.88671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33203125" style="1" bestFit="1" customWidth="1"/>
    <col min="11522" max="11545" width="2.88671875" style="1" customWidth="1"/>
    <col min="11546" max="11546" width="1.44140625" style="1" customWidth="1"/>
    <col min="11547" max="11550" width="3" style="1" customWidth="1"/>
    <col min="11551" max="11551" width="2.5546875" style="1" bestFit="1" customWidth="1"/>
    <col min="11552" max="11552" width="3" style="1" customWidth="1"/>
    <col min="11553" max="11553" width="3.88671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33203125" style="1" bestFit="1" customWidth="1"/>
    <col min="11778" max="11801" width="2.88671875" style="1" customWidth="1"/>
    <col min="11802" max="11802" width="1.44140625" style="1" customWidth="1"/>
    <col min="11803" max="11806" width="3" style="1" customWidth="1"/>
    <col min="11807" max="11807" width="2.5546875" style="1" bestFit="1" customWidth="1"/>
    <col min="11808" max="11808" width="3" style="1" customWidth="1"/>
    <col min="11809" max="11809" width="3.88671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33203125" style="1" bestFit="1" customWidth="1"/>
    <col min="12034" max="12057" width="2.88671875" style="1" customWidth="1"/>
    <col min="12058" max="12058" width="1.44140625" style="1" customWidth="1"/>
    <col min="12059" max="12062" width="3" style="1" customWidth="1"/>
    <col min="12063" max="12063" width="2.5546875" style="1" bestFit="1" customWidth="1"/>
    <col min="12064" max="12064" width="3" style="1" customWidth="1"/>
    <col min="12065" max="12065" width="3.88671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33203125" style="1" bestFit="1" customWidth="1"/>
    <col min="12290" max="12313" width="2.88671875" style="1" customWidth="1"/>
    <col min="12314" max="12314" width="1.44140625" style="1" customWidth="1"/>
    <col min="12315" max="12318" width="3" style="1" customWidth="1"/>
    <col min="12319" max="12319" width="2.5546875" style="1" bestFit="1" customWidth="1"/>
    <col min="12320" max="12320" width="3" style="1" customWidth="1"/>
    <col min="12321" max="12321" width="3.88671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33203125" style="1" bestFit="1" customWidth="1"/>
    <col min="12546" max="12569" width="2.88671875" style="1" customWidth="1"/>
    <col min="12570" max="12570" width="1.44140625" style="1" customWidth="1"/>
    <col min="12571" max="12574" width="3" style="1" customWidth="1"/>
    <col min="12575" max="12575" width="2.5546875" style="1" bestFit="1" customWidth="1"/>
    <col min="12576" max="12576" width="3" style="1" customWidth="1"/>
    <col min="12577" max="12577" width="3.88671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33203125" style="1" bestFit="1" customWidth="1"/>
    <col min="12802" max="12825" width="2.88671875" style="1" customWidth="1"/>
    <col min="12826" max="12826" width="1.44140625" style="1" customWidth="1"/>
    <col min="12827" max="12830" width="3" style="1" customWidth="1"/>
    <col min="12831" max="12831" width="2.5546875" style="1" bestFit="1" customWidth="1"/>
    <col min="12832" max="12832" width="3" style="1" customWidth="1"/>
    <col min="12833" max="12833" width="3.88671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33203125" style="1" bestFit="1" customWidth="1"/>
    <col min="13058" max="13081" width="2.88671875" style="1" customWidth="1"/>
    <col min="13082" max="13082" width="1.44140625" style="1" customWidth="1"/>
    <col min="13083" max="13086" width="3" style="1" customWidth="1"/>
    <col min="13087" max="13087" width="2.5546875" style="1" bestFit="1" customWidth="1"/>
    <col min="13088" max="13088" width="3" style="1" customWidth="1"/>
    <col min="13089" max="13089" width="3.88671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33203125" style="1" bestFit="1" customWidth="1"/>
    <col min="13314" max="13337" width="2.88671875" style="1" customWidth="1"/>
    <col min="13338" max="13338" width="1.44140625" style="1" customWidth="1"/>
    <col min="13339" max="13342" width="3" style="1" customWidth="1"/>
    <col min="13343" max="13343" width="2.5546875" style="1" bestFit="1" customWidth="1"/>
    <col min="13344" max="13344" width="3" style="1" customWidth="1"/>
    <col min="13345" max="13345" width="3.88671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33203125" style="1" bestFit="1" customWidth="1"/>
    <col min="13570" max="13593" width="2.88671875" style="1" customWidth="1"/>
    <col min="13594" max="13594" width="1.44140625" style="1" customWidth="1"/>
    <col min="13595" max="13598" width="3" style="1" customWidth="1"/>
    <col min="13599" max="13599" width="2.5546875" style="1" bestFit="1" customWidth="1"/>
    <col min="13600" max="13600" width="3" style="1" customWidth="1"/>
    <col min="13601" max="13601" width="3.88671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33203125" style="1" bestFit="1" customWidth="1"/>
    <col min="13826" max="13849" width="2.88671875" style="1" customWidth="1"/>
    <col min="13850" max="13850" width="1.44140625" style="1" customWidth="1"/>
    <col min="13851" max="13854" width="3" style="1" customWidth="1"/>
    <col min="13855" max="13855" width="2.5546875" style="1" bestFit="1" customWidth="1"/>
    <col min="13856" max="13856" width="3" style="1" customWidth="1"/>
    <col min="13857" max="13857" width="3.88671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33203125" style="1" bestFit="1" customWidth="1"/>
    <col min="14082" max="14105" width="2.88671875" style="1" customWidth="1"/>
    <col min="14106" max="14106" width="1.44140625" style="1" customWidth="1"/>
    <col min="14107" max="14110" width="3" style="1" customWidth="1"/>
    <col min="14111" max="14111" width="2.5546875" style="1" bestFit="1" customWidth="1"/>
    <col min="14112" max="14112" width="3" style="1" customWidth="1"/>
    <col min="14113" max="14113" width="3.88671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33203125" style="1" bestFit="1" customWidth="1"/>
    <col min="14338" max="14361" width="2.88671875" style="1" customWidth="1"/>
    <col min="14362" max="14362" width="1.44140625" style="1" customWidth="1"/>
    <col min="14363" max="14366" width="3" style="1" customWidth="1"/>
    <col min="14367" max="14367" width="2.5546875" style="1" bestFit="1" customWidth="1"/>
    <col min="14368" max="14368" width="3" style="1" customWidth="1"/>
    <col min="14369" max="14369" width="3.88671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33203125" style="1" bestFit="1" customWidth="1"/>
    <col min="14594" max="14617" width="2.88671875" style="1" customWidth="1"/>
    <col min="14618" max="14618" width="1.44140625" style="1" customWidth="1"/>
    <col min="14619" max="14622" width="3" style="1" customWidth="1"/>
    <col min="14623" max="14623" width="2.5546875" style="1" bestFit="1" customWidth="1"/>
    <col min="14624" max="14624" width="3" style="1" customWidth="1"/>
    <col min="14625" max="14625" width="3.88671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33203125" style="1" bestFit="1" customWidth="1"/>
    <col min="14850" max="14873" width="2.88671875" style="1" customWidth="1"/>
    <col min="14874" max="14874" width="1.44140625" style="1" customWidth="1"/>
    <col min="14875" max="14878" width="3" style="1" customWidth="1"/>
    <col min="14879" max="14879" width="2.5546875" style="1" bestFit="1" customWidth="1"/>
    <col min="14880" max="14880" width="3" style="1" customWidth="1"/>
    <col min="14881" max="14881" width="3.88671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33203125" style="1" bestFit="1" customWidth="1"/>
    <col min="15106" max="15129" width="2.88671875" style="1" customWidth="1"/>
    <col min="15130" max="15130" width="1.44140625" style="1" customWidth="1"/>
    <col min="15131" max="15134" width="3" style="1" customWidth="1"/>
    <col min="15135" max="15135" width="2.5546875" style="1" bestFit="1" customWidth="1"/>
    <col min="15136" max="15136" width="3" style="1" customWidth="1"/>
    <col min="15137" max="15137" width="3.88671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33203125" style="1" bestFit="1" customWidth="1"/>
    <col min="15362" max="15385" width="2.88671875" style="1" customWidth="1"/>
    <col min="15386" max="15386" width="1.44140625" style="1" customWidth="1"/>
    <col min="15387" max="15390" width="3" style="1" customWidth="1"/>
    <col min="15391" max="15391" width="2.5546875" style="1" bestFit="1" customWidth="1"/>
    <col min="15392" max="15392" width="3" style="1" customWidth="1"/>
    <col min="15393" max="15393" width="3.88671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33203125" style="1" bestFit="1" customWidth="1"/>
    <col min="15618" max="15641" width="2.88671875" style="1" customWidth="1"/>
    <col min="15642" max="15642" width="1.44140625" style="1" customWidth="1"/>
    <col min="15643" max="15646" width="3" style="1" customWidth="1"/>
    <col min="15647" max="15647" width="2.5546875" style="1" bestFit="1" customWidth="1"/>
    <col min="15648" max="15648" width="3" style="1" customWidth="1"/>
    <col min="15649" max="15649" width="3.88671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33203125" style="1" bestFit="1" customWidth="1"/>
    <col min="15874" max="15897" width="2.88671875" style="1" customWidth="1"/>
    <col min="15898" max="15898" width="1.44140625" style="1" customWidth="1"/>
    <col min="15899" max="15902" width="3" style="1" customWidth="1"/>
    <col min="15903" max="15903" width="2.5546875" style="1" bestFit="1" customWidth="1"/>
    <col min="15904" max="15904" width="3" style="1" customWidth="1"/>
    <col min="15905" max="15905" width="3.88671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33203125" style="1" bestFit="1" customWidth="1"/>
    <col min="16130" max="16153" width="2.88671875" style="1" customWidth="1"/>
    <col min="16154" max="16154" width="1.44140625" style="1" customWidth="1"/>
    <col min="16155" max="16158" width="3" style="1" customWidth="1"/>
    <col min="16159" max="16159" width="2.5546875" style="1" bestFit="1" customWidth="1"/>
    <col min="16160" max="16160" width="3" style="1" customWidth="1"/>
    <col min="16161" max="16161" width="3.88671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19.2" thickBot="1" x14ac:dyDescent="0.35">
      <c r="A1" s="51" t="s">
        <v>196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84">
        <v>43359</v>
      </c>
      <c r="AB1" s="83"/>
      <c r="AC1" s="83"/>
      <c r="AD1" s="83"/>
      <c r="AE1" s="83"/>
      <c r="AF1" s="83"/>
      <c r="AG1" s="50"/>
      <c r="AH1" s="2"/>
      <c r="AI1" s="49"/>
      <c r="AJ1" s="48"/>
      <c r="AK1" s="2"/>
      <c r="AL1" s="2"/>
    </row>
    <row r="2" spans="1:38" ht="33.75" customHeight="1" thickTop="1" thickBot="1" x14ac:dyDescent="0.45">
      <c r="A2" s="47" t="s">
        <v>203</v>
      </c>
      <c r="B2" s="44" t="str">
        <f>(A3)</f>
        <v>Debreczy I.</v>
      </c>
      <c r="C2" s="46"/>
      <c r="D2" s="44"/>
      <c r="E2" s="44"/>
      <c r="F2" s="45" t="str">
        <f>(A4)</f>
        <v>Horváth I.</v>
      </c>
      <c r="G2" s="44"/>
      <c r="H2" s="44"/>
      <c r="I2" s="44"/>
      <c r="J2" s="45" t="str">
        <f>(A5)</f>
        <v>Varga E.</v>
      </c>
      <c r="K2" s="44"/>
      <c r="L2" s="44"/>
      <c r="M2" s="44"/>
      <c r="N2" s="45" t="str">
        <f>(A6)</f>
        <v>Komáromi Zs.</v>
      </c>
      <c r="O2" s="44"/>
      <c r="P2" s="44"/>
      <c r="Q2" s="44"/>
      <c r="R2" s="45" t="str">
        <f>(A7)</f>
        <v>Maczelka L.</v>
      </c>
      <c r="S2" s="44"/>
      <c r="T2" s="44"/>
      <c r="U2" s="44"/>
      <c r="V2" s="45" t="str">
        <f>(A8)</f>
        <v>Papp T.</v>
      </c>
      <c r="W2" s="44"/>
      <c r="X2" s="44"/>
      <c r="Y2" s="44"/>
      <c r="Z2" s="43"/>
      <c r="AA2" s="42" t="s">
        <v>9</v>
      </c>
      <c r="AB2" s="41" t="s">
        <v>8</v>
      </c>
      <c r="AC2" s="41" t="s">
        <v>7</v>
      </c>
      <c r="AD2" s="41" t="s">
        <v>6</v>
      </c>
      <c r="AE2" s="40" t="s">
        <v>5</v>
      </c>
      <c r="AF2" s="40" t="s">
        <v>4</v>
      </c>
      <c r="AG2" s="39" t="s">
        <v>3</v>
      </c>
      <c r="AH2" s="2"/>
      <c r="AI2" s="39" t="s">
        <v>2</v>
      </c>
      <c r="AJ2" s="82"/>
      <c r="AK2" s="38" t="s">
        <v>1</v>
      </c>
      <c r="AL2" s="2"/>
    </row>
    <row r="3" spans="1:38" ht="18" thickTop="1" x14ac:dyDescent="0.25">
      <c r="A3" s="37" t="s">
        <v>149</v>
      </c>
      <c r="B3" s="36"/>
      <c r="C3" s="35"/>
      <c r="D3" s="35"/>
      <c r="E3" s="35"/>
      <c r="F3" s="34">
        <v>5</v>
      </c>
      <c r="G3" s="33">
        <f>(N26)</f>
        <v>0</v>
      </c>
      <c r="H3" s="33">
        <f>(P26)</f>
        <v>0</v>
      </c>
      <c r="I3" s="81" t="str">
        <f>IF(G3=".","-",IF(G3&gt;H3,"g",IF(G3=H3,"d","v")))</f>
        <v>d</v>
      </c>
      <c r="J3" s="34">
        <v>4</v>
      </c>
      <c r="K3" s="33">
        <f>(N24)</f>
        <v>3</v>
      </c>
      <c r="L3" s="33">
        <f>(P24)</f>
        <v>0</v>
      </c>
      <c r="M3" s="81" t="str">
        <f>IF(K3=".","-",IF(K3&gt;L3,"g",IF(K3=L3,"d","v")))</f>
        <v>g</v>
      </c>
      <c r="N3" s="34">
        <v>3</v>
      </c>
      <c r="O3" s="33">
        <f>(N19)</f>
        <v>2</v>
      </c>
      <c r="P3" s="33">
        <f>(P19)</f>
        <v>0</v>
      </c>
      <c r="Q3" s="81" t="str">
        <f>IF(O3=".","-",IF(O3&gt;P3,"g",IF(O3=P3,"d","v")))</f>
        <v>g</v>
      </c>
      <c r="R3" s="34">
        <v>2</v>
      </c>
      <c r="S3" s="33">
        <f>(N16)</f>
        <v>3</v>
      </c>
      <c r="T3" s="33">
        <f>(P16)</f>
        <v>0</v>
      </c>
      <c r="U3" s="81" t="str">
        <f>IF(S3=".","-",IF(S3&gt;T3,"g",IF(S3=T3,"d","v")))</f>
        <v>g</v>
      </c>
      <c r="V3" s="34">
        <v>1</v>
      </c>
      <c r="W3" s="33">
        <f>(N10)</f>
        <v>6</v>
      </c>
      <c r="X3" s="33">
        <f>(P10)</f>
        <v>0</v>
      </c>
      <c r="Y3" s="81" t="str">
        <f>IF(W3=".","-",IF(W3&gt;X3,"g",IF(W3=X3,"d","v")))</f>
        <v>g</v>
      </c>
      <c r="Z3" s="80"/>
      <c r="AA3" s="32">
        <f t="shared" ref="AA3:AA8" si="0">SUM(AB3:AD3)</f>
        <v>5</v>
      </c>
      <c r="AB3" s="31">
        <f t="shared" ref="AB3:AB8" si="1">COUNTIF(B3:Y3,"g")</f>
        <v>4</v>
      </c>
      <c r="AC3" s="31">
        <f t="shared" ref="AC3:AC8" si="2">COUNTIF(B3:Y3,"d")</f>
        <v>1</v>
      </c>
      <c r="AD3" s="31">
        <f t="shared" ref="AD3:AD8" si="3">COUNTIF(B3:Y3,"v")</f>
        <v>0</v>
      </c>
      <c r="AE3" s="23">
        <f>SUM(IF(G3&lt;&gt;".",G3)+IF(K3&lt;&gt;".",K3)+IF(O3&lt;&gt;".",O3)+IF(S3&lt;&gt;".",S3)+IF(W3&lt;&gt;".",W3))</f>
        <v>14</v>
      </c>
      <c r="AF3" s="23">
        <f>SUM(IF(H3&lt;&gt;".",H3)+IF(L3&lt;&gt;".",L3)+IF(P3&lt;&gt;".",P3)+IF(T3&lt;&gt;".",T3)+IF(X3&lt;&gt;".",X3))</f>
        <v>0</v>
      </c>
      <c r="AG3" s="30">
        <f t="shared" ref="AG3:AG8" si="4">SUM(AB3*3+AC3*1)</f>
        <v>13</v>
      </c>
      <c r="AH3" s="3"/>
      <c r="AI3" s="20">
        <f t="shared" ref="AI3:AI8" si="5">RANK(AG3,$AG$3:$AG$8,0)</f>
        <v>1</v>
      </c>
      <c r="AJ3" s="74"/>
      <c r="AK3" s="10">
        <f t="shared" ref="AK3:AK8" si="6">SUM(AE3-AF3)</f>
        <v>14</v>
      </c>
      <c r="AL3" s="2"/>
    </row>
    <row r="4" spans="1:38" ht="17.399999999999999" x14ac:dyDescent="0.25">
      <c r="A4" s="29" t="s">
        <v>150</v>
      </c>
      <c r="B4" s="26">
        <v>5</v>
      </c>
      <c r="C4" s="24">
        <f>(P26)</f>
        <v>0</v>
      </c>
      <c r="D4" s="24">
        <f>(N26)</f>
        <v>0</v>
      </c>
      <c r="E4" s="78" t="str">
        <f>IF(C4=".","-",IF(C4&gt;D4,"g",IF(C4=D4,"d","v")))</f>
        <v>d</v>
      </c>
      <c r="F4" s="28"/>
      <c r="G4" s="27"/>
      <c r="H4" s="27"/>
      <c r="I4" s="27"/>
      <c r="J4" s="26">
        <v>3</v>
      </c>
      <c r="K4" s="24">
        <f>(N18)</f>
        <v>1</v>
      </c>
      <c r="L4" s="24">
        <f>(P18)</f>
        <v>0</v>
      </c>
      <c r="M4" s="78" t="str">
        <f>IF(K4=".","-",IF(K4&gt;L4,"g",IF(K4=L4,"d","v")))</f>
        <v>g</v>
      </c>
      <c r="N4" s="26">
        <v>2</v>
      </c>
      <c r="O4" s="24">
        <f>(N15)</f>
        <v>1</v>
      </c>
      <c r="P4" s="24">
        <f>(P15)</f>
        <v>1</v>
      </c>
      <c r="Q4" s="78" t="str">
        <f>IF(O4=".","-",IF(O4&gt;P4,"g",IF(O4=P4,"d","v")))</f>
        <v>d</v>
      </c>
      <c r="R4" s="26">
        <v>1</v>
      </c>
      <c r="S4" s="24">
        <f>(N12)</f>
        <v>3</v>
      </c>
      <c r="T4" s="24">
        <f>(P12)</f>
        <v>1</v>
      </c>
      <c r="U4" s="78" t="str">
        <f>IF(S4=".","-",IF(S4&gt;T4,"g",IF(S4=T4,"d","v")))</f>
        <v>g</v>
      </c>
      <c r="V4" s="26">
        <v>4</v>
      </c>
      <c r="W4" s="24">
        <f>(N23)</f>
        <v>5</v>
      </c>
      <c r="X4" s="24">
        <f>(P23)</f>
        <v>0</v>
      </c>
      <c r="Y4" s="78" t="str">
        <f>IF(W4=".","-",IF(W4&gt;X4,"g",IF(W4=X4,"d","v")))</f>
        <v>g</v>
      </c>
      <c r="Z4" s="77"/>
      <c r="AA4" s="25">
        <f t="shared" si="0"/>
        <v>5</v>
      </c>
      <c r="AB4" s="24">
        <f t="shared" si="1"/>
        <v>3</v>
      </c>
      <c r="AC4" s="24">
        <f t="shared" si="2"/>
        <v>2</v>
      </c>
      <c r="AD4" s="24">
        <f t="shared" si="3"/>
        <v>0</v>
      </c>
      <c r="AE4" s="76">
        <f>SUM(IF(C4&lt;&gt;".",C4)+IF(K4&lt;&gt;".",K4)+IF(O4&lt;&gt;".",O4)+IF(S4&lt;&gt;".",S4)+IF(W4&lt;&gt;".",W4))</f>
        <v>10</v>
      </c>
      <c r="AF4" s="76">
        <f>SUM(IF(D4&lt;&gt;".",D4)+IF(L4&lt;&gt;".",L4)+IF(P4&lt;&gt;".",P4)+IF(T4&lt;&gt;".",T4)+IF(X4&lt;&gt;".",X4))</f>
        <v>2</v>
      </c>
      <c r="AG4" s="22">
        <f t="shared" si="4"/>
        <v>11</v>
      </c>
      <c r="AH4" s="3"/>
      <c r="AI4" s="20">
        <f t="shared" si="5"/>
        <v>2</v>
      </c>
      <c r="AJ4" s="74"/>
      <c r="AK4" s="10">
        <f t="shared" si="6"/>
        <v>8</v>
      </c>
      <c r="AL4" s="2"/>
    </row>
    <row r="5" spans="1:38" ht="17.399999999999999" x14ac:dyDescent="0.25">
      <c r="A5" s="29" t="s">
        <v>165</v>
      </c>
      <c r="B5" s="26">
        <v>4</v>
      </c>
      <c r="C5" s="24">
        <f>(P24)</f>
        <v>0</v>
      </c>
      <c r="D5" s="24">
        <f>(N24)</f>
        <v>3</v>
      </c>
      <c r="E5" s="78" t="str">
        <f>IF(C5=".","-",IF(C5&gt;D5,"g",IF(C5=D5,"d","v")))</f>
        <v>v</v>
      </c>
      <c r="F5" s="26">
        <v>3</v>
      </c>
      <c r="G5" s="24">
        <f>(P18)</f>
        <v>0</v>
      </c>
      <c r="H5" s="24">
        <f>(N18)</f>
        <v>1</v>
      </c>
      <c r="I5" s="78" t="str">
        <f>IF(G5=".","-",IF(G5&gt;H5,"g",IF(G5=H5,"d","v")))</f>
        <v>v</v>
      </c>
      <c r="J5" s="79"/>
      <c r="K5" s="27"/>
      <c r="L5" s="27"/>
      <c r="M5" s="27"/>
      <c r="N5" s="26">
        <v>1</v>
      </c>
      <c r="O5" s="24">
        <f>(N11)</f>
        <v>0</v>
      </c>
      <c r="P5" s="24">
        <f>(P11)</f>
        <v>0</v>
      </c>
      <c r="Q5" s="78" t="str">
        <f>IF(O5=".","-",IF(O5&gt;P5,"g",IF(O5=P5,"d","v")))</f>
        <v>d</v>
      </c>
      <c r="R5" s="26">
        <v>5</v>
      </c>
      <c r="S5" s="24">
        <f>(N27)</f>
        <v>1</v>
      </c>
      <c r="T5" s="24">
        <f>(P27)</f>
        <v>2</v>
      </c>
      <c r="U5" s="78" t="str">
        <f>IF(S5=".","-",IF(S5&gt;T5,"g",IF(S5=T5,"d","v")))</f>
        <v>v</v>
      </c>
      <c r="V5" s="26">
        <v>2</v>
      </c>
      <c r="W5" s="24">
        <f>(N14)</f>
        <v>3</v>
      </c>
      <c r="X5" s="24">
        <f>(P14)</f>
        <v>0</v>
      </c>
      <c r="Y5" s="78" t="str">
        <f>IF(W5=".","-",IF(W5&gt;X5,"g",IF(W5=X5,"d","v")))</f>
        <v>g</v>
      </c>
      <c r="Z5" s="77"/>
      <c r="AA5" s="25">
        <f t="shared" si="0"/>
        <v>5</v>
      </c>
      <c r="AB5" s="24">
        <f t="shared" si="1"/>
        <v>1</v>
      </c>
      <c r="AC5" s="24">
        <f t="shared" si="2"/>
        <v>1</v>
      </c>
      <c r="AD5" s="24">
        <f t="shared" si="3"/>
        <v>3</v>
      </c>
      <c r="AE5" s="76">
        <f>SUM(IF(C5&lt;&gt;".",C5)+IF(G5&lt;&gt;".",G5)+IF(O5&lt;&gt;".",O5)+IF(S5&lt;&gt;".",S5)+IF(W5&lt;&gt;".",W5))</f>
        <v>4</v>
      </c>
      <c r="AF5" s="76">
        <f>SUM(IF(H5&lt;&gt;".",H5)+IF(D5&lt;&gt;".",D5)+IF(P5&lt;&gt;".",P5)+IF(T5&lt;&gt;".",T5)+IF(X5&lt;&gt;".",X5))</f>
        <v>6</v>
      </c>
      <c r="AG5" s="22">
        <f t="shared" si="4"/>
        <v>4</v>
      </c>
      <c r="AH5" s="3"/>
      <c r="AI5" s="20">
        <f t="shared" si="5"/>
        <v>4</v>
      </c>
      <c r="AJ5" s="74"/>
      <c r="AK5" s="10">
        <f t="shared" si="6"/>
        <v>-2</v>
      </c>
      <c r="AL5" s="2"/>
    </row>
    <row r="6" spans="1:38" ht="17.399999999999999" x14ac:dyDescent="0.25">
      <c r="A6" s="29" t="s">
        <v>251</v>
      </c>
      <c r="B6" s="26">
        <v>3</v>
      </c>
      <c r="C6" s="24">
        <f>(P19)</f>
        <v>0</v>
      </c>
      <c r="D6" s="24">
        <f>(N19)</f>
        <v>2</v>
      </c>
      <c r="E6" s="78" t="str">
        <f>IF(C6=".","-",IF(C6&gt;D6,"g",IF(C6=D6,"d","v")))</f>
        <v>v</v>
      </c>
      <c r="F6" s="26">
        <v>2</v>
      </c>
      <c r="G6" s="24">
        <f>(P15)</f>
        <v>1</v>
      </c>
      <c r="H6" s="24">
        <f>(N15)</f>
        <v>1</v>
      </c>
      <c r="I6" s="78" t="str">
        <f>IF(G6=".","-",IF(G6&gt;H6,"g",IF(G6=H6,"d","v")))</f>
        <v>d</v>
      </c>
      <c r="J6" s="26">
        <v>1</v>
      </c>
      <c r="K6" s="24">
        <f>(P11)</f>
        <v>0</v>
      </c>
      <c r="L6" s="24">
        <f>(N11)</f>
        <v>0</v>
      </c>
      <c r="M6" s="78" t="str">
        <f>IF(K6=".","-",IF(K6&gt;L6,"g",IF(K6=L6,"d","v")))</f>
        <v>d</v>
      </c>
      <c r="N6" s="28"/>
      <c r="O6" s="27"/>
      <c r="P6" s="27"/>
      <c r="Q6" s="27"/>
      <c r="R6" s="26">
        <v>4</v>
      </c>
      <c r="S6" s="24">
        <f>(N22)</f>
        <v>1</v>
      </c>
      <c r="T6" s="24">
        <f>(P22)</f>
        <v>0</v>
      </c>
      <c r="U6" s="78" t="str">
        <f>IF(S6=".","-",IF(S6&gt;T6,"g",IF(S6=T6,"d","v")))</f>
        <v>g</v>
      </c>
      <c r="V6" s="26">
        <v>5</v>
      </c>
      <c r="W6" s="24">
        <f>(N28)</f>
        <v>2</v>
      </c>
      <c r="X6" s="24">
        <f>(P28)</f>
        <v>1</v>
      </c>
      <c r="Y6" s="78" t="str">
        <f>IF(W6=".","-",IF(W6&gt;X6,"g",IF(W6=X6,"d","v")))</f>
        <v>g</v>
      </c>
      <c r="Z6" s="77"/>
      <c r="AA6" s="25">
        <f t="shared" si="0"/>
        <v>5</v>
      </c>
      <c r="AB6" s="24">
        <f t="shared" si="1"/>
        <v>2</v>
      </c>
      <c r="AC6" s="24">
        <f t="shared" si="2"/>
        <v>2</v>
      </c>
      <c r="AD6" s="24">
        <f t="shared" si="3"/>
        <v>1</v>
      </c>
      <c r="AE6" s="76">
        <f>SUM(IF(G6&lt;&gt;".",G6)+IF(K6&lt;&gt;".",K6)+IF(C6&lt;&gt;".",C6)+IF(S6&lt;&gt;".",S6)+IF(W6&lt;&gt;".",W6))</f>
        <v>4</v>
      </c>
      <c r="AF6" s="76">
        <f>SUM(IF(H6&lt;&gt;".",H6)+IF(L6&lt;&gt;".",L6)+IF(D6&lt;&gt;".",D6)+IF(T6&lt;&gt;".",T6)+IF(X6&lt;&gt;".",X6))</f>
        <v>4</v>
      </c>
      <c r="AG6" s="22">
        <f t="shared" si="4"/>
        <v>8</v>
      </c>
      <c r="AH6" s="3"/>
      <c r="AI6" s="20">
        <f t="shared" si="5"/>
        <v>3</v>
      </c>
      <c r="AJ6" s="74"/>
      <c r="AK6" s="10">
        <f t="shared" si="6"/>
        <v>0</v>
      </c>
      <c r="AL6" s="2"/>
    </row>
    <row r="7" spans="1:38" ht="17.399999999999999" x14ac:dyDescent="0.25">
      <c r="A7" s="29" t="s">
        <v>180</v>
      </c>
      <c r="B7" s="26">
        <v>2</v>
      </c>
      <c r="C7" s="24">
        <f>(P16)</f>
        <v>0</v>
      </c>
      <c r="D7" s="24">
        <f>(N16)</f>
        <v>3</v>
      </c>
      <c r="E7" s="78" t="str">
        <f>IF(C7=".","-",IF(C7&gt;D7,"g",IF(C7=D7,"d","v")))</f>
        <v>v</v>
      </c>
      <c r="F7" s="26">
        <v>1</v>
      </c>
      <c r="G7" s="24">
        <f>(P12)</f>
        <v>1</v>
      </c>
      <c r="H7" s="24">
        <f>(N12)</f>
        <v>3</v>
      </c>
      <c r="I7" s="78" t="str">
        <f>IF(G7=".","-",IF(G7&gt;H7,"g",IF(G7=H7,"d","v")))</f>
        <v>v</v>
      </c>
      <c r="J7" s="26">
        <v>5</v>
      </c>
      <c r="K7" s="24">
        <f>(P27)</f>
        <v>2</v>
      </c>
      <c r="L7" s="24">
        <f>(N27)</f>
        <v>1</v>
      </c>
      <c r="M7" s="78" t="str">
        <f>IF(K7=".","-",IF(K7&gt;L7,"g",IF(K7=L7,"d","v")))</f>
        <v>g</v>
      </c>
      <c r="N7" s="26">
        <v>4</v>
      </c>
      <c r="O7" s="24">
        <f>(P22)</f>
        <v>0</v>
      </c>
      <c r="P7" s="24">
        <f>(N22)</f>
        <v>1</v>
      </c>
      <c r="Q7" s="78" t="str">
        <f>IF(O7=".","-",IF(O7&gt;P7,"g",IF(O7=P7,"d","v")))</f>
        <v>v</v>
      </c>
      <c r="R7" s="28"/>
      <c r="S7" s="27"/>
      <c r="T7" s="27"/>
      <c r="U7" s="27"/>
      <c r="V7" s="26">
        <v>3</v>
      </c>
      <c r="W7" s="24">
        <f>(N20)</f>
        <v>0</v>
      </c>
      <c r="X7" s="24">
        <f>(P20)</f>
        <v>0</v>
      </c>
      <c r="Y7" s="78" t="str">
        <f>IF(W7=".","-",IF(W7&gt;X7,"g",IF(W7=X7,"d","v")))</f>
        <v>d</v>
      </c>
      <c r="Z7" s="77"/>
      <c r="AA7" s="25">
        <f t="shared" si="0"/>
        <v>5</v>
      </c>
      <c r="AB7" s="24">
        <f t="shared" si="1"/>
        <v>1</v>
      </c>
      <c r="AC7" s="24">
        <f t="shared" si="2"/>
        <v>1</v>
      </c>
      <c r="AD7" s="24">
        <f t="shared" si="3"/>
        <v>3</v>
      </c>
      <c r="AE7" s="76">
        <f>SUM(IF(G7&lt;&gt;".",G7)+IF(K7&lt;&gt;".",K7)+IF(O7&lt;&gt;".",O7)+IF(C7&lt;&gt;".",C7)+IF(W7&lt;&gt;".",W7))</f>
        <v>3</v>
      </c>
      <c r="AF7" s="76">
        <f>SUM(IF(H7&lt;&gt;".",H7)+IF(L7&lt;&gt;".",L7)+IF(P7&lt;&gt;".",P7)+IF(D7&lt;&gt;".",D7)+IF(X7&lt;&gt;".",X7))</f>
        <v>8</v>
      </c>
      <c r="AG7" s="22">
        <f t="shared" si="4"/>
        <v>4</v>
      </c>
      <c r="AH7" s="21"/>
      <c r="AI7" s="20">
        <f t="shared" si="5"/>
        <v>4</v>
      </c>
      <c r="AJ7" s="74"/>
      <c r="AK7" s="10">
        <f t="shared" si="6"/>
        <v>-5</v>
      </c>
      <c r="AL7" s="2"/>
    </row>
    <row r="8" spans="1:38" s="7" customFormat="1" ht="18" thickBot="1" x14ac:dyDescent="0.3">
      <c r="A8" s="19" t="s">
        <v>181</v>
      </c>
      <c r="B8" s="18">
        <v>1</v>
      </c>
      <c r="C8" s="14">
        <f>(P10)</f>
        <v>0</v>
      </c>
      <c r="D8" s="14">
        <f>(N10)</f>
        <v>6</v>
      </c>
      <c r="E8" s="75" t="str">
        <f>IF(C8=".","-",IF(C8&gt;D8,"g",IF(C8=D8,"d","v")))</f>
        <v>v</v>
      </c>
      <c r="F8" s="18">
        <v>4</v>
      </c>
      <c r="G8" s="14">
        <f>(P23)</f>
        <v>0</v>
      </c>
      <c r="H8" s="14">
        <f>(N23)</f>
        <v>5</v>
      </c>
      <c r="I8" s="75" t="str">
        <f>IF(G8=".","-",IF(G8&gt;H8,"g",IF(G8=H8,"d","v")))</f>
        <v>v</v>
      </c>
      <c r="J8" s="18">
        <v>2</v>
      </c>
      <c r="K8" s="14">
        <f>(P14)</f>
        <v>0</v>
      </c>
      <c r="L8" s="14">
        <f>(N14)</f>
        <v>3</v>
      </c>
      <c r="M8" s="75" t="str">
        <f>IF(K8=".","-",IF(K8&gt;L8,"g",IF(K8=L8,"d","v")))</f>
        <v>v</v>
      </c>
      <c r="N8" s="18">
        <v>5</v>
      </c>
      <c r="O8" s="14">
        <f>(X6)</f>
        <v>1</v>
      </c>
      <c r="P8" s="14">
        <f>(W6)</f>
        <v>2</v>
      </c>
      <c r="Q8" s="75" t="str">
        <f>IF(O8=".","-",IF(O8&gt;P8,"g",IF(O8=P8,"d","v")))</f>
        <v>v</v>
      </c>
      <c r="R8" s="18">
        <v>3</v>
      </c>
      <c r="S8" s="14">
        <f>(P20)</f>
        <v>0</v>
      </c>
      <c r="T8" s="14">
        <f>(N20)</f>
        <v>0</v>
      </c>
      <c r="U8" s="75" t="str">
        <f>IF(S8=".","-",IF(S8&gt;T8,"g",IF(S8=T8,"d","v")))</f>
        <v>d</v>
      </c>
      <c r="V8" s="17"/>
      <c r="W8" s="16"/>
      <c r="X8" s="16"/>
      <c r="Y8" s="16"/>
      <c r="Z8" s="43"/>
      <c r="AA8" s="15">
        <f t="shared" si="0"/>
        <v>5</v>
      </c>
      <c r="AB8" s="14">
        <f t="shared" si="1"/>
        <v>0</v>
      </c>
      <c r="AC8" s="14">
        <f t="shared" si="2"/>
        <v>1</v>
      </c>
      <c r="AD8" s="14">
        <f t="shared" si="3"/>
        <v>4</v>
      </c>
      <c r="AE8" s="13">
        <f>SUM(IF(G8&lt;&gt;".",G8)+IF(K8&lt;&gt;".",K8)+IF(O8&lt;&gt;".",O8)+IF(S8&lt;&gt;".",S8)+IF(C8&lt;&gt;".",C8))</f>
        <v>1</v>
      </c>
      <c r="AF8" s="13">
        <f>SUM(IF(H8&lt;&gt;".",H8)+IF(L8&lt;&gt;".",L8)+IF(P8&lt;&gt;".",P8)+IF(T8&lt;&gt;".",T8)+IF(D8&lt;&gt;".",D8))</f>
        <v>16</v>
      </c>
      <c r="AG8" s="12">
        <f t="shared" si="4"/>
        <v>1</v>
      </c>
      <c r="AH8" s="3"/>
      <c r="AI8" s="11">
        <f t="shared" si="5"/>
        <v>6</v>
      </c>
      <c r="AJ8" s="74"/>
      <c r="AK8" s="10">
        <f t="shared" si="6"/>
        <v>-15</v>
      </c>
      <c r="AL8" s="3"/>
    </row>
    <row r="9" spans="1:38" s="7" customFormat="1" ht="3.75" customHeight="1" thickTop="1" x14ac:dyDescent="0.25">
      <c r="A9" s="3"/>
      <c r="B9" s="73"/>
      <c r="C9" s="8"/>
      <c r="D9" s="8"/>
      <c r="E9" s="72"/>
      <c r="F9" s="73"/>
      <c r="G9" s="8"/>
      <c r="H9" s="8"/>
      <c r="I9" s="72"/>
      <c r="J9" s="73"/>
      <c r="K9" s="8"/>
      <c r="L9" s="8"/>
      <c r="M9" s="72"/>
      <c r="N9" s="73"/>
      <c r="O9" s="8"/>
      <c r="P9" s="8"/>
      <c r="Q9" s="72"/>
      <c r="R9" s="73"/>
      <c r="S9" s="8"/>
      <c r="T9" s="8"/>
      <c r="U9" s="72"/>
      <c r="V9" s="3"/>
      <c r="W9" s="3"/>
      <c r="X9" s="3"/>
      <c r="Y9" s="3"/>
      <c r="Z9" s="3"/>
      <c r="AA9" s="71"/>
      <c r="AB9" s="9"/>
      <c r="AC9" s="9"/>
      <c r="AD9" s="9"/>
      <c r="AE9" s="70"/>
      <c r="AF9" s="70"/>
      <c r="AG9" s="69"/>
      <c r="AH9" s="3"/>
      <c r="AI9" s="3"/>
      <c r="AJ9" s="3"/>
      <c r="AK9" s="3"/>
      <c r="AL9" s="3"/>
    </row>
    <row r="10" spans="1:38" s="7" customFormat="1" ht="21" x14ac:dyDescent="0.4">
      <c r="A10" s="62">
        <v>1</v>
      </c>
      <c r="B10" s="67"/>
      <c r="C10" s="1"/>
      <c r="D10" s="59"/>
      <c r="K10" s="1"/>
      <c r="L10" s="6" t="str">
        <f>($A$3)</f>
        <v>Debreczy I.</v>
      </c>
      <c r="M10" s="1"/>
      <c r="N10" s="5">
        <v>6</v>
      </c>
      <c r="O10" s="58" t="s">
        <v>0</v>
      </c>
      <c r="P10" s="5">
        <v>0</v>
      </c>
      <c r="Q10" s="60"/>
      <c r="R10" s="4" t="str">
        <f>($A$8)</f>
        <v>Papp T.</v>
      </c>
      <c r="T10" s="1"/>
      <c r="U10" s="1"/>
      <c r="V10" s="1"/>
    </row>
    <row r="11" spans="1:38" s="7" customFormat="1" ht="20.399999999999999" x14ac:dyDescent="0.35">
      <c r="B11" s="55"/>
      <c r="C11" s="1"/>
      <c r="D11" s="1"/>
      <c r="K11" s="1"/>
      <c r="L11" s="6" t="str">
        <f>($A$5)</f>
        <v>Varga E.</v>
      </c>
      <c r="M11" s="1"/>
      <c r="N11" s="5">
        <v>0</v>
      </c>
      <c r="O11" s="58" t="s">
        <v>0</v>
      </c>
      <c r="P11" s="5">
        <v>0</v>
      </c>
      <c r="Q11" s="1"/>
      <c r="R11" s="4" t="str">
        <f>($A$6)</f>
        <v>Komáromi Zs.</v>
      </c>
      <c r="T11" s="1"/>
      <c r="U11" s="1"/>
      <c r="V11" s="1"/>
    </row>
    <row r="12" spans="1:38" s="7" customFormat="1" ht="20.399999999999999" x14ac:dyDescent="0.35">
      <c r="B12" s="55"/>
      <c r="C12" s="1"/>
      <c r="D12" s="59"/>
      <c r="K12" s="1"/>
      <c r="L12" s="6" t="str">
        <f>($A$4)</f>
        <v>Horváth I.</v>
      </c>
      <c r="M12" s="1"/>
      <c r="N12" s="5">
        <v>3</v>
      </c>
      <c r="O12" s="58" t="s">
        <v>0</v>
      </c>
      <c r="P12" s="5">
        <v>1</v>
      </c>
      <c r="Q12" s="57"/>
      <c r="R12" s="4" t="str">
        <f>($A$7)</f>
        <v>Maczelka L.</v>
      </c>
      <c r="T12" s="1"/>
      <c r="U12" s="1"/>
      <c r="V12" s="1"/>
    </row>
    <row r="13" spans="1:38" ht="3.75" customHeight="1" x14ac:dyDescent="0.4">
      <c r="A13" s="53"/>
      <c r="B13" s="55"/>
      <c r="C13" s="66"/>
      <c r="D13" s="65"/>
      <c r="E13" s="55"/>
      <c r="F13" s="55"/>
      <c r="G13" s="55"/>
      <c r="H13" s="55"/>
      <c r="I13" s="55"/>
      <c r="J13" s="55"/>
      <c r="K13" s="54"/>
      <c r="L13" s="2"/>
      <c r="M13" s="54"/>
      <c r="N13" s="3"/>
      <c r="O13" s="5"/>
      <c r="P13" s="64"/>
      <c r="Q13" s="63"/>
      <c r="R13" s="3"/>
      <c r="S13" s="55"/>
      <c r="T13" s="54"/>
      <c r="U13" s="54"/>
      <c r="V13" s="54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4"/>
    </row>
    <row r="14" spans="1:38" s="7" customFormat="1" ht="21" x14ac:dyDescent="0.4">
      <c r="A14" s="62">
        <v>2</v>
      </c>
      <c r="B14" s="67"/>
      <c r="D14" s="59"/>
      <c r="K14" s="60"/>
      <c r="L14" s="6" t="str">
        <f>($A$5)</f>
        <v>Varga E.</v>
      </c>
      <c r="M14" s="1"/>
      <c r="N14" s="5">
        <v>3</v>
      </c>
      <c r="O14" s="58" t="s">
        <v>0</v>
      </c>
      <c r="P14" s="5">
        <v>0</v>
      </c>
      <c r="Q14" s="60"/>
      <c r="R14" s="4" t="str">
        <f>($A$8)</f>
        <v>Papp T.</v>
      </c>
      <c r="AI14" s="68"/>
    </row>
    <row r="15" spans="1:38" ht="20.399999999999999" x14ac:dyDescent="0.35">
      <c r="A15" s="53"/>
      <c r="B15" s="55"/>
      <c r="E15" s="7"/>
      <c r="F15" s="7"/>
      <c r="G15" s="7"/>
      <c r="H15" s="7"/>
      <c r="I15" s="7"/>
      <c r="J15" s="7"/>
      <c r="L15" s="6" t="str">
        <f>($A$4)</f>
        <v>Horváth I.</v>
      </c>
      <c r="N15" s="5">
        <v>1</v>
      </c>
      <c r="O15" s="58" t="s">
        <v>0</v>
      </c>
      <c r="P15" s="5">
        <v>1</v>
      </c>
      <c r="R15" s="4" t="str">
        <f>($A$6)</f>
        <v>Komáromi Zs.</v>
      </c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I15" s="68"/>
    </row>
    <row r="16" spans="1:38" ht="20.399999999999999" x14ac:dyDescent="0.35">
      <c r="A16" s="53"/>
      <c r="B16" s="55"/>
      <c r="D16" s="59"/>
      <c r="E16" s="7"/>
      <c r="F16" s="7"/>
      <c r="G16" s="7"/>
      <c r="H16" s="7"/>
      <c r="I16" s="7"/>
      <c r="J16" s="7"/>
      <c r="L16" s="6" t="str">
        <f>($A$3)</f>
        <v>Debreczy I.</v>
      </c>
      <c r="N16" s="5">
        <v>3</v>
      </c>
      <c r="O16" s="58" t="s">
        <v>0</v>
      </c>
      <c r="P16" s="5">
        <v>0</v>
      </c>
      <c r="Q16" s="57"/>
      <c r="R16" s="4" t="str">
        <f>($A$7)</f>
        <v>Maczelka L.</v>
      </c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I16" s="68"/>
      <c r="AJ16" s="7"/>
    </row>
    <row r="17" spans="1:35" ht="3.75" customHeight="1" x14ac:dyDescent="0.4">
      <c r="A17" s="53"/>
      <c r="B17" s="55"/>
      <c r="C17" s="66"/>
      <c r="D17" s="65"/>
      <c r="E17" s="55"/>
      <c r="F17" s="55"/>
      <c r="G17" s="55"/>
      <c r="H17" s="55"/>
      <c r="I17" s="55"/>
      <c r="J17" s="55"/>
      <c r="K17" s="54"/>
      <c r="L17" s="2"/>
      <c r="M17" s="54"/>
      <c r="N17" s="3"/>
      <c r="O17" s="5"/>
      <c r="P17" s="64"/>
      <c r="Q17" s="63"/>
      <c r="R17" s="3"/>
      <c r="S17" s="55"/>
      <c r="T17" s="54"/>
      <c r="U17" s="54"/>
      <c r="V17" s="54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4"/>
    </row>
    <row r="18" spans="1:35" ht="21" x14ac:dyDescent="0.4">
      <c r="A18" s="62">
        <v>3</v>
      </c>
      <c r="B18" s="61"/>
      <c r="D18" s="59"/>
      <c r="E18" s="7"/>
      <c r="F18" s="7"/>
      <c r="G18" s="7"/>
      <c r="H18" s="7"/>
      <c r="I18" s="7"/>
      <c r="J18" s="7"/>
      <c r="L18" s="6" t="str">
        <f>($A$4)</f>
        <v>Horváth I.</v>
      </c>
      <c r="N18" s="5">
        <v>1</v>
      </c>
      <c r="O18" s="58" t="s">
        <v>0</v>
      </c>
      <c r="P18" s="5">
        <v>0</v>
      </c>
      <c r="Q18" s="60"/>
      <c r="R18" s="4" t="str">
        <f>($A$5)</f>
        <v>Varga E.</v>
      </c>
      <c r="S18" s="7"/>
      <c r="W18" s="7"/>
      <c r="X18" s="7"/>
      <c r="Y18" s="7"/>
      <c r="Z18" s="7"/>
      <c r="AA18" s="7"/>
      <c r="AB18" s="7"/>
      <c r="AE18" s="7"/>
      <c r="AF18" s="7"/>
      <c r="AG18" s="7"/>
      <c r="AI18" s="68"/>
    </row>
    <row r="19" spans="1:35" ht="20.399999999999999" x14ac:dyDescent="0.35">
      <c r="A19" s="53"/>
      <c r="B19" s="55"/>
      <c r="E19" s="7"/>
      <c r="F19" s="7"/>
      <c r="G19" s="7"/>
      <c r="H19" s="7"/>
      <c r="I19" s="7"/>
      <c r="L19" s="6" t="str">
        <f>($A$3)</f>
        <v>Debreczy I.</v>
      </c>
      <c r="N19" s="5">
        <v>2</v>
      </c>
      <c r="O19" s="58" t="s">
        <v>0</v>
      </c>
      <c r="P19" s="5">
        <v>0</v>
      </c>
      <c r="R19" s="4" t="str">
        <f>($A$6)</f>
        <v>Komáromi Zs.</v>
      </c>
      <c r="S19" s="7"/>
      <c r="W19" s="7"/>
      <c r="X19" s="7"/>
      <c r="Y19" s="7"/>
      <c r="Z19" s="7"/>
      <c r="AA19" s="7"/>
      <c r="AB19" s="7"/>
      <c r="AE19" s="7"/>
      <c r="AF19" s="7"/>
      <c r="AG19" s="7"/>
      <c r="AI19" s="68"/>
    </row>
    <row r="20" spans="1:35" ht="20.399999999999999" x14ac:dyDescent="0.35">
      <c r="A20" s="53"/>
      <c r="B20" s="55"/>
      <c r="D20" s="59"/>
      <c r="E20" s="7"/>
      <c r="F20" s="7"/>
      <c r="G20" s="7"/>
      <c r="H20" s="7"/>
      <c r="I20" s="7"/>
      <c r="J20" s="7"/>
      <c r="L20" s="6" t="str">
        <f>($A$7)</f>
        <v>Maczelka L.</v>
      </c>
      <c r="N20" s="5">
        <v>0</v>
      </c>
      <c r="O20" s="58" t="s">
        <v>0</v>
      </c>
      <c r="P20" s="5">
        <v>0</v>
      </c>
      <c r="Q20" s="57"/>
      <c r="R20" s="4" t="str">
        <f>($A$8)</f>
        <v>Papp T.</v>
      </c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I20" s="68"/>
    </row>
    <row r="21" spans="1:35" ht="3.75" customHeight="1" x14ac:dyDescent="0.3">
      <c r="A21" s="53"/>
      <c r="B21" s="55"/>
      <c r="C21" s="56"/>
      <c r="D21" s="56"/>
      <c r="E21" s="55"/>
      <c r="F21" s="55"/>
      <c r="G21" s="55"/>
      <c r="H21" s="55"/>
      <c r="I21" s="55"/>
      <c r="J21" s="55"/>
      <c r="K21" s="55"/>
      <c r="L21" s="3"/>
      <c r="M21" s="55"/>
      <c r="N21" s="3"/>
      <c r="O21" s="3"/>
      <c r="P21" s="3"/>
      <c r="Q21" s="55"/>
      <c r="R21" s="3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4"/>
    </row>
    <row r="22" spans="1:35" ht="21" x14ac:dyDescent="0.4">
      <c r="A22" s="62">
        <v>4</v>
      </c>
      <c r="B22" s="67"/>
      <c r="D22" s="59"/>
      <c r="E22" s="7"/>
      <c r="F22" s="7"/>
      <c r="G22" s="7"/>
      <c r="H22" s="7"/>
      <c r="I22" s="7"/>
      <c r="J22" s="7"/>
      <c r="L22" s="6" t="str">
        <f>($A$6)</f>
        <v>Komáromi Zs.</v>
      </c>
      <c r="N22" s="5">
        <v>1</v>
      </c>
      <c r="O22" s="58" t="s">
        <v>0</v>
      </c>
      <c r="P22" s="5">
        <v>0</v>
      </c>
      <c r="Q22" s="60"/>
      <c r="R22" s="4" t="str">
        <f>($A$7)</f>
        <v>Maczelka L.</v>
      </c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1:35" ht="20.399999999999999" x14ac:dyDescent="0.35">
      <c r="A23" s="53"/>
      <c r="B23" s="55"/>
      <c r="E23" s="7"/>
      <c r="F23" s="7"/>
      <c r="G23" s="7"/>
      <c r="H23" s="7"/>
      <c r="I23" s="7"/>
      <c r="J23" s="7"/>
      <c r="L23" s="6" t="str">
        <f>($A$4)</f>
        <v>Horváth I.</v>
      </c>
      <c r="N23" s="5">
        <v>5</v>
      </c>
      <c r="O23" s="58" t="s">
        <v>0</v>
      </c>
      <c r="P23" s="5">
        <v>0</v>
      </c>
      <c r="R23" s="4" t="str">
        <f>($A$8)</f>
        <v>Papp T.</v>
      </c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1:35" ht="20.399999999999999" x14ac:dyDescent="0.35">
      <c r="A24" s="53"/>
      <c r="B24" s="55"/>
      <c r="D24" s="59"/>
      <c r="E24" s="7"/>
      <c r="F24" s="7"/>
      <c r="G24" s="7"/>
      <c r="H24" s="7"/>
      <c r="I24" s="7"/>
      <c r="J24" s="7"/>
      <c r="L24" s="6" t="str">
        <f>($A$3)</f>
        <v>Debreczy I.</v>
      </c>
      <c r="N24" s="5">
        <v>3</v>
      </c>
      <c r="O24" s="58" t="s">
        <v>0</v>
      </c>
      <c r="P24" s="5">
        <v>0</v>
      </c>
      <c r="Q24" s="57"/>
      <c r="R24" s="4" t="str">
        <f>($A$5)</f>
        <v>Varga E.</v>
      </c>
      <c r="S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35" ht="3.75" customHeight="1" x14ac:dyDescent="0.4">
      <c r="A25" s="53"/>
      <c r="B25" s="55"/>
      <c r="C25" s="66"/>
      <c r="D25" s="65"/>
      <c r="E25" s="55"/>
      <c r="F25" s="55"/>
      <c r="G25" s="55"/>
      <c r="H25" s="55"/>
      <c r="I25" s="55"/>
      <c r="J25" s="55"/>
      <c r="K25" s="54"/>
      <c r="L25" s="2"/>
      <c r="M25" s="54"/>
      <c r="N25" s="3"/>
      <c r="O25" s="5"/>
      <c r="P25" s="64"/>
      <c r="Q25" s="63"/>
      <c r="R25" s="3"/>
      <c r="S25" s="55"/>
      <c r="T25" s="54"/>
      <c r="U25" s="54"/>
      <c r="V25" s="54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4"/>
    </row>
    <row r="26" spans="1:35" ht="21" x14ac:dyDescent="0.4">
      <c r="A26" s="62">
        <v>5</v>
      </c>
      <c r="B26" s="61"/>
      <c r="D26" s="59"/>
      <c r="E26" s="7"/>
      <c r="F26" s="7"/>
      <c r="G26" s="7"/>
      <c r="H26" s="7"/>
      <c r="I26" s="7"/>
      <c r="J26" s="7"/>
      <c r="L26" s="6" t="str">
        <f>($A$3)</f>
        <v>Debreczy I.</v>
      </c>
      <c r="M26" s="60"/>
      <c r="N26" s="5">
        <v>0</v>
      </c>
      <c r="O26" s="58" t="s">
        <v>0</v>
      </c>
      <c r="P26" s="5">
        <v>0</v>
      </c>
      <c r="Q26" s="7"/>
      <c r="R26" s="4" t="str">
        <f>($A$4)</f>
        <v>Horváth I.</v>
      </c>
      <c r="S26" s="7"/>
      <c r="W26" s="7"/>
      <c r="X26" s="7"/>
      <c r="Y26" s="7"/>
      <c r="Z26" s="7"/>
      <c r="AA26" s="7"/>
      <c r="AB26" s="7"/>
      <c r="AE26" s="7"/>
      <c r="AF26" s="7"/>
      <c r="AG26" s="7"/>
    </row>
    <row r="27" spans="1:35" ht="20.399999999999999" x14ac:dyDescent="0.35">
      <c r="A27" s="53"/>
      <c r="B27" s="55"/>
      <c r="E27" s="7"/>
      <c r="F27" s="7"/>
      <c r="G27" s="7"/>
      <c r="H27" s="7"/>
      <c r="I27" s="7"/>
      <c r="J27" s="7"/>
      <c r="L27" s="6" t="str">
        <f>($A$5)</f>
        <v>Varga E.</v>
      </c>
      <c r="N27" s="5">
        <v>1</v>
      </c>
      <c r="O27" s="58" t="s">
        <v>0</v>
      </c>
      <c r="P27" s="5">
        <v>2</v>
      </c>
      <c r="R27" s="4" t="str">
        <f>($A$7)</f>
        <v>Maczelka L.</v>
      </c>
      <c r="S27" s="7"/>
      <c r="W27" s="7"/>
      <c r="X27" s="7"/>
      <c r="Y27" s="7"/>
      <c r="Z27" s="7"/>
      <c r="AA27" s="7"/>
      <c r="AB27" s="7"/>
      <c r="AE27" s="7"/>
      <c r="AF27" s="7"/>
      <c r="AG27" s="7"/>
    </row>
    <row r="28" spans="1:35" ht="20.399999999999999" x14ac:dyDescent="0.35">
      <c r="A28" s="53"/>
      <c r="B28" s="55"/>
      <c r="D28" s="59"/>
      <c r="E28" s="7"/>
      <c r="F28" s="7"/>
      <c r="G28" s="7"/>
      <c r="H28" s="7"/>
      <c r="I28" s="7"/>
      <c r="J28" s="7"/>
      <c r="L28" s="6" t="str">
        <f>($A$6)</f>
        <v>Komáromi Zs.</v>
      </c>
      <c r="N28" s="5">
        <v>2</v>
      </c>
      <c r="O28" s="58" t="s">
        <v>0</v>
      </c>
      <c r="P28" s="5">
        <v>1</v>
      </c>
      <c r="Q28" s="57"/>
      <c r="R28" s="4" t="str">
        <f>($A$8)</f>
        <v>Papp T.</v>
      </c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5" ht="3.75" customHeight="1" x14ac:dyDescent="0.3">
      <c r="A29" s="53"/>
      <c r="B29" s="55"/>
      <c r="C29" s="56"/>
      <c r="D29" s="56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4"/>
    </row>
    <row r="31" spans="1:35" x14ac:dyDescent="0.25">
      <c r="A31" s="53"/>
    </row>
    <row r="32" spans="1:35" x14ac:dyDescent="0.25">
      <c r="A32" s="53"/>
    </row>
    <row r="33" spans="1:23" ht="3.75" customHeight="1" x14ac:dyDescent="0.25">
      <c r="A33" s="52"/>
    </row>
    <row r="34" spans="1:23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</sheetData>
  <conditionalFormatting sqref="E4:E8 I3 I5:I8 M3:M4 M6:M8 Q3:Q5 Q7:Q8 U3:U6 U8 Y3:Y7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workbookViewId="0">
      <selection activeCell="K7" sqref="K7"/>
    </sheetView>
  </sheetViews>
  <sheetFormatPr defaultColWidth="9.109375" defaultRowHeight="14.4" x14ac:dyDescent="0.3"/>
  <cols>
    <col min="1" max="16384" width="9.109375" style="86"/>
  </cols>
  <sheetData>
    <row r="1" spans="1:17" ht="15" x14ac:dyDescent="0.3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7" ht="15" x14ac:dyDescent="0.3">
      <c r="A2" s="145" t="s">
        <v>143</v>
      </c>
      <c r="B2" s="145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ht="15" x14ac:dyDescent="0.3">
      <c r="A3" s="112" t="s">
        <v>256</v>
      </c>
      <c r="B3" s="87"/>
      <c r="C3" s="146" t="s">
        <v>143</v>
      </c>
      <c r="D3" s="146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17" ht="15" x14ac:dyDescent="0.3">
      <c r="A4" s="145" t="s">
        <v>145</v>
      </c>
      <c r="B4" s="145"/>
      <c r="C4" s="112" t="s">
        <v>274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</row>
    <row r="5" spans="1:17" ht="15" x14ac:dyDescent="0.3">
      <c r="A5" s="87"/>
      <c r="B5" s="87"/>
      <c r="C5" s="87"/>
      <c r="D5" s="87"/>
      <c r="E5" s="147" t="s">
        <v>143</v>
      </c>
      <c r="F5" s="14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</row>
    <row r="6" spans="1:17" ht="15" x14ac:dyDescent="0.3">
      <c r="A6" s="145" t="s">
        <v>155</v>
      </c>
      <c r="B6" s="145"/>
      <c r="C6" s="87"/>
      <c r="D6" s="87"/>
      <c r="E6" s="112" t="s">
        <v>256</v>
      </c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</row>
    <row r="7" spans="1:17" ht="15" x14ac:dyDescent="0.3">
      <c r="A7" s="112" t="s">
        <v>257</v>
      </c>
      <c r="B7" s="87"/>
      <c r="C7" s="146" t="s">
        <v>144</v>
      </c>
      <c r="D7" s="146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</row>
    <row r="8" spans="1:17" ht="15" x14ac:dyDescent="0.3">
      <c r="A8" s="145" t="s">
        <v>144</v>
      </c>
      <c r="B8" s="145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</row>
    <row r="9" spans="1:17" ht="15" x14ac:dyDescent="0.3">
      <c r="A9" s="87"/>
      <c r="B9" s="87"/>
      <c r="C9" s="87"/>
      <c r="D9" s="87"/>
      <c r="E9" s="103"/>
      <c r="F9" s="103"/>
      <c r="G9" s="149" t="s">
        <v>143</v>
      </c>
      <c r="H9" s="149"/>
      <c r="I9" s="87"/>
      <c r="J9" s="87"/>
      <c r="K9" s="87"/>
      <c r="L9" s="87"/>
      <c r="M9" s="87"/>
      <c r="N9" s="87"/>
      <c r="O9" s="87"/>
      <c r="P9" s="87"/>
      <c r="Q9" s="87"/>
    </row>
    <row r="10" spans="1:17" ht="15" x14ac:dyDescent="0.3">
      <c r="A10" s="145" t="s">
        <v>156</v>
      </c>
      <c r="B10" s="145"/>
      <c r="C10" s="87"/>
      <c r="D10" s="87"/>
      <c r="E10" s="87"/>
      <c r="F10" s="87"/>
      <c r="G10" s="112" t="s">
        <v>258</v>
      </c>
      <c r="H10" s="87"/>
      <c r="I10" s="87"/>
      <c r="J10" s="87"/>
      <c r="K10" s="87"/>
      <c r="L10" s="87"/>
      <c r="M10" s="87"/>
      <c r="N10" s="87"/>
      <c r="O10" s="87"/>
      <c r="P10" s="87"/>
      <c r="Q10" s="87"/>
    </row>
    <row r="11" spans="1:17" ht="15" x14ac:dyDescent="0.3">
      <c r="A11" s="112" t="s">
        <v>258</v>
      </c>
      <c r="B11" s="87"/>
      <c r="C11" s="146" t="s">
        <v>150</v>
      </c>
      <c r="D11" s="146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</row>
    <row r="12" spans="1:17" ht="15" x14ac:dyDescent="0.3">
      <c r="A12" s="145" t="s">
        <v>150</v>
      </c>
      <c r="B12" s="145"/>
      <c r="C12" s="112" t="s">
        <v>274</v>
      </c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</row>
    <row r="13" spans="1:17" ht="15" x14ac:dyDescent="0.3">
      <c r="A13" s="87"/>
      <c r="B13" s="87"/>
      <c r="C13" s="87"/>
      <c r="D13" s="87"/>
      <c r="E13" s="147" t="s">
        <v>150</v>
      </c>
      <c r="F13" s="14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</row>
    <row r="14" spans="1:17" ht="15" x14ac:dyDescent="0.3">
      <c r="A14" s="145" t="s">
        <v>148</v>
      </c>
      <c r="B14" s="145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</row>
    <row r="15" spans="1:17" ht="15" x14ac:dyDescent="0.3">
      <c r="A15" s="112" t="s">
        <v>256</v>
      </c>
      <c r="B15" s="87"/>
      <c r="C15" s="146" t="s">
        <v>148</v>
      </c>
      <c r="D15" s="146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</row>
    <row r="16" spans="1:17" ht="15" x14ac:dyDescent="0.3">
      <c r="A16" s="145" t="s">
        <v>162</v>
      </c>
      <c r="B16" s="145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</row>
    <row r="17" spans="1:17" ht="15" x14ac:dyDescent="0.3">
      <c r="A17" s="87"/>
      <c r="B17" s="87"/>
      <c r="C17" s="87"/>
      <c r="D17" s="87"/>
      <c r="E17" s="103"/>
      <c r="F17" s="103"/>
      <c r="G17" s="87"/>
      <c r="H17" s="87"/>
      <c r="I17" s="148" t="s">
        <v>193</v>
      </c>
      <c r="J17" s="148"/>
      <c r="K17" s="87"/>
      <c r="L17" s="87"/>
      <c r="M17" s="87"/>
      <c r="N17" s="87"/>
      <c r="O17" s="87"/>
      <c r="P17" s="87"/>
      <c r="Q17" s="87"/>
    </row>
    <row r="18" spans="1:17" ht="15" x14ac:dyDescent="0.3">
      <c r="A18" s="145" t="s">
        <v>142</v>
      </c>
      <c r="B18" s="145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</row>
    <row r="19" spans="1:17" ht="15" x14ac:dyDescent="0.3">
      <c r="A19" s="112" t="s">
        <v>259</v>
      </c>
      <c r="B19" s="87"/>
      <c r="C19" s="146" t="s">
        <v>157</v>
      </c>
      <c r="D19" s="14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</row>
    <row r="20" spans="1:17" ht="15" x14ac:dyDescent="0.3">
      <c r="A20" s="145" t="s">
        <v>157</v>
      </c>
      <c r="B20" s="145"/>
      <c r="C20" s="112" t="s">
        <v>261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</row>
    <row r="21" spans="1:17" ht="15" x14ac:dyDescent="0.3">
      <c r="A21" s="87"/>
      <c r="B21" s="87"/>
      <c r="C21" s="87"/>
      <c r="D21" s="87"/>
      <c r="E21" s="147" t="s">
        <v>193</v>
      </c>
      <c r="F21" s="14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</row>
    <row r="22" spans="1:17" ht="15" x14ac:dyDescent="0.3">
      <c r="A22" s="145" t="s">
        <v>193</v>
      </c>
      <c r="B22" s="145"/>
      <c r="C22" s="87"/>
      <c r="D22" s="87"/>
      <c r="E22" s="112" t="s">
        <v>260</v>
      </c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</row>
    <row r="23" spans="1:17" ht="15" x14ac:dyDescent="0.3">
      <c r="A23" s="112" t="s">
        <v>258</v>
      </c>
      <c r="B23" s="87"/>
      <c r="C23" s="146" t="s">
        <v>193</v>
      </c>
      <c r="D23" s="146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</row>
    <row r="24" spans="1:17" ht="15" x14ac:dyDescent="0.3">
      <c r="A24" s="145" t="s">
        <v>151</v>
      </c>
      <c r="B24" s="145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</row>
    <row r="25" spans="1:17" ht="15" x14ac:dyDescent="0.3">
      <c r="A25" s="87"/>
      <c r="B25" s="87"/>
      <c r="C25" s="87"/>
      <c r="D25" s="87"/>
      <c r="E25" s="103"/>
      <c r="F25" s="103"/>
      <c r="G25" s="149" t="s">
        <v>193</v>
      </c>
      <c r="H25" s="149"/>
      <c r="I25" s="87"/>
      <c r="J25" s="87"/>
      <c r="K25" s="87"/>
      <c r="L25" s="87"/>
      <c r="M25" s="87"/>
      <c r="N25" s="87"/>
      <c r="O25" s="87"/>
      <c r="P25" s="87"/>
      <c r="Q25" s="87"/>
    </row>
    <row r="26" spans="1:17" ht="15" x14ac:dyDescent="0.3">
      <c r="A26" s="145" t="s">
        <v>149</v>
      </c>
      <c r="B26" s="145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</row>
    <row r="27" spans="1:17" ht="15" x14ac:dyDescent="0.3">
      <c r="A27" s="112" t="s">
        <v>256</v>
      </c>
      <c r="B27" s="87"/>
      <c r="C27" s="146" t="s">
        <v>149</v>
      </c>
      <c r="D27" s="146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</row>
    <row r="28" spans="1:17" ht="15" x14ac:dyDescent="0.3">
      <c r="A28" s="145" t="s">
        <v>147</v>
      </c>
      <c r="B28" s="145"/>
      <c r="C28" s="112" t="s">
        <v>275</v>
      </c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</row>
    <row r="29" spans="1:17" ht="15" x14ac:dyDescent="0.3">
      <c r="A29" s="87"/>
      <c r="B29" s="87"/>
      <c r="C29" s="87"/>
      <c r="D29" s="87"/>
      <c r="E29" s="147" t="s">
        <v>146</v>
      </c>
      <c r="F29" s="14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</row>
    <row r="30" spans="1:17" ht="15" x14ac:dyDescent="0.3">
      <c r="A30" s="145" t="s">
        <v>146</v>
      </c>
      <c r="B30" s="145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</row>
    <row r="31" spans="1:17" ht="15" x14ac:dyDescent="0.3">
      <c r="A31" s="112" t="s">
        <v>260</v>
      </c>
      <c r="B31" s="87"/>
      <c r="C31" s="146" t="s">
        <v>146</v>
      </c>
      <c r="D31" s="146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</row>
    <row r="32" spans="1:17" ht="15" x14ac:dyDescent="0.3">
      <c r="A32" s="145" t="s">
        <v>172</v>
      </c>
      <c r="B32" s="145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</row>
    <row r="33" spans="1:17" ht="15" x14ac:dyDescent="0.3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</row>
    <row r="34" spans="1:17" ht="15" x14ac:dyDescent="0.3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</row>
    <row r="35" spans="1:17" ht="15" x14ac:dyDescent="0.3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</row>
    <row r="36" spans="1:17" ht="15.6" x14ac:dyDescent="0.3">
      <c r="A36" s="141" t="s">
        <v>276</v>
      </c>
      <c r="B36" s="141"/>
      <c r="C36" s="141"/>
      <c r="D36" s="142"/>
      <c r="E36" s="104" t="s">
        <v>274</v>
      </c>
      <c r="F36" s="87"/>
      <c r="G36" s="87"/>
      <c r="H36" s="87"/>
      <c r="I36" s="87"/>
      <c r="J36" s="87"/>
      <c r="K36" s="87"/>
      <c r="L36" s="88" t="s">
        <v>25</v>
      </c>
      <c r="M36" s="143" t="s">
        <v>193</v>
      </c>
      <c r="N36" s="143"/>
      <c r="O36" s="87"/>
      <c r="P36" s="87"/>
      <c r="Q36" s="87"/>
    </row>
    <row r="37" spans="1:17" ht="15.6" x14ac:dyDescent="0.3">
      <c r="A37" s="141" t="s">
        <v>285</v>
      </c>
      <c r="B37" s="141"/>
      <c r="C37" s="141"/>
      <c r="D37" s="142"/>
      <c r="E37" s="104" t="s">
        <v>273</v>
      </c>
      <c r="F37" s="87"/>
      <c r="G37" s="87"/>
      <c r="H37" s="87"/>
      <c r="I37" s="87"/>
      <c r="J37" s="87"/>
      <c r="K37" s="87"/>
      <c r="L37" s="88" t="s">
        <v>24</v>
      </c>
      <c r="M37" s="143" t="s">
        <v>143</v>
      </c>
      <c r="N37" s="143"/>
      <c r="O37" s="87"/>
      <c r="P37" s="87"/>
      <c r="Q37" s="87"/>
    </row>
    <row r="38" spans="1:17" ht="15.6" x14ac:dyDescent="0.3">
      <c r="A38" s="141" t="s">
        <v>277</v>
      </c>
      <c r="B38" s="141"/>
      <c r="C38" s="141"/>
      <c r="D38" s="142"/>
      <c r="E38" s="104" t="s">
        <v>274</v>
      </c>
      <c r="F38" s="87"/>
      <c r="G38" s="87"/>
      <c r="H38" s="87"/>
      <c r="I38" s="87"/>
      <c r="J38" s="87"/>
      <c r="K38" s="87"/>
      <c r="L38" s="88" t="s">
        <v>23</v>
      </c>
      <c r="M38" s="143" t="s">
        <v>146</v>
      </c>
      <c r="N38" s="143"/>
      <c r="O38" s="87"/>
      <c r="P38" s="87"/>
      <c r="Q38" s="87"/>
    </row>
    <row r="39" spans="1:17" ht="15.6" x14ac:dyDescent="0.3">
      <c r="A39" s="141" t="s">
        <v>278</v>
      </c>
      <c r="B39" s="141"/>
      <c r="C39" s="141"/>
      <c r="D39" s="142"/>
      <c r="E39" s="104" t="s">
        <v>266</v>
      </c>
      <c r="F39" s="87"/>
      <c r="G39" s="87"/>
      <c r="H39" s="87"/>
      <c r="I39" s="87"/>
      <c r="J39" s="87"/>
      <c r="K39" s="87"/>
      <c r="L39" s="88" t="s">
        <v>22</v>
      </c>
      <c r="M39" s="143" t="s">
        <v>150</v>
      </c>
      <c r="N39" s="143"/>
      <c r="O39" s="87"/>
      <c r="P39" s="87"/>
      <c r="Q39" s="87"/>
    </row>
    <row r="40" spans="1:17" ht="15.6" x14ac:dyDescent="0.3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8" t="s">
        <v>21</v>
      </c>
      <c r="M40" s="143" t="s">
        <v>149</v>
      </c>
      <c r="N40" s="143"/>
      <c r="O40" s="87"/>
      <c r="P40" s="87"/>
      <c r="Q40" s="87"/>
    </row>
    <row r="41" spans="1:17" ht="15.6" x14ac:dyDescent="0.3">
      <c r="A41" s="141" t="s">
        <v>294</v>
      </c>
      <c r="B41" s="141"/>
      <c r="C41" s="141"/>
      <c r="D41" s="142"/>
      <c r="E41" s="104" t="s">
        <v>264</v>
      </c>
      <c r="F41" s="87"/>
      <c r="G41" s="87"/>
      <c r="H41" s="87"/>
      <c r="I41" s="87"/>
      <c r="J41" s="87"/>
      <c r="K41" s="87"/>
      <c r="L41" s="88" t="s">
        <v>20</v>
      </c>
      <c r="M41" s="143" t="s">
        <v>148</v>
      </c>
      <c r="N41" s="143"/>
      <c r="O41" s="87"/>
      <c r="P41" s="87"/>
      <c r="Q41" s="87"/>
    </row>
    <row r="42" spans="1:17" ht="15.6" x14ac:dyDescent="0.3">
      <c r="A42" s="141" t="s">
        <v>296</v>
      </c>
      <c r="B42" s="141"/>
      <c r="C42" s="141"/>
      <c r="D42" s="142"/>
      <c r="E42" s="104" t="s">
        <v>295</v>
      </c>
      <c r="F42" s="87"/>
      <c r="G42" s="87"/>
      <c r="H42" s="87"/>
      <c r="I42" s="87"/>
      <c r="J42" s="87"/>
      <c r="K42" s="87"/>
      <c r="L42" s="88" t="s">
        <v>19</v>
      </c>
      <c r="M42" s="143" t="s">
        <v>144</v>
      </c>
      <c r="N42" s="143"/>
      <c r="O42" s="87"/>
      <c r="P42" s="87"/>
      <c r="Q42" s="87"/>
    </row>
    <row r="43" spans="1:17" ht="15.6" x14ac:dyDescent="0.3">
      <c r="A43" s="141" t="s">
        <v>290</v>
      </c>
      <c r="B43" s="141"/>
      <c r="C43" s="141"/>
      <c r="D43" s="142"/>
      <c r="E43" s="104" t="s">
        <v>289</v>
      </c>
      <c r="F43" s="87"/>
      <c r="G43" s="87"/>
      <c r="H43" s="87"/>
      <c r="I43" s="87"/>
      <c r="J43" s="87"/>
      <c r="K43" s="87"/>
      <c r="L43" s="88" t="s">
        <v>18</v>
      </c>
      <c r="M43" s="143" t="s">
        <v>157</v>
      </c>
      <c r="N43" s="143"/>
      <c r="O43" s="87"/>
      <c r="P43" s="87"/>
      <c r="Q43" s="87"/>
    </row>
    <row r="44" spans="1:17" ht="15.6" x14ac:dyDescent="0.3">
      <c r="A44" s="141" t="s">
        <v>297</v>
      </c>
      <c r="B44" s="141"/>
      <c r="C44" s="141"/>
      <c r="D44" s="142"/>
      <c r="E44" s="104" t="s">
        <v>257</v>
      </c>
      <c r="F44" s="87"/>
      <c r="G44" s="87"/>
      <c r="H44" s="87"/>
      <c r="I44" s="87"/>
      <c r="J44" s="87"/>
      <c r="K44" s="87"/>
      <c r="L44" s="88" t="s">
        <v>17</v>
      </c>
      <c r="M44" s="143" t="s">
        <v>142</v>
      </c>
      <c r="N44" s="143"/>
      <c r="O44" s="87"/>
      <c r="P44" s="87"/>
      <c r="Q44" s="87"/>
    </row>
    <row r="45" spans="1:17" ht="15.6" x14ac:dyDescent="0.3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8" t="s">
        <v>16</v>
      </c>
      <c r="M45" s="143" t="s">
        <v>145</v>
      </c>
      <c r="N45" s="143"/>
      <c r="O45" s="87"/>
      <c r="P45" s="87"/>
      <c r="Q45" s="87"/>
    </row>
    <row r="46" spans="1:17" ht="15.6" x14ac:dyDescent="0.3">
      <c r="A46" s="141" t="s">
        <v>307</v>
      </c>
      <c r="B46" s="141"/>
      <c r="C46" s="141"/>
      <c r="D46" s="142"/>
      <c r="E46" s="104" t="s">
        <v>258</v>
      </c>
      <c r="F46" s="87"/>
      <c r="G46" s="87"/>
      <c r="H46" s="87"/>
      <c r="I46" s="87"/>
      <c r="J46" s="87"/>
      <c r="K46" s="87"/>
      <c r="L46" s="88" t="s">
        <v>15</v>
      </c>
      <c r="M46" s="143" t="s">
        <v>156</v>
      </c>
      <c r="N46" s="143"/>
      <c r="O46" s="87"/>
      <c r="P46" s="87"/>
      <c r="Q46" s="87"/>
    </row>
    <row r="47" spans="1:17" ht="15.6" x14ac:dyDescent="0.3">
      <c r="A47" s="141" t="s">
        <v>299</v>
      </c>
      <c r="B47" s="141"/>
      <c r="C47" s="141"/>
      <c r="D47" s="142"/>
      <c r="E47" s="104" t="s">
        <v>298</v>
      </c>
      <c r="F47" s="87"/>
      <c r="G47" s="87"/>
      <c r="H47" s="87"/>
      <c r="I47" s="87"/>
      <c r="J47" s="87"/>
      <c r="K47" s="87"/>
      <c r="L47" s="88" t="s">
        <v>14</v>
      </c>
      <c r="M47" s="143" t="s">
        <v>172</v>
      </c>
      <c r="N47" s="143"/>
      <c r="O47" s="87"/>
      <c r="P47" s="87"/>
      <c r="Q47" s="87"/>
    </row>
    <row r="48" spans="1:17" ht="15.6" x14ac:dyDescent="0.3">
      <c r="A48" s="144"/>
      <c r="B48" s="144"/>
      <c r="C48" s="144"/>
      <c r="D48" s="144"/>
      <c r="E48" s="87"/>
      <c r="F48" s="87"/>
      <c r="G48" s="87"/>
      <c r="H48" s="87"/>
      <c r="I48" s="87"/>
      <c r="J48" s="87"/>
      <c r="K48" s="87"/>
      <c r="L48" s="88" t="s">
        <v>13</v>
      </c>
      <c r="M48" s="143" t="s">
        <v>162</v>
      </c>
      <c r="N48" s="143"/>
      <c r="O48" s="87"/>
      <c r="P48" s="87"/>
      <c r="Q48" s="87"/>
    </row>
    <row r="49" spans="1:17" ht="15.6" x14ac:dyDescent="0.3">
      <c r="A49" s="141" t="s">
        <v>318</v>
      </c>
      <c r="B49" s="141"/>
      <c r="C49" s="141"/>
      <c r="D49" s="142"/>
      <c r="E49" s="104" t="s">
        <v>257</v>
      </c>
      <c r="F49" s="104" t="s">
        <v>75</v>
      </c>
      <c r="G49" s="87"/>
      <c r="H49" s="87"/>
      <c r="I49" s="87"/>
      <c r="J49" s="87"/>
      <c r="K49" s="87"/>
      <c r="L49" s="88" t="s">
        <v>12</v>
      </c>
      <c r="M49" s="143" t="s">
        <v>147</v>
      </c>
      <c r="N49" s="143"/>
      <c r="O49" s="87"/>
      <c r="P49" s="87"/>
      <c r="Q49" s="87"/>
    </row>
    <row r="50" spans="1:17" ht="15.6" x14ac:dyDescent="0.3">
      <c r="A50" s="141" t="s">
        <v>309</v>
      </c>
      <c r="B50" s="141"/>
      <c r="C50" s="141"/>
      <c r="D50" s="142"/>
      <c r="E50" s="104" t="s">
        <v>302</v>
      </c>
      <c r="F50" s="104" t="s">
        <v>76</v>
      </c>
      <c r="G50" s="87"/>
      <c r="H50" s="87"/>
      <c r="I50" s="87"/>
      <c r="J50" s="87"/>
      <c r="K50" s="87"/>
      <c r="L50" s="88" t="s">
        <v>11</v>
      </c>
      <c r="M50" s="143" t="s">
        <v>155</v>
      </c>
      <c r="N50" s="143"/>
      <c r="O50" s="87"/>
      <c r="P50" s="87"/>
      <c r="Q50" s="87"/>
    </row>
    <row r="51" spans="1:17" ht="15.6" x14ac:dyDescent="0.3">
      <c r="A51" s="141" t="s">
        <v>319</v>
      </c>
      <c r="B51" s="141"/>
      <c r="C51" s="141"/>
      <c r="D51" s="142"/>
      <c r="E51" s="104" t="s">
        <v>274</v>
      </c>
      <c r="F51" s="104" t="s">
        <v>77</v>
      </c>
      <c r="G51" s="87"/>
      <c r="H51" s="87"/>
      <c r="I51" s="87"/>
      <c r="J51" s="87"/>
      <c r="K51" s="87"/>
      <c r="L51" s="88" t="s">
        <v>10</v>
      </c>
      <c r="M51" s="143" t="s">
        <v>151</v>
      </c>
      <c r="N51" s="143"/>
      <c r="O51" s="87"/>
      <c r="P51" s="87"/>
      <c r="Q51" s="87"/>
    </row>
    <row r="52" spans="1:17" ht="15.6" x14ac:dyDescent="0.3">
      <c r="A52" s="141" t="s">
        <v>308</v>
      </c>
      <c r="B52" s="141"/>
      <c r="C52" s="141"/>
      <c r="D52" s="142"/>
      <c r="E52" s="104" t="s">
        <v>302</v>
      </c>
      <c r="F52" s="104" t="s">
        <v>78</v>
      </c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</row>
    <row r="53" spans="1:17" ht="15.6" x14ac:dyDescent="0.3">
      <c r="A53" s="141" t="s">
        <v>320</v>
      </c>
      <c r="B53" s="141"/>
      <c r="C53" s="141"/>
      <c r="D53" s="142"/>
      <c r="E53" s="104" t="s">
        <v>256</v>
      </c>
      <c r="F53" s="104" t="s">
        <v>79</v>
      </c>
    </row>
    <row r="54" spans="1:17" ht="15.6" x14ac:dyDescent="0.3">
      <c r="A54" s="141" t="s">
        <v>314</v>
      </c>
      <c r="B54" s="141"/>
      <c r="C54" s="141"/>
      <c r="D54" s="142"/>
      <c r="E54" s="104" t="s">
        <v>302</v>
      </c>
      <c r="F54" s="104" t="s">
        <v>80</v>
      </c>
    </row>
    <row r="55" spans="1:17" ht="15.6" x14ac:dyDescent="0.3">
      <c r="A55" s="141" t="s">
        <v>317</v>
      </c>
      <c r="B55" s="141"/>
      <c r="C55" s="141"/>
      <c r="D55" s="142"/>
      <c r="E55" s="104" t="s">
        <v>258</v>
      </c>
      <c r="F55" s="104" t="s">
        <v>81</v>
      </c>
    </row>
  </sheetData>
  <mergeCells count="65">
    <mergeCell ref="A2:B2"/>
    <mergeCell ref="C3:D3"/>
    <mergeCell ref="A4:B4"/>
    <mergeCell ref="E5:F5"/>
    <mergeCell ref="A6:B6"/>
    <mergeCell ref="G9:H9"/>
    <mergeCell ref="A10:B10"/>
    <mergeCell ref="C11:D11"/>
    <mergeCell ref="C7:D7"/>
    <mergeCell ref="A8:B8"/>
    <mergeCell ref="A12:B12"/>
    <mergeCell ref="G25:H25"/>
    <mergeCell ref="A14:B14"/>
    <mergeCell ref="C15:D15"/>
    <mergeCell ref="A16:B16"/>
    <mergeCell ref="A22:B22"/>
    <mergeCell ref="C23:D23"/>
    <mergeCell ref="A24:B24"/>
    <mergeCell ref="E13:F13"/>
    <mergeCell ref="I17:J17"/>
    <mergeCell ref="A18:B18"/>
    <mergeCell ref="C19:D19"/>
    <mergeCell ref="A20:B20"/>
    <mergeCell ref="E21:F21"/>
    <mergeCell ref="A38:D38"/>
    <mergeCell ref="M38:N38"/>
    <mergeCell ref="A26:B26"/>
    <mergeCell ref="C27:D27"/>
    <mergeCell ref="A28:B28"/>
    <mergeCell ref="E29:F29"/>
    <mergeCell ref="A30:B30"/>
    <mergeCell ref="C31:D31"/>
    <mergeCell ref="A32:B32"/>
    <mergeCell ref="A36:D36"/>
    <mergeCell ref="M36:N36"/>
    <mergeCell ref="A37:D37"/>
    <mergeCell ref="M37:N37"/>
    <mergeCell ref="A46:D46"/>
    <mergeCell ref="M46:N46"/>
    <mergeCell ref="A39:D39"/>
    <mergeCell ref="M39:N39"/>
    <mergeCell ref="M40:N40"/>
    <mergeCell ref="A41:D41"/>
    <mergeCell ref="M41:N41"/>
    <mergeCell ref="A42:D42"/>
    <mergeCell ref="M42:N42"/>
    <mergeCell ref="A43:D43"/>
    <mergeCell ref="M43:N43"/>
    <mergeCell ref="A44:D44"/>
    <mergeCell ref="M44:N44"/>
    <mergeCell ref="M45:N45"/>
    <mergeCell ref="A47:D47"/>
    <mergeCell ref="M47:N47"/>
    <mergeCell ref="A48:D48"/>
    <mergeCell ref="M48:N48"/>
    <mergeCell ref="A49:D49"/>
    <mergeCell ref="M49:N49"/>
    <mergeCell ref="A54:D54"/>
    <mergeCell ref="A55:D55"/>
    <mergeCell ref="A50:D50"/>
    <mergeCell ref="M50:N50"/>
    <mergeCell ref="A51:D51"/>
    <mergeCell ref="M51:N51"/>
    <mergeCell ref="A52:D52"/>
    <mergeCell ref="A53:D53"/>
  </mergeCells>
  <pageMargins left="0.7" right="0.7" top="0.75" bottom="0.75" header="0.3" footer="0.3"/>
  <pageSetup paperSize="9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K17" sqref="K17"/>
    </sheetView>
  </sheetViews>
  <sheetFormatPr defaultColWidth="9.109375" defaultRowHeight="14.4" x14ac:dyDescent="0.3"/>
  <cols>
    <col min="1" max="16384" width="9.109375" style="86"/>
  </cols>
  <sheetData>
    <row r="1" spans="1:17" ht="15" x14ac:dyDescent="0.3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7" ht="15" x14ac:dyDescent="0.3">
      <c r="A2" s="150" t="s">
        <v>161</v>
      </c>
      <c r="B2" s="145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ht="15" x14ac:dyDescent="0.3">
      <c r="A3" s="112" t="s">
        <v>257</v>
      </c>
      <c r="B3" s="87"/>
      <c r="C3" s="146" t="s">
        <v>171</v>
      </c>
      <c r="D3" s="146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17" ht="15" x14ac:dyDescent="0.3">
      <c r="A4" s="150" t="s">
        <v>171</v>
      </c>
      <c r="B4" s="145"/>
      <c r="C4" s="112" t="s">
        <v>256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</row>
    <row r="5" spans="1:17" ht="15" x14ac:dyDescent="0.3">
      <c r="A5" s="87"/>
      <c r="B5" s="87"/>
      <c r="C5" s="87"/>
      <c r="D5" s="87"/>
      <c r="E5" s="147" t="s">
        <v>171</v>
      </c>
      <c r="F5" s="14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</row>
    <row r="6" spans="1:17" ht="15" x14ac:dyDescent="0.3">
      <c r="A6" s="150" t="s">
        <v>159</v>
      </c>
      <c r="B6" s="145"/>
      <c r="C6" s="87"/>
      <c r="D6" s="87"/>
      <c r="E6" s="112" t="s">
        <v>258</v>
      </c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</row>
    <row r="7" spans="1:17" ht="15" x14ac:dyDescent="0.3">
      <c r="A7" s="112" t="s">
        <v>256</v>
      </c>
      <c r="B7" s="87"/>
      <c r="C7" s="146" t="s">
        <v>159</v>
      </c>
      <c r="D7" s="146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</row>
    <row r="8" spans="1:17" ht="15" x14ac:dyDescent="0.3">
      <c r="A8" s="150" t="s">
        <v>173</v>
      </c>
      <c r="B8" s="145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</row>
    <row r="9" spans="1:17" ht="15" x14ac:dyDescent="0.3">
      <c r="A9" s="87"/>
      <c r="B9" s="87"/>
      <c r="C9" s="87"/>
      <c r="D9" s="87"/>
      <c r="E9" s="103"/>
      <c r="F9" s="103"/>
      <c r="G9" s="149" t="s">
        <v>251</v>
      </c>
      <c r="H9" s="149"/>
      <c r="I9" s="87"/>
      <c r="J9" s="87"/>
      <c r="K9" s="87"/>
      <c r="L9" s="87"/>
      <c r="M9" s="87"/>
      <c r="N9" s="87"/>
      <c r="O9" s="87"/>
      <c r="P9" s="87"/>
      <c r="Q9" s="87"/>
    </row>
    <row r="10" spans="1:17" ht="15" x14ac:dyDescent="0.3">
      <c r="A10" s="150" t="s">
        <v>251</v>
      </c>
      <c r="B10" s="145"/>
      <c r="C10" s="87"/>
      <c r="D10" s="87"/>
      <c r="E10" s="87"/>
      <c r="F10" s="87"/>
      <c r="G10" s="112" t="s">
        <v>256</v>
      </c>
      <c r="H10" s="87"/>
      <c r="I10" s="87"/>
      <c r="J10" s="87"/>
      <c r="K10" s="87"/>
      <c r="L10" s="87"/>
      <c r="M10" s="87"/>
      <c r="N10" s="87"/>
      <c r="O10" s="87"/>
      <c r="P10" s="87"/>
      <c r="Q10" s="87"/>
    </row>
    <row r="11" spans="1:17" ht="15" x14ac:dyDescent="0.3">
      <c r="A11" s="112" t="s">
        <v>256</v>
      </c>
      <c r="B11" s="87"/>
      <c r="C11" s="146" t="s">
        <v>251</v>
      </c>
      <c r="D11" s="146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</row>
    <row r="12" spans="1:17" ht="15" x14ac:dyDescent="0.3">
      <c r="A12" s="150" t="s">
        <v>174</v>
      </c>
      <c r="B12" s="145"/>
      <c r="C12" s="112" t="s">
        <v>258</v>
      </c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</row>
    <row r="13" spans="1:17" ht="15" x14ac:dyDescent="0.3">
      <c r="A13" s="87"/>
      <c r="B13" s="87"/>
      <c r="C13" s="87"/>
      <c r="D13" s="87"/>
      <c r="E13" s="147" t="s">
        <v>251</v>
      </c>
      <c r="F13" s="14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</row>
    <row r="14" spans="1:17" ht="15" x14ac:dyDescent="0.3">
      <c r="A14" s="150" t="s">
        <v>153</v>
      </c>
      <c r="B14" s="145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</row>
    <row r="15" spans="1:17" ht="15" x14ac:dyDescent="0.3">
      <c r="A15" s="112" t="s">
        <v>255</v>
      </c>
      <c r="B15" s="87"/>
      <c r="C15" s="146" t="s">
        <v>166</v>
      </c>
      <c r="D15" s="146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</row>
    <row r="16" spans="1:17" ht="15" x14ac:dyDescent="0.3">
      <c r="A16" s="150" t="s">
        <v>166</v>
      </c>
      <c r="B16" s="145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</row>
    <row r="17" spans="1:17" ht="15" x14ac:dyDescent="0.3">
      <c r="A17" s="87"/>
      <c r="B17" s="87"/>
      <c r="C17" s="87"/>
      <c r="D17" s="87"/>
      <c r="E17" s="103"/>
      <c r="F17" s="103"/>
      <c r="G17" s="87"/>
      <c r="H17" s="87"/>
      <c r="I17" s="148" t="s">
        <v>251</v>
      </c>
      <c r="J17" s="148"/>
      <c r="K17" s="87"/>
      <c r="L17" s="87"/>
      <c r="M17" s="87"/>
      <c r="N17" s="87"/>
      <c r="O17" s="87"/>
      <c r="P17" s="87"/>
      <c r="Q17" s="87"/>
    </row>
    <row r="18" spans="1:17" ht="15" x14ac:dyDescent="0.3">
      <c r="A18" s="150" t="s">
        <v>154</v>
      </c>
      <c r="B18" s="145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</row>
    <row r="19" spans="1:17" ht="15" x14ac:dyDescent="0.3">
      <c r="A19" s="112" t="s">
        <v>261</v>
      </c>
      <c r="B19" s="87"/>
      <c r="C19" s="146" t="s">
        <v>180</v>
      </c>
      <c r="D19" s="14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</row>
    <row r="20" spans="1:17" ht="15" x14ac:dyDescent="0.3">
      <c r="A20" s="150" t="s">
        <v>180</v>
      </c>
      <c r="B20" s="145"/>
      <c r="C20" s="112" t="s">
        <v>259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</row>
    <row r="21" spans="1:17" ht="15" x14ac:dyDescent="0.3">
      <c r="A21" s="87"/>
      <c r="B21" s="87"/>
      <c r="C21" s="87"/>
      <c r="D21" s="87"/>
      <c r="E21" s="147" t="s">
        <v>163</v>
      </c>
      <c r="F21" s="14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</row>
    <row r="22" spans="1:17" ht="15" x14ac:dyDescent="0.3">
      <c r="A22" s="150" t="s">
        <v>170</v>
      </c>
      <c r="B22" s="145"/>
      <c r="C22" s="87"/>
      <c r="D22" s="87"/>
      <c r="E22" s="112" t="s">
        <v>256</v>
      </c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</row>
    <row r="23" spans="1:17" ht="15" x14ac:dyDescent="0.3">
      <c r="A23" s="112" t="s">
        <v>257</v>
      </c>
      <c r="B23" s="87"/>
      <c r="C23" s="146" t="s">
        <v>163</v>
      </c>
      <c r="D23" s="146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</row>
    <row r="24" spans="1:17" ht="15" x14ac:dyDescent="0.3">
      <c r="A24" s="150" t="s">
        <v>163</v>
      </c>
      <c r="B24" s="145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</row>
    <row r="25" spans="1:17" ht="15" x14ac:dyDescent="0.3">
      <c r="A25" s="87"/>
      <c r="B25" s="87"/>
      <c r="C25" s="87"/>
      <c r="D25" s="87"/>
      <c r="E25" s="103"/>
      <c r="F25" s="103"/>
      <c r="G25" s="149" t="s">
        <v>163</v>
      </c>
      <c r="H25" s="149"/>
      <c r="I25" s="87"/>
      <c r="J25" s="87"/>
      <c r="K25" s="87"/>
      <c r="L25" s="87"/>
      <c r="M25" s="87"/>
      <c r="N25" s="87"/>
      <c r="O25" s="87"/>
      <c r="P25" s="87"/>
      <c r="Q25" s="87"/>
    </row>
    <row r="26" spans="1:17" ht="15" x14ac:dyDescent="0.3">
      <c r="A26" s="150" t="s">
        <v>164</v>
      </c>
      <c r="B26" s="145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</row>
    <row r="27" spans="1:17" ht="15" x14ac:dyDescent="0.3">
      <c r="A27" s="112" t="s">
        <v>262</v>
      </c>
      <c r="B27" s="87"/>
      <c r="C27" s="146" t="s">
        <v>164</v>
      </c>
      <c r="D27" s="146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</row>
    <row r="28" spans="1:17" ht="15" x14ac:dyDescent="0.3">
      <c r="A28" s="150" t="s">
        <v>176</v>
      </c>
      <c r="B28" s="145"/>
      <c r="C28" s="112" t="s">
        <v>274</v>
      </c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</row>
    <row r="29" spans="1:17" ht="15" x14ac:dyDescent="0.3">
      <c r="A29" s="87"/>
      <c r="B29" s="87"/>
      <c r="C29" s="87"/>
      <c r="D29" s="87"/>
      <c r="E29" s="147" t="s">
        <v>164</v>
      </c>
      <c r="F29" s="14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</row>
    <row r="30" spans="1:17" ht="15" x14ac:dyDescent="0.3">
      <c r="A30" s="150" t="s">
        <v>168</v>
      </c>
      <c r="B30" s="145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</row>
    <row r="31" spans="1:17" ht="15" x14ac:dyDescent="0.3">
      <c r="A31" s="112" t="s">
        <v>263</v>
      </c>
      <c r="B31" s="87"/>
      <c r="C31" s="146" t="s">
        <v>175</v>
      </c>
      <c r="D31" s="146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</row>
    <row r="32" spans="1:17" ht="15" x14ac:dyDescent="0.3">
      <c r="A32" s="150" t="s">
        <v>175</v>
      </c>
      <c r="B32" s="145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</row>
    <row r="33" spans="1:17" ht="15" x14ac:dyDescent="0.3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</row>
    <row r="34" spans="1:17" ht="15" x14ac:dyDescent="0.3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</row>
    <row r="35" spans="1:17" ht="15" x14ac:dyDescent="0.3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</row>
    <row r="36" spans="1:17" ht="15.6" x14ac:dyDescent="0.3">
      <c r="A36" s="141" t="s">
        <v>282</v>
      </c>
      <c r="B36" s="141"/>
      <c r="C36" s="141"/>
      <c r="D36" s="142"/>
      <c r="E36" s="104" t="s">
        <v>259</v>
      </c>
      <c r="F36" s="87"/>
      <c r="G36" s="87"/>
      <c r="H36" s="87"/>
      <c r="I36" s="87"/>
      <c r="J36" s="87"/>
      <c r="K36" s="87"/>
      <c r="L36" s="88" t="s">
        <v>41</v>
      </c>
      <c r="M36" s="143" t="s">
        <v>251</v>
      </c>
      <c r="N36" s="143"/>
      <c r="O36" s="87"/>
      <c r="P36" s="87"/>
      <c r="Q36" s="87"/>
    </row>
    <row r="37" spans="1:17" ht="15.6" x14ac:dyDescent="0.3">
      <c r="A37" s="141" t="s">
        <v>268</v>
      </c>
      <c r="B37" s="141"/>
      <c r="C37" s="141"/>
      <c r="D37" s="142"/>
      <c r="E37" s="104" t="s">
        <v>266</v>
      </c>
      <c r="F37" s="112" t="s">
        <v>253</v>
      </c>
      <c r="G37" s="87"/>
      <c r="H37" s="87"/>
      <c r="I37" s="87"/>
      <c r="J37" s="87"/>
      <c r="K37" s="87"/>
      <c r="L37" s="88" t="s">
        <v>40</v>
      </c>
      <c r="M37" s="143" t="s">
        <v>163</v>
      </c>
      <c r="N37" s="143"/>
      <c r="O37" s="87"/>
      <c r="P37" s="87"/>
      <c r="Q37" s="87"/>
    </row>
    <row r="38" spans="1:17" ht="15.6" x14ac:dyDescent="0.3">
      <c r="A38" s="141" t="s">
        <v>267</v>
      </c>
      <c r="B38" s="141"/>
      <c r="C38" s="141"/>
      <c r="D38" s="142"/>
      <c r="E38" s="104" t="s">
        <v>258</v>
      </c>
      <c r="F38" s="87"/>
      <c r="G38" s="87"/>
      <c r="H38" s="87"/>
      <c r="I38" s="87"/>
      <c r="J38" s="87"/>
      <c r="K38" s="87"/>
      <c r="L38" s="88" t="s">
        <v>39</v>
      </c>
      <c r="M38" s="143" t="s">
        <v>164</v>
      </c>
      <c r="N38" s="143"/>
      <c r="O38" s="87"/>
      <c r="P38" s="87"/>
      <c r="Q38" s="87"/>
    </row>
    <row r="39" spans="1:17" ht="15.6" x14ac:dyDescent="0.3">
      <c r="A39" s="141" t="s">
        <v>284</v>
      </c>
      <c r="B39" s="141"/>
      <c r="C39" s="141"/>
      <c r="D39" s="142"/>
      <c r="E39" s="104" t="s">
        <v>283</v>
      </c>
      <c r="F39" s="87"/>
      <c r="G39" s="87"/>
      <c r="H39" s="87"/>
      <c r="I39" s="87"/>
      <c r="J39" s="87"/>
      <c r="K39" s="87"/>
      <c r="L39" s="88" t="s">
        <v>38</v>
      </c>
      <c r="M39" s="143" t="s">
        <v>171</v>
      </c>
      <c r="N39" s="143"/>
      <c r="O39" s="87"/>
      <c r="P39" s="87"/>
      <c r="Q39" s="87"/>
    </row>
    <row r="40" spans="1:17" ht="15.6" x14ac:dyDescent="0.3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8" t="s">
        <v>37</v>
      </c>
      <c r="M40" s="143" t="s">
        <v>159</v>
      </c>
      <c r="N40" s="143"/>
      <c r="O40" s="87"/>
      <c r="P40" s="87"/>
      <c r="Q40" s="87"/>
    </row>
    <row r="41" spans="1:17" ht="15.6" x14ac:dyDescent="0.3">
      <c r="A41" s="141" t="s">
        <v>300</v>
      </c>
      <c r="B41" s="141"/>
      <c r="C41" s="141"/>
      <c r="D41" s="142"/>
      <c r="E41" s="104" t="s">
        <v>256</v>
      </c>
      <c r="F41" s="87"/>
      <c r="G41" s="87"/>
      <c r="H41" s="87"/>
      <c r="I41" s="87"/>
      <c r="J41" s="87"/>
      <c r="K41" s="87"/>
      <c r="L41" s="88" t="s">
        <v>36</v>
      </c>
      <c r="M41" s="143" t="s">
        <v>175</v>
      </c>
      <c r="N41" s="143"/>
      <c r="O41" s="87"/>
      <c r="P41" s="87"/>
      <c r="Q41" s="87"/>
    </row>
    <row r="42" spans="1:17" ht="15.6" x14ac:dyDescent="0.3">
      <c r="A42" s="141" t="s">
        <v>293</v>
      </c>
      <c r="B42" s="141"/>
      <c r="C42" s="141"/>
      <c r="D42" s="142"/>
      <c r="E42" s="104" t="s">
        <v>261</v>
      </c>
      <c r="F42" s="87"/>
      <c r="G42" s="87"/>
      <c r="H42" s="87"/>
      <c r="I42" s="87"/>
      <c r="J42" s="87"/>
      <c r="K42" s="87"/>
      <c r="L42" s="88" t="s">
        <v>35</v>
      </c>
      <c r="M42" s="143" t="s">
        <v>166</v>
      </c>
      <c r="N42" s="143"/>
      <c r="O42" s="87"/>
      <c r="P42" s="87"/>
      <c r="Q42" s="87"/>
    </row>
    <row r="43" spans="1:17" ht="15.6" x14ac:dyDescent="0.3">
      <c r="A43" s="141" t="s">
        <v>291</v>
      </c>
      <c r="B43" s="141"/>
      <c r="C43" s="141"/>
      <c r="D43" s="142"/>
      <c r="E43" s="104" t="s">
        <v>266</v>
      </c>
      <c r="F43" s="112" t="s">
        <v>253</v>
      </c>
      <c r="G43" s="87"/>
      <c r="H43" s="87"/>
      <c r="I43" s="87"/>
      <c r="J43" s="87"/>
      <c r="K43" s="87"/>
      <c r="L43" s="88" t="s">
        <v>34</v>
      </c>
      <c r="M43" s="143" t="s">
        <v>180</v>
      </c>
      <c r="N43" s="143"/>
      <c r="O43" s="87"/>
      <c r="P43" s="87"/>
      <c r="Q43" s="87"/>
    </row>
    <row r="44" spans="1:17" ht="15.6" x14ac:dyDescent="0.3">
      <c r="A44" s="141" t="s">
        <v>292</v>
      </c>
      <c r="B44" s="141"/>
      <c r="C44" s="141"/>
      <c r="D44" s="142"/>
      <c r="E44" s="104" t="s">
        <v>275</v>
      </c>
      <c r="F44" s="112" t="s">
        <v>253</v>
      </c>
      <c r="G44" s="87"/>
      <c r="H44" s="87"/>
      <c r="I44" s="87"/>
      <c r="J44" s="87"/>
      <c r="K44" s="87"/>
      <c r="L44" s="88" t="s">
        <v>33</v>
      </c>
      <c r="M44" s="143" t="s">
        <v>168</v>
      </c>
      <c r="N44" s="143"/>
      <c r="O44" s="87"/>
      <c r="P44" s="87"/>
      <c r="Q44" s="87"/>
    </row>
    <row r="45" spans="1:17" ht="15.6" x14ac:dyDescent="0.3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8" t="s">
        <v>32</v>
      </c>
      <c r="M45" s="143" t="s">
        <v>173</v>
      </c>
      <c r="N45" s="143"/>
      <c r="O45" s="87"/>
      <c r="P45" s="87"/>
      <c r="Q45" s="87"/>
    </row>
    <row r="46" spans="1:17" ht="15.6" x14ac:dyDescent="0.3">
      <c r="A46" s="141" t="s">
        <v>305</v>
      </c>
      <c r="B46" s="141"/>
      <c r="C46" s="141"/>
      <c r="D46" s="142"/>
      <c r="E46" s="104" t="s">
        <v>258</v>
      </c>
      <c r="F46" s="87"/>
      <c r="G46" s="87"/>
      <c r="H46" s="87"/>
      <c r="I46" s="87"/>
      <c r="J46" s="87"/>
      <c r="K46" s="87"/>
      <c r="L46" s="88" t="s">
        <v>31</v>
      </c>
      <c r="M46" s="143" t="s">
        <v>176</v>
      </c>
      <c r="N46" s="143"/>
      <c r="O46" s="87"/>
      <c r="P46" s="87"/>
      <c r="Q46" s="87"/>
    </row>
    <row r="47" spans="1:17" ht="15.6" x14ac:dyDescent="0.3">
      <c r="A47" s="141" t="s">
        <v>301</v>
      </c>
      <c r="B47" s="141"/>
      <c r="C47" s="141"/>
      <c r="D47" s="142"/>
      <c r="E47" s="104" t="s">
        <v>289</v>
      </c>
      <c r="F47" s="87"/>
      <c r="G47" s="87"/>
      <c r="H47" s="87"/>
      <c r="I47" s="87"/>
      <c r="J47" s="87"/>
      <c r="K47" s="87"/>
      <c r="L47" s="88" t="s">
        <v>30</v>
      </c>
      <c r="M47" s="143" t="s">
        <v>161</v>
      </c>
      <c r="N47" s="143"/>
      <c r="O47" s="87"/>
      <c r="P47" s="87"/>
      <c r="Q47" s="87"/>
    </row>
    <row r="48" spans="1:17" ht="15.6" x14ac:dyDescent="0.3">
      <c r="A48" s="144"/>
      <c r="B48" s="144"/>
      <c r="C48" s="144"/>
      <c r="D48" s="144"/>
      <c r="E48" s="87"/>
      <c r="F48" s="87"/>
      <c r="G48" s="87"/>
      <c r="H48" s="87"/>
      <c r="I48" s="87"/>
      <c r="J48" s="87"/>
      <c r="K48" s="87"/>
      <c r="L48" s="88" t="s">
        <v>29</v>
      </c>
      <c r="M48" s="143" t="s">
        <v>170</v>
      </c>
      <c r="N48" s="143"/>
      <c r="O48" s="87"/>
      <c r="P48" s="87"/>
      <c r="Q48" s="87"/>
    </row>
    <row r="49" spans="1:17" ht="15.6" x14ac:dyDescent="0.3">
      <c r="A49" s="141" t="s">
        <v>321</v>
      </c>
      <c r="B49" s="141"/>
      <c r="C49" s="141"/>
      <c r="D49" s="142"/>
      <c r="E49" s="104" t="s">
        <v>298</v>
      </c>
      <c r="F49" s="104" t="s">
        <v>82</v>
      </c>
      <c r="G49" s="87"/>
      <c r="H49" s="87"/>
      <c r="I49" s="87"/>
      <c r="J49" s="87"/>
      <c r="K49" s="87"/>
      <c r="L49" s="88" t="s">
        <v>28</v>
      </c>
      <c r="M49" s="143" t="s">
        <v>174</v>
      </c>
      <c r="N49" s="143"/>
      <c r="O49" s="87"/>
      <c r="P49" s="87"/>
      <c r="Q49" s="87"/>
    </row>
    <row r="50" spans="1:17" ht="15.6" x14ac:dyDescent="0.3">
      <c r="A50" s="141" t="s">
        <v>323</v>
      </c>
      <c r="B50" s="141"/>
      <c r="C50" s="141"/>
      <c r="D50" s="142"/>
      <c r="E50" s="104" t="s">
        <v>322</v>
      </c>
      <c r="F50" s="104" t="s">
        <v>83</v>
      </c>
      <c r="G50" s="87"/>
      <c r="H50" s="87"/>
      <c r="I50" s="87"/>
      <c r="J50" s="87"/>
      <c r="K50" s="87"/>
      <c r="L50" s="88" t="s">
        <v>27</v>
      </c>
      <c r="M50" s="143" t="s">
        <v>154</v>
      </c>
      <c r="N50" s="143"/>
      <c r="O50" s="87"/>
      <c r="P50" s="87"/>
      <c r="Q50" s="87"/>
    </row>
    <row r="51" spans="1:17" ht="15.6" x14ac:dyDescent="0.3">
      <c r="A51" s="141" t="s">
        <v>324</v>
      </c>
      <c r="B51" s="141"/>
      <c r="C51" s="141"/>
      <c r="D51" s="142"/>
      <c r="E51" s="104" t="s">
        <v>274</v>
      </c>
      <c r="F51" s="104" t="s">
        <v>84</v>
      </c>
      <c r="G51" s="87"/>
      <c r="H51" s="87"/>
      <c r="I51" s="87"/>
      <c r="J51" s="87"/>
      <c r="K51" s="87"/>
      <c r="L51" s="88" t="s">
        <v>26</v>
      </c>
      <c r="M51" s="143" t="s">
        <v>153</v>
      </c>
      <c r="N51" s="143"/>
      <c r="O51" s="87"/>
      <c r="P51" s="87"/>
      <c r="Q51" s="87"/>
    </row>
    <row r="52" spans="1:17" ht="15.6" x14ac:dyDescent="0.3">
      <c r="A52" s="141" t="s">
        <v>325</v>
      </c>
      <c r="B52" s="141"/>
      <c r="C52" s="141"/>
      <c r="D52" s="142"/>
      <c r="E52" s="104" t="s">
        <v>257</v>
      </c>
      <c r="F52" s="104" t="s">
        <v>85</v>
      </c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</row>
    <row r="53" spans="1:17" ht="15.6" x14ac:dyDescent="0.3">
      <c r="A53" s="141" t="s">
        <v>310</v>
      </c>
      <c r="B53" s="141"/>
      <c r="C53" s="141"/>
      <c r="D53" s="142"/>
      <c r="E53" s="104" t="s">
        <v>258</v>
      </c>
      <c r="F53" s="104" t="s">
        <v>86</v>
      </c>
    </row>
    <row r="54" spans="1:17" ht="15.6" x14ac:dyDescent="0.3">
      <c r="A54" s="141" t="s">
        <v>327</v>
      </c>
      <c r="B54" s="141"/>
      <c r="C54" s="141"/>
      <c r="D54" s="142"/>
      <c r="E54" s="104" t="s">
        <v>326</v>
      </c>
      <c r="F54" s="104" t="s">
        <v>87</v>
      </c>
    </row>
    <row r="55" spans="1:17" ht="15.6" x14ac:dyDescent="0.3">
      <c r="A55" s="141" t="s">
        <v>311</v>
      </c>
      <c r="B55" s="141"/>
      <c r="C55" s="141"/>
      <c r="D55" s="142"/>
      <c r="E55" s="104" t="s">
        <v>275</v>
      </c>
      <c r="F55" s="104" t="s">
        <v>88</v>
      </c>
      <c r="G55" s="112" t="s">
        <v>253</v>
      </c>
    </row>
  </sheetData>
  <mergeCells count="65">
    <mergeCell ref="A2:B2"/>
    <mergeCell ref="C3:D3"/>
    <mergeCell ref="A4:B4"/>
    <mergeCell ref="E5:F5"/>
    <mergeCell ref="A6:B6"/>
    <mergeCell ref="G9:H9"/>
    <mergeCell ref="A10:B10"/>
    <mergeCell ref="C11:D11"/>
    <mergeCell ref="C7:D7"/>
    <mergeCell ref="A8:B8"/>
    <mergeCell ref="A12:B12"/>
    <mergeCell ref="G25:H25"/>
    <mergeCell ref="A14:B14"/>
    <mergeCell ref="C15:D15"/>
    <mergeCell ref="A16:B16"/>
    <mergeCell ref="A22:B22"/>
    <mergeCell ref="C23:D23"/>
    <mergeCell ref="A24:B24"/>
    <mergeCell ref="E13:F13"/>
    <mergeCell ref="I17:J17"/>
    <mergeCell ref="A18:B18"/>
    <mergeCell ref="C19:D19"/>
    <mergeCell ref="A20:B20"/>
    <mergeCell ref="E21:F21"/>
    <mergeCell ref="A38:D38"/>
    <mergeCell ref="M38:N38"/>
    <mergeCell ref="A26:B26"/>
    <mergeCell ref="C27:D27"/>
    <mergeCell ref="A28:B28"/>
    <mergeCell ref="E29:F29"/>
    <mergeCell ref="A30:B30"/>
    <mergeCell ref="C31:D31"/>
    <mergeCell ref="A32:B32"/>
    <mergeCell ref="A36:D36"/>
    <mergeCell ref="M36:N36"/>
    <mergeCell ref="A37:D37"/>
    <mergeCell ref="M37:N37"/>
    <mergeCell ref="A46:D46"/>
    <mergeCell ref="M46:N46"/>
    <mergeCell ref="A39:D39"/>
    <mergeCell ref="M39:N39"/>
    <mergeCell ref="M40:N40"/>
    <mergeCell ref="A41:D41"/>
    <mergeCell ref="M41:N41"/>
    <mergeCell ref="A42:D42"/>
    <mergeCell ref="M42:N42"/>
    <mergeCell ref="A43:D43"/>
    <mergeCell ref="M43:N43"/>
    <mergeCell ref="A44:D44"/>
    <mergeCell ref="M44:N44"/>
    <mergeCell ref="M45:N45"/>
    <mergeCell ref="A47:D47"/>
    <mergeCell ref="M47:N47"/>
    <mergeCell ref="A48:D48"/>
    <mergeCell ref="M48:N48"/>
    <mergeCell ref="A49:D49"/>
    <mergeCell ref="M49:N49"/>
    <mergeCell ref="A54:D54"/>
    <mergeCell ref="A55:D55"/>
    <mergeCell ref="A50:D50"/>
    <mergeCell ref="M50:N50"/>
    <mergeCell ref="A51:D51"/>
    <mergeCell ref="M51:N51"/>
    <mergeCell ref="A52:D52"/>
    <mergeCell ref="A53:D53"/>
  </mergeCells>
  <pageMargins left="0.7" right="0.7" top="0.75" bottom="0.75" header="0.3" footer="0.3"/>
  <pageSetup paperSize="9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K17" sqref="K17"/>
    </sheetView>
  </sheetViews>
  <sheetFormatPr defaultColWidth="9.109375" defaultRowHeight="14.4" x14ac:dyDescent="0.3"/>
  <cols>
    <col min="1" max="16384" width="9.109375" style="86"/>
  </cols>
  <sheetData>
    <row r="1" spans="1:17" ht="15" x14ac:dyDescent="0.3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15" x14ac:dyDescent="0.3">
      <c r="A2" s="150" t="s">
        <v>177</v>
      </c>
      <c r="B2" s="14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7" ht="15" x14ac:dyDescent="0.3">
      <c r="A3" s="112" t="s">
        <v>264</v>
      </c>
      <c r="B3" s="106"/>
      <c r="C3" s="146" t="s">
        <v>177</v>
      </c>
      <c r="D3" s="14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7" ht="15" x14ac:dyDescent="0.3">
      <c r="A4" s="150" t="s">
        <v>179</v>
      </c>
      <c r="B4" s="145"/>
      <c r="C4" s="112" t="s">
        <v>257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1:17" ht="15" x14ac:dyDescent="0.3">
      <c r="A5" s="106"/>
      <c r="B5" s="106"/>
      <c r="C5" s="106"/>
      <c r="D5" s="106"/>
      <c r="E5" s="147" t="s">
        <v>181</v>
      </c>
      <c r="F5" s="147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</row>
    <row r="6" spans="1:17" ht="15" x14ac:dyDescent="0.3">
      <c r="A6" s="150" t="s">
        <v>165</v>
      </c>
      <c r="B6" s="145"/>
      <c r="C6" s="106"/>
      <c r="D6" s="106"/>
      <c r="E6" s="112" t="s">
        <v>266</v>
      </c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</row>
    <row r="7" spans="1:17" ht="15" x14ac:dyDescent="0.3">
      <c r="A7" s="112" t="s">
        <v>255</v>
      </c>
      <c r="B7" s="106"/>
      <c r="C7" s="146" t="s">
        <v>181</v>
      </c>
      <c r="D7" s="14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</row>
    <row r="8" spans="1:17" ht="15" x14ac:dyDescent="0.3">
      <c r="A8" s="150" t="s">
        <v>181</v>
      </c>
      <c r="B8" s="145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</row>
    <row r="9" spans="1:17" ht="15" x14ac:dyDescent="0.3">
      <c r="A9" s="106"/>
      <c r="B9" s="106"/>
      <c r="C9" s="106"/>
      <c r="D9" s="106"/>
      <c r="E9" s="108"/>
      <c r="F9" s="108"/>
      <c r="G9" s="149" t="s">
        <v>181</v>
      </c>
      <c r="H9" s="149"/>
      <c r="I9" s="106"/>
      <c r="J9" s="106"/>
      <c r="K9" s="106"/>
      <c r="L9" s="106"/>
      <c r="M9" s="106"/>
      <c r="N9" s="106"/>
      <c r="O9" s="106"/>
      <c r="P9" s="106"/>
      <c r="Q9" s="106"/>
    </row>
    <row r="10" spans="1:17" ht="15" x14ac:dyDescent="0.3">
      <c r="A10" s="150" t="s">
        <v>169</v>
      </c>
      <c r="B10" s="145"/>
      <c r="C10" s="106"/>
      <c r="D10" s="106"/>
      <c r="E10" s="106"/>
      <c r="F10" s="106"/>
      <c r="G10" s="112" t="s">
        <v>275</v>
      </c>
      <c r="H10" s="106"/>
      <c r="I10" s="106"/>
      <c r="J10" s="106"/>
      <c r="K10" s="106"/>
      <c r="L10" s="106"/>
      <c r="M10" s="106"/>
      <c r="N10" s="106"/>
      <c r="O10" s="106"/>
      <c r="P10" s="106"/>
      <c r="Q10" s="106"/>
    </row>
    <row r="11" spans="1:17" ht="15" x14ac:dyDescent="0.3">
      <c r="A11" s="112" t="s">
        <v>254</v>
      </c>
      <c r="B11" s="106"/>
      <c r="C11" s="146" t="s">
        <v>169</v>
      </c>
      <c r="D11" s="14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</row>
    <row r="12" spans="1:17" ht="15" x14ac:dyDescent="0.3">
      <c r="A12" s="150" t="s">
        <v>192</v>
      </c>
      <c r="B12" s="145"/>
      <c r="C12" s="112" t="s">
        <v>262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7" ht="15" x14ac:dyDescent="0.3">
      <c r="A13" s="106"/>
      <c r="B13" s="106"/>
      <c r="C13" s="106"/>
      <c r="D13" s="106"/>
      <c r="E13" s="147" t="s">
        <v>169</v>
      </c>
      <c r="F13" s="147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</row>
    <row r="14" spans="1:17" ht="15" x14ac:dyDescent="0.3">
      <c r="A14" s="150" t="s">
        <v>185</v>
      </c>
      <c r="B14" s="145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</row>
    <row r="15" spans="1:17" ht="15" x14ac:dyDescent="0.3">
      <c r="A15" s="112" t="s">
        <v>254</v>
      </c>
      <c r="B15" s="106"/>
      <c r="C15" s="146" t="s">
        <v>185</v>
      </c>
      <c r="D15" s="14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7" ht="15" x14ac:dyDescent="0.3">
      <c r="A16" s="150" t="s">
        <v>187</v>
      </c>
      <c r="B16" s="145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</row>
    <row r="17" spans="1:17" ht="15" x14ac:dyDescent="0.3">
      <c r="A17" s="106"/>
      <c r="B17" s="106"/>
      <c r="C17" s="106"/>
      <c r="D17" s="106"/>
      <c r="E17" s="108"/>
      <c r="F17" s="108"/>
      <c r="G17" s="106"/>
      <c r="H17" s="106"/>
      <c r="I17" s="148" t="s">
        <v>167</v>
      </c>
      <c r="J17" s="148"/>
      <c r="K17" s="106"/>
      <c r="L17" s="106"/>
      <c r="M17" s="106"/>
      <c r="N17" s="106"/>
      <c r="O17" s="106"/>
      <c r="P17" s="106"/>
      <c r="Q17" s="106"/>
    </row>
    <row r="18" spans="1:17" ht="15" x14ac:dyDescent="0.3">
      <c r="A18" s="150" t="s">
        <v>182</v>
      </c>
      <c r="B18" s="145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</row>
    <row r="19" spans="1:17" ht="15" x14ac:dyDescent="0.3">
      <c r="A19" s="112" t="s">
        <v>265</v>
      </c>
      <c r="B19" s="106"/>
      <c r="C19" s="146" t="s">
        <v>182</v>
      </c>
      <c r="D19" s="14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</row>
    <row r="20" spans="1:17" ht="15" x14ac:dyDescent="0.3">
      <c r="A20" s="150" t="s">
        <v>186</v>
      </c>
      <c r="B20" s="145"/>
      <c r="C20" s="112" t="s">
        <v>279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</row>
    <row r="21" spans="1:17" ht="15" x14ac:dyDescent="0.3">
      <c r="A21" s="106"/>
      <c r="B21" s="106"/>
      <c r="C21" s="106"/>
      <c r="D21" s="106"/>
      <c r="E21" s="147" t="s">
        <v>182</v>
      </c>
      <c r="F21" s="147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</row>
    <row r="22" spans="1:17" ht="15" x14ac:dyDescent="0.3">
      <c r="A22" s="150" t="s">
        <v>188</v>
      </c>
      <c r="B22" s="145"/>
      <c r="C22" s="106"/>
      <c r="D22" s="106"/>
      <c r="E22" s="112" t="s">
        <v>302</v>
      </c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</row>
    <row r="23" spans="1:17" ht="15" x14ac:dyDescent="0.3">
      <c r="A23" s="112" t="s">
        <v>254</v>
      </c>
      <c r="B23" s="106"/>
      <c r="C23" s="146" t="s">
        <v>188</v>
      </c>
      <c r="D23" s="14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</row>
    <row r="24" spans="1:17" ht="15" x14ac:dyDescent="0.3">
      <c r="A24" s="150" t="s">
        <v>158</v>
      </c>
      <c r="B24" s="145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</row>
    <row r="25" spans="1:17" ht="15" x14ac:dyDescent="0.3">
      <c r="A25" s="106"/>
      <c r="B25" s="106"/>
      <c r="C25" s="106"/>
      <c r="D25" s="106"/>
      <c r="E25" s="108"/>
      <c r="F25" s="108"/>
      <c r="G25" s="149" t="s">
        <v>167</v>
      </c>
      <c r="H25" s="149"/>
      <c r="I25" s="106"/>
      <c r="J25" s="106"/>
      <c r="K25" s="106"/>
      <c r="L25" s="106"/>
      <c r="M25" s="106"/>
      <c r="N25" s="106"/>
      <c r="O25" s="106"/>
      <c r="P25" s="106"/>
      <c r="Q25" s="106"/>
    </row>
    <row r="26" spans="1:17" ht="15" x14ac:dyDescent="0.3">
      <c r="A26" s="150" t="s">
        <v>167</v>
      </c>
      <c r="B26" s="145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</row>
    <row r="27" spans="1:17" ht="15" x14ac:dyDescent="0.3">
      <c r="A27" s="112" t="s">
        <v>256</v>
      </c>
      <c r="B27" s="106"/>
      <c r="C27" s="146" t="s">
        <v>167</v>
      </c>
      <c r="D27" s="14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</row>
    <row r="28" spans="1:17" ht="15" x14ac:dyDescent="0.3">
      <c r="A28" s="150" t="s">
        <v>183</v>
      </c>
      <c r="B28" s="145"/>
      <c r="C28" s="112" t="s">
        <v>260</v>
      </c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</row>
    <row r="29" spans="1:17" ht="15" x14ac:dyDescent="0.3">
      <c r="A29" s="106"/>
      <c r="B29" s="106"/>
      <c r="C29" s="106"/>
      <c r="D29" s="106"/>
      <c r="E29" s="147" t="s">
        <v>167</v>
      </c>
      <c r="F29" s="147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</row>
    <row r="30" spans="1:17" ht="15" x14ac:dyDescent="0.3">
      <c r="A30" s="150" t="s">
        <v>160</v>
      </c>
      <c r="B30" s="145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</row>
    <row r="31" spans="1:17" ht="15" x14ac:dyDescent="0.3">
      <c r="A31" s="112" t="s">
        <v>255</v>
      </c>
      <c r="B31" s="106"/>
      <c r="C31" s="146" t="s">
        <v>184</v>
      </c>
      <c r="D31" s="14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</row>
    <row r="32" spans="1:17" ht="15" x14ac:dyDescent="0.3">
      <c r="A32" s="150" t="s">
        <v>184</v>
      </c>
      <c r="B32" s="145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</row>
    <row r="33" spans="1:17" ht="15" x14ac:dyDescent="0.3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</row>
    <row r="34" spans="1:17" ht="15" x14ac:dyDescent="0.3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</row>
    <row r="35" spans="1:17" ht="15" x14ac:dyDescent="0.3">
      <c r="A35" s="106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</row>
    <row r="36" spans="1:17" ht="15.6" x14ac:dyDescent="0.3">
      <c r="A36" s="141" t="s">
        <v>281</v>
      </c>
      <c r="B36" s="141"/>
      <c r="C36" s="141"/>
      <c r="D36" s="142"/>
      <c r="E36" s="104" t="s">
        <v>280</v>
      </c>
      <c r="F36" s="112"/>
      <c r="G36" s="106"/>
      <c r="H36" s="106"/>
      <c r="I36" s="106"/>
      <c r="J36" s="106"/>
      <c r="K36" s="106"/>
      <c r="L36" s="88" t="s">
        <v>208</v>
      </c>
      <c r="M36" s="143" t="s">
        <v>167</v>
      </c>
      <c r="N36" s="143"/>
      <c r="O36" s="106"/>
      <c r="P36" s="106"/>
      <c r="Q36" s="106"/>
    </row>
    <row r="37" spans="1:17" ht="15.6" x14ac:dyDescent="0.3">
      <c r="A37" s="141" t="s">
        <v>270</v>
      </c>
      <c r="B37" s="141"/>
      <c r="C37" s="141"/>
      <c r="D37" s="142"/>
      <c r="E37" s="104" t="s">
        <v>269</v>
      </c>
      <c r="F37" s="112" t="s">
        <v>253</v>
      </c>
      <c r="G37" s="106"/>
      <c r="H37" s="106"/>
      <c r="I37" s="106"/>
      <c r="J37" s="106"/>
      <c r="K37" s="106"/>
      <c r="L37" s="88" t="s">
        <v>209</v>
      </c>
      <c r="M37" s="143" t="s">
        <v>181</v>
      </c>
      <c r="N37" s="143"/>
      <c r="O37" s="106"/>
      <c r="P37" s="106"/>
      <c r="Q37" s="106"/>
    </row>
    <row r="38" spans="1:17" ht="15.6" x14ac:dyDescent="0.3">
      <c r="A38" s="141" t="s">
        <v>271</v>
      </c>
      <c r="B38" s="141"/>
      <c r="C38" s="141"/>
      <c r="D38" s="142"/>
      <c r="E38" s="104" t="s">
        <v>266</v>
      </c>
      <c r="F38" s="112" t="s">
        <v>253</v>
      </c>
      <c r="G38" s="106"/>
      <c r="H38" s="106"/>
      <c r="I38" s="106"/>
      <c r="J38" s="106"/>
      <c r="K38" s="106"/>
      <c r="L38" s="88" t="s">
        <v>210</v>
      </c>
      <c r="M38" s="143" t="s">
        <v>169</v>
      </c>
      <c r="N38" s="143"/>
      <c r="O38" s="106"/>
      <c r="P38" s="106"/>
      <c r="Q38" s="106"/>
    </row>
    <row r="39" spans="1:17" ht="15.6" x14ac:dyDescent="0.3">
      <c r="A39" s="141" t="s">
        <v>272</v>
      </c>
      <c r="B39" s="141"/>
      <c r="C39" s="141"/>
      <c r="D39" s="142"/>
      <c r="E39" s="104" t="s">
        <v>266</v>
      </c>
      <c r="F39" s="112" t="s">
        <v>253</v>
      </c>
      <c r="G39" s="106"/>
      <c r="H39" s="106"/>
      <c r="I39" s="106"/>
      <c r="J39" s="106"/>
      <c r="K39" s="106"/>
      <c r="L39" s="88" t="s">
        <v>211</v>
      </c>
      <c r="M39" s="143" t="s">
        <v>182</v>
      </c>
      <c r="N39" s="143"/>
      <c r="O39" s="106"/>
      <c r="P39" s="106"/>
      <c r="Q39" s="106"/>
    </row>
    <row r="40" spans="1:17" ht="15.6" x14ac:dyDescent="0.3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88" t="s">
        <v>212</v>
      </c>
      <c r="M40" s="143" t="s">
        <v>184</v>
      </c>
      <c r="N40" s="143"/>
      <c r="O40" s="106"/>
      <c r="P40" s="106"/>
      <c r="Q40" s="106"/>
    </row>
    <row r="41" spans="1:17" ht="15.6" x14ac:dyDescent="0.3">
      <c r="A41" s="141" t="s">
        <v>286</v>
      </c>
      <c r="B41" s="141"/>
      <c r="C41" s="141"/>
      <c r="D41" s="142"/>
      <c r="E41" s="104" t="s">
        <v>266</v>
      </c>
      <c r="F41" s="112" t="s">
        <v>253</v>
      </c>
      <c r="G41" s="106"/>
      <c r="H41" s="106"/>
      <c r="I41" s="106"/>
      <c r="J41" s="106"/>
      <c r="K41" s="106"/>
      <c r="L41" s="88" t="s">
        <v>213</v>
      </c>
      <c r="M41" s="143" t="s">
        <v>177</v>
      </c>
      <c r="N41" s="143"/>
      <c r="O41" s="106"/>
      <c r="P41" s="106"/>
      <c r="Q41" s="106"/>
    </row>
    <row r="42" spans="1:17" ht="15.6" x14ac:dyDescent="0.3">
      <c r="A42" s="141" t="s">
        <v>306</v>
      </c>
      <c r="B42" s="141"/>
      <c r="C42" s="141"/>
      <c r="D42" s="142"/>
      <c r="E42" s="104" t="s">
        <v>302</v>
      </c>
      <c r="F42" s="106"/>
      <c r="G42" s="106"/>
      <c r="H42" s="106"/>
      <c r="I42" s="106"/>
      <c r="J42" s="106"/>
      <c r="K42" s="106"/>
      <c r="L42" s="88" t="s">
        <v>214</v>
      </c>
      <c r="M42" s="143" t="s">
        <v>188</v>
      </c>
      <c r="N42" s="143"/>
      <c r="O42" s="106"/>
      <c r="P42" s="106"/>
      <c r="Q42" s="106"/>
    </row>
    <row r="43" spans="1:17" ht="15.6" x14ac:dyDescent="0.3">
      <c r="A43" s="141" t="s">
        <v>287</v>
      </c>
      <c r="B43" s="141"/>
      <c r="C43" s="141"/>
      <c r="D43" s="142"/>
      <c r="E43" s="104" t="s">
        <v>266</v>
      </c>
      <c r="F43" s="112" t="s">
        <v>253</v>
      </c>
      <c r="G43" s="106"/>
      <c r="H43" s="106"/>
      <c r="I43" s="106"/>
      <c r="J43" s="106"/>
      <c r="K43" s="106"/>
      <c r="L43" s="88" t="s">
        <v>215</v>
      </c>
      <c r="M43" s="143" t="s">
        <v>185</v>
      </c>
      <c r="N43" s="143"/>
      <c r="O43" s="106"/>
      <c r="P43" s="106"/>
      <c r="Q43" s="106"/>
    </row>
    <row r="44" spans="1:17" ht="15.6" x14ac:dyDescent="0.3">
      <c r="A44" s="141" t="s">
        <v>288</v>
      </c>
      <c r="B44" s="141"/>
      <c r="C44" s="141"/>
      <c r="D44" s="142"/>
      <c r="E44" s="104" t="s">
        <v>275</v>
      </c>
      <c r="F44" s="112" t="s">
        <v>253</v>
      </c>
      <c r="G44" s="106"/>
      <c r="H44" s="106"/>
      <c r="I44" s="106"/>
      <c r="J44" s="106"/>
      <c r="K44" s="106"/>
      <c r="L44" s="88" t="s">
        <v>216</v>
      </c>
      <c r="M44" s="143" t="s">
        <v>165</v>
      </c>
      <c r="N44" s="143"/>
      <c r="O44" s="106"/>
      <c r="P44" s="106"/>
      <c r="Q44" s="106"/>
    </row>
    <row r="45" spans="1:17" ht="15.6" x14ac:dyDescent="0.3">
      <c r="A45" s="106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88" t="s">
        <v>217</v>
      </c>
      <c r="M45" s="143" t="s">
        <v>186</v>
      </c>
      <c r="N45" s="143"/>
      <c r="O45" s="106"/>
      <c r="P45" s="106"/>
      <c r="Q45" s="106"/>
    </row>
    <row r="46" spans="1:17" ht="15.6" x14ac:dyDescent="0.3">
      <c r="A46" s="141" t="s">
        <v>303</v>
      </c>
      <c r="B46" s="141"/>
      <c r="C46" s="141"/>
      <c r="D46" s="142"/>
      <c r="E46" s="104" t="s">
        <v>262</v>
      </c>
      <c r="F46" s="106"/>
      <c r="G46" s="106"/>
      <c r="H46" s="106"/>
      <c r="I46" s="106"/>
      <c r="J46" s="106"/>
      <c r="K46" s="106"/>
      <c r="L46" s="88" t="s">
        <v>218</v>
      </c>
      <c r="M46" s="143" t="s">
        <v>179</v>
      </c>
      <c r="N46" s="143"/>
      <c r="O46" s="106"/>
      <c r="P46" s="106"/>
      <c r="Q46" s="106"/>
    </row>
    <row r="47" spans="1:17" ht="15.6" x14ac:dyDescent="0.3">
      <c r="A47" s="141" t="s">
        <v>304</v>
      </c>
      <c r="B47" s="141"/>
      <c r="C47" s="141"/>
      <c r="D47" s="142"/>
      <c r="E47" s="104" t="s">
        <v>259</v>
      </c>
      <c r="F47" s="106"/>
      <c r="G47" s="106"/>
      <c r="H47" s="106"/>
      <c r="I47" s="106"/>
      <c r="J47" s="106"/>
      <c r="K47" s="106"/>
      <c r="L47" s="88" t="s">
        <v>219</v>
      </c>
      <c r="M47" s="143" t="s">
        <v>160</v>
      </c>
      <c r="N47" s="143"/>
      <c r="O47" s="106"/>
      <c r="P47" s="106"/>
      <c r="Q47" s="106"/>
    </row>
    <row r="48" spans="1:17" ht="15.6" x14ac:dyDescent="0.3">
      <c r="A48" s="144"/>
      <c r="B48" s="144"/>
      <c r="C48" s="144"/>
      <c r="D48" s="144"/>
      <c r="E48" s="106"/>
      <c r="F48" s="106"/>
      <c r="G48" s="106"/>
      <c r="H48" s="106"/>
      <c r="I48" s="106"/>
      <c r="J48" s="106"/>
      <c r="K48" s="106"/>
      <c r="L48" s="88" t="s">
        <v>220</v>
      </c>
      <c r="M48" s="143" t="s">
        <v>183</v>
      </c>
      <c r="N48" s="143"/>
      <c r="O48" s="106"/>
      <c r="P48" s="106"/>
      <c r="Q48" s="106"/>
    </row>
    <row r="49" spans="1:17" ht="15.6" x14ac:dyDescent="0.3">
      <c r="A49" s="141" t="s">
        <v>328</v>
      </c>
      <c r="B49" s="141"/>
      <c r="C49" s="141"/>
      <c r="D49" s="142"/>
      <c r="E49" s="104" t="s">
        <v>274</v>
      </c>
      <c r="F49" s="104" t="s">
        <v>224</v>
      </c>
      <c r="G49" s="106"/>
      <c r="H49" s="106"/>
      <c r="I49" s="106"/>
      <c r="J49" s="106"/>
      <c r="K49" s="106"/>
      <c r="L49" s="88" t="s">
        <v>221</v>
      </c>
      <c r="M49" s="143" t="s">
        <v>192</v>
      </c>
      <c r="N49" s="143"/>
      <c r="O49" s="106"/>
      <c r="P49" s="106"/>
      <c r="Q49" s="106"/>
    </row>
    <row r="50" spans="1:17" ht="15.6" x14ac:dyDescent="0.3">
      <c r="A50" s="141" t="s">
        <v>329</v>
      </c>
      <c r="B50" s="141"/>
      <c r="C50" s="141"/>
      <c r="D50" s="142"/>
      <c r="E50" s="104" t="s">
        <v>298</v>
      </c>
      <c r="F50" s="104" t="s">
        <v>225</v>
      </c>
      <c r="G50" s="106"/>
      <c r="H50" s="106"/>
      <c r="I50" s="106"/>
      <c r="J50" s="106"/>
      <c r="K50" s="106"/>
      <c r="L50" s="88" t="s">
        <v>222</v>
      </c>
      <c r="M50" s="143" t="s">
        <v>158</v>
      </c>
      <c r="N50" s="143"/>
      <c r="O50" s="106"/>
      <c r="P50" s="106"/>
      <c r="Q50" s="106"/>
    </row>
    <row r="51" spans="1:17" ht="15.6" x14ac:dyDescent="0.3">
      <c r="A51" s="141" t="s">
        <v>330</v>
      </c>
      <c r="B51" s="141"/>
      <c r="C51" s="141"/>
      <c r="D51" s="142"/>
      <c r="E51" s="104" t="s">
        <v>273</v>
      </c>
      <c r="F51" s="104" t="s">
        <v>226</v>
      </c>
      <c r="G51" s="106"/>
      <c r="H51" s="106"/>
      <c r="I51" s="106"/>
      <c r="J51" s="106"/>
      <c r="K51" s="106"/>
      <c r="L51" s="88" t="s">
        <v>223</v>
      </c>
      <c r="M51" s="143" t="s">
        <v>187</v>
      </c>
      <c r="N51" s="143"/>
      <c r="O51" s="106"/>
      <c r="P51" s="106"/>
      <c r="Q51" s="106"/>
    </row>
    <row r="52" spans="1:17" ht="15.6" x14ac:dyDescent="0.3">
      <c r="A52" s="141" t="s">
        <v>316</v>
      </c>
      <c r="B52" s="141"/>
      <c r="C52" s="141"/>
      <c r="D52" s="142"/>
      <c r="E52" s="104" t="s">
        <v>262</v>
      </c>
      <c r="F52" s="104" t="s">
        <v>227</v>
      </c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</row>
    <row r="53" spans="1:17" ht="15.6" x14ac:dyDescent="0.3">
      <c r="A53" s="141" t="s">
        <v>312</v>
      </c>
      <c r="B53" s="141"/>
      <c r="C53" s="141"/>
      <c r="D53" s="142"/>
      <c r="E53" s="104" t="s">
        <v>266</v>
      </c>
      <c r="F53" s="104" t="s">
        <v>228</v>
      </c>
      <c r="G53" s="112" t="s">
        <v>253</v>
      </c>
    </row>
    <row r="54" spans="1:17" ht="15.6" x14ac:dyDescent="0.3">
      <c r="A54" s="141" t="s">
        <v>313</v>
      </c>
      <c r="B54" s="141"/>
      <c r="C54" s="141"/>
      <c r="D54" s="142"/>
      <c r="E54" s="104" t="s">
        <v>275</v>
      </c>
      <c r="F54" s="104" t="s">
        <v>229</v>
      </c>
      <c r="G54" s="112" t="s">
        <v>253</v>
      </c>
    </row>
    <row r="55" spans="1:17" ht="15.6" x14ac:dyDescent="0.3">
      <c r="A55" s="141" t="s">
        <v>315</v>
      </c>
      <c r="B55" s="141"/>
      <c r="C55" s="141"/>
      <c r="D55" s="142"/>
      <c r="E55" s="104" t="s">
        <v>269</v>
      </c>
      <c r="F55" s="104" t="s">
        <v>230</v>
      </c>
      <c r="G55" s="112" t="s">
        <v>253</v>
      </c>
    </row>
  </sheetData>
  <mergeCells count="65">
    <mergeCell ref="A2:B2"/>
    <mergeCell ref="C3:D3"/>
    <mergeCell ref="A4:B4"/>
    <mergeCell ref="E5:F5"/>
    <mergeCell ref="A6:B6"/>
    <mergeCell ref="G9:H9"/>
    <mergeCell ref="A10:B10"/>
    <mergeCell ref="C11:D11"/>
    <mergeCell ref="C7:D7"/>
    <mergeCell ref="A8:B8"/>
    <mergeCell ref="A12:B12"/>
    <mergeCell ref="G25:H25"/>
    <mergeCell ref="A14:B14"/>
    <mergeCell ref="C15:D15"/>
    <mergeCell ref="A16:B16"/>
    <mergeCell ref="A22:B22"/>
    <mergeCell ref="C23:D23"/>
    <mergeCell ref="A24:B24"/>
    <mergeCell ref="E13:F13"/>
    <mergeCell ref="I17:J17"/>
    <mergeCell ref="A18:B18"/>
    <mergeCell ref="C19:D19"/>
    <mergeCell ref="A20:B20"/>
    <mergeCell ref="E21:F21"/>
    <mergeCell ref="A38:D38"/>
    <mergeCell ref="M38:N38"/>
    <mergeCell ref="A26:B26"/>
    <mergeCell ref="C27:D27"/>
    <mergeCell ref="A28:B28"/>
    <mergeCell ref="E29:F29"/>
    <mergeCell ref="A30:B30"/>
    <mergeCell ref="C31:D31"/>
    <mergeCell ref="A32:B32"/>
    <mergeCell ref="A36:D36"/>
    <mergeCell ref="M36:N36"/>
    <mergeCell ref="A37:D37"/>
    <mergeCell ref="M37:N37"/>
    <mergeCell ref="A46:D46"/>
    <mergeCell ref="M46:N46"/>
    <mergeCell ref="A39:D39"/>
    <mergeCell ref="M39:N39"/>
    <mergeCell ref="M40:N40"/>
    <mergeCell ref="A41:D41"/>
    <mergeCell ref="M41:N41"/>
    <mergeCell ref="A42:D42"/>
    <mergeCell ref="M42:N42"/>
    <mergeCell ref="A43:D43"/>
    <mergeCell ref="M43:N43"/>
    <mergeCell ref="A44:D44"/>
    <mergeCell ref="M44:N44"/>
    <mergeCell ref="M45:N45"/>
    <mergeCell ref="A47:D47"/>
    <mergeCell ref="M47:N47"/>
    <mergeCell ref="A48:D48"/>
    <mergeCell ref="M48:N48"/>
    <mergeCell ref="A49:D49"/>
    <mergeCell ref="M49:N49"/>
    <mergeCell ref="A54:D54"/>
    <mergeCell ref="A55:D55"/>
    <mergeCell ref="A50:D50"/>
    <mergeCell ref="M50:N50"/>
    <mergeCell ref="A51:D51"/>
    <mergeCell ref="M51:N51"/>
    <mergeCell ref="A52:D52"/>
    <mergeCell ref="A53:D53"/>
  </mergeCells>
  <pageMargins left="0.7" right="0.7" top="0.75" bottom="0.75" header="0.3" footer="0.3"/>
  <pageSetup paperSize="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B5" sqref="B5:C5"/>
    </sheetView>
  </sheetViews>
  <sheetFormatPr defaultRowHeight="14.4" x14ac:dyDescent="0.3"/>
  <cols>
    <col min="1" max="1" width="9.109375" style="89"/>
  </cols>
  <sheetData>
    <row r="1" spans="1:17" ht="16.2" thickBot="1" x14ac:dyDescent="0.35">
      <c r="A1" s="91" t="s">
        <v>25</v>
      </c>
      <c r="B1" s="143" t="s">
        <v>193</v>
      </c>
      <c r="C1" s="143"/>
      <c r="D1" s="85"/>
      <c r="E1" s="85"/>
      <c r="F1" s="151" t="s">
        <v>333</v>
      </c>
      <c r="G1" s="151"/>
      <c r="H1" s="151"/>
      <c r="I1" s="152" t="s">
        <v>44</v>
      </c>
      <c r="J1" s="152"/>
      <c r="K1" s="152"/>
      <c r="L1" s="151" t="s">
        <v>43</v>
      </c>
      <c r="M1" s="151"/>
      <c r="N1" s="151"/>
      <c r="O1" s="152" t="s">
        <v>42</v>
      </c>
      <c r="P1" s="152"/>
      <c r="Q1" s="152"/>
    </row>
    <row r="2" spans="1:17" ht="15.6" x14ac:dyDescent="0.3">
      <c r="A2" s="91" t="s">
        <v>24</v>
      </c>
      <c r="B2" s="143" t="s">
        <v>143</v>
      </c>
      <c r="C2" s="143"/>
      <c r="D2" s="85"/>
      <c r="E2" s="85"/>
      <c r="F2" s="93" t="s">
        <v>25</v>
      </c>
      <c r="G2" s="153" t="s">
        <v>193</v>
      </c>
      <c r="H2" s="153"/>
      <c r="I2" s="92" t="s">
        <v>25</v>
      </c>
      <c r="J2" s="154" t="s">
        <v>193</v>
      </c>
      <c r="K2" s="154"/>
      <c r="L2" s="93" t="s">
        <v>25</v>
      </c>
      <c r="M2" s="153" t="s">
        <v>172</v>
      </c>
      <c r="N2" s="153"/>
      <c r="O2" s="92" t="s">
        <v>25</v>
      </c>
      <c r="P2" s="154" t="s">
        <v>180</v>
      </c>
      <c r="Q2" s="154"/>
    </row>
    <row r="3" spans="1:17" ht="15.6" x14ac:dyDescent="0.3">
      <c r="A3" s="91" t="s">
        <v>23</v>
      </c>
      <c r="B3" s="143" t="s">
        <v>146</v>
      </c>
      <c r="C3" s="143"/>
      <c r="D3" s="85"/>
      <c r="E3" s="85"/>
      <c r="F3" s="93" t="s">
        <v>24</v>
      </c>
      <c r="G3" s="153" t="s">
        <v>143</v>
      </c>
      <c r="H3" s="153"/>
      <c r="I3" s="92" t="s">
        <v>24</v>
      </c>
      <c r="J3" s="154" t="s">
        <v>157</v>
      </c>
      <c r="K3" s="154"/>
      <c r="L3" s="93" t="s">
        <v>24</v>
      </c>
      <c r="M3" s="153" t="s">
        <v>171</v>
      </c>
      <c r="N3" s="153"/>
      <c r="O3" s="92" t="s">
        <v>24</v>
      </c>
      <c r="P3" s="154" t="s">
        <v>181</v>
      </c>
      <c r="Q3" s="154"/>
    </row>
    <row r="4" spans="1:17" ht="15.6" x14ac:dyDescent="0.3">
      <c r="A4" s="91" t="s">
        <v>22</v>
      </c>
      <c r="B4" s="143" t="s">
        <v>150</v>
      </c>
      <c r="C4" s="143"/>
      <c r="D4" s="116" t="s">
        <v>331</v>
      </c>
      <c r="E4" s="85"/>
      <c r="F4" s="93" t="s">
        <v>23</v>
      </c>
      <c r="G4" s="153" t="s">
        <v>146</v>
      </c>
      <c r="H4" s="153"/>
      <c r="I4" s="92" t="s">
        <v>23</v>
      </c>
      <c r="J4" s="154" t="s">
        <v>156</v>
      </c>
      <c r="K4" s="154"/>
      <c r="L4" s="93" t="s">
        <v>23</v>
      </c>
      <c r="M4" s="153" t="s">
        <v>175</v>
      </c>
      <c r="N4" s="153"/>
      <c r="O4" s="92" t="s">
        <v>23</v>
      </c>
      <c r="P4" s="154" t="s">
        <v>182</v>
      </c>
      <c r="Q4" s="154"/>
    </row>
    <row r="5" spans="1:17" ht="15.6" x14ac:dyDescent="0.3">
      <c r="A5" s="91" t="s">
        <v>21</v>
      </c>
      <c r="B5" s="143" t="s">
        <v>149</v>
      </c>
      <c r="C5" s="143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</row>
    <row r="6" spans="1:17" ht="15.6" x14ac:dyDescent="0.3">
      <c r="A6" s="91" t="s">
        <v>20</v>
      </c>
      <c r="B6" s="143" t="s">
        <v>148</v>
      </c>
      <c r="C6" s="143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</row>
    <row r="7" spans="1:17" ht="15.6" x14ac:dyDescent="0.3">
      <c r="A7" s="91" t="s">
        <v>19</v>
      </c>
      <c r="B7" s="143" t="s">
        <v>144</v>
      </c>
      <c r="C7" s="143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</row>
    <row r="8" spans="1:17" ht="15.6" x14ac:dyDescent="0.3">
      <c r="A8" s="91" t="s">
        <v>18</v>
      </c>
      <c r="B8" s="143" t="s">
        <v>157</v>
      </c>
      <c r="C8" s="143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</row>
    <row r="9" spans="1:17" ht="15.6" x14ac:dyDescent="0.3">
      <c r="A9" s="91" t="s">
        <v>17</v>
      </c>
      <c r="B9" s="143" t="s">
        <v>142</v>
      </c>
      <c r="C9" s="143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7" ht="15.6" x14ac:dyDescent="0.3">
      <c r="A10" s="91" t="s">
        <v>16</v>
      </c>
      <c r="B10" s="143" t="s">
        <v>145</v>
      </c>
      <c r="C10" s="143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</row>
    <row r="11" spans="1:17" ht="15.6" x14ac:dyDescent="0.3">
      <c r="A11" s="91" t="s">
        <v>15</v>
      </c>
      <c r="B11" s="143" t="s">
        <v>156</v>
      </c>
      <c r="C11" s="143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7" ht="15.6" x14ac:dyDescent="0.3">
      <c r="A12" s="91" t="s">
        <v>14</v>
      </c>
      <c r="B12" s="143" t="s">
        <v>172</v>
      </c>
      <c r="C12" s="143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7" ht="15.6" x14ac:dyDescent="0.3">
      <c r="A13" s="91" t="s">
        <v>13</v>
      </c>
      <c r="B13" s="143" t="s">
        <v>162</v>
      </c>
      <c r="C13" s="143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7" ht="15.6" x14ac:dyDescent="0.3">
      <c r="A14" s="91" t="s">
        <v>12</v>
      </c>
      <c r="B14" s="143" t="s">
        <v>147</v>
      </c>
      <c r="C14" s="143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7" ht="15.6" x14ac:dyDescent="0.3">
      <c r="A15" s="91" t="s">
        <v>11</v>
      </c>
      <c r="B15" s="143" t="s">
        <v>155</v>
      </c>
      <c r="C15" s="143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</row>
    <row r="16" spans="1:17" ht="15.6" x14ac:dyDescent="0.3">
      <c r="A16" s="91" t="s">
        <v>10</v>
      </c>
      <c r="B16" s="143" t="s">
        <v>151</v>
      </c>
      <c r="C16" s="143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</row>
    <row r="17" spans="1:17" ht="15.6" x14ac:dyDescent="0.3">
      <c r="A17" s="91" t="s">
        <v>41</v>
      </c>
      <c r="B17" s="143" t="s">
        <v>251</v>
      </c>
      <c r="C17" s="143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</row>
    <row r="18" spans="1:17" ht="15.6" x14ac:dyDescent="0.3">
      <c r="A18" s="91" t="s">
        <v>40</v>
      </c>
      <c r="B18" s="143" t="s">
        <v>163</v>
      </c>
      <c r="C18" s="143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</row>
    <row r="19" spans="1:17" ht="15.6" x14ac:dyDescent="0.3">
      <c r="A19" s="91" t="s">
        <v>39</v>
      </c>
      <c r="B19" s="143" t="s">
        <v>164</v>
      </c>
      <c r="C19" s="143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</row>
    <row r="20" spans="1:17" ht="15.6" x14ac:dyDescent="0.3">
      <c r="A20" s="91" t="s">
        <v>38</v>
      </c>
      <c r="B20" s="143" t="s">
        <v>171</v>
      </c>
      <c r="C20" s="143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</row>
    <row r="21" spans="1:17" ht="15.6" x14ac:dyDescent="0.3">
      <c r="A21" s="91" t="s">
        <v>37</v>
      </c>
      <c r="B21" s="143" t="s">
        <v>159</v>
      </c>
      <c r="C21" s="143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</row>
    <row r="22" spans="1:17" ht="15.6" x14ac:dyDescent="0.3">
      <c r="A22" s="91" t="s">
        <v>36</v>
      </c>
      <c r="B22" s="143" t="s">
        <v>175</v>
      </c>
      <c r="C22" s="143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</row>
    <row r="23" spans="1:17" ht="15.6" x14ac:dyDescent="0.3">
      <c r="A23" s="91" t="s">
        <v>35</v>
      </c>
      <c r="B23" s="143" t="s">
        <v>166</v>
      </c>
      <c r="C23" s="143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7" ht="15.6" x14ac:dyDescent="0.3">
      <c r="A24" s="91" t="s">
        <v>34</v>
      </c>
      <c r="B24" s="143" t="s">
        <v>180</v>
      </c>
      <c r="C24" s="143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7" ht="15.6" x14ac:dyDescent="0.3">
      <c r="A25" s="91" t="s">
        <v>33</v>
      </c>
      <c r="B25" s="143" t="s">
        <v>168</v>
      </c>
      <c r="C25" s="143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</row>
    <row r="26" spans="1:17" ht="15.6" x14ac:dyDescent="0.3">
      <c r="A26" s="91" t="s">
        <v>32</v>
      </c>
      <c r="B26" s="143" t="s">
        <v>173</v>
      </c>
      <c r="C26" s="143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7" ht="15.6" x14ac:dyDescent="0.3">
      <c r="A27" s="91" t="s">
        <v>31</v>
      </c>
      <c r="B27" s="143" t="s">
        <v>176</v>
      </c>
      <c r="C27" s="143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7" ht="15.6" x14ac:dyDescent="0.3">
      <c r="A28" s="91" t="s">
        <v>30</v>
      </c>
      <c r="B28" s="143" t="s">
        <v>161</v>
      </c>
      <c r="C28" s="143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7" ht="15.6" x14ac:dyDescent="0.3">
      <c r="A29" s="91" t="s">
        <v>29</v>
      </c>
      <c r="B29" s="143" t="s">
        <v>170</v>
      </c>
      <c r="C29" s="143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7" ht="15.6" x14ac:dyDescent="0.3">
      <c r="A30" s="91" t="s">
        <v>28</v>
      </c>
      <c r="B30" s="143" t="s">
        <v>174</v>
      </c>
      <c r="C30" s="143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</row>
    <row r="31" spans="1:17" ht="15.6" x14ac:dyDescent="0.3">
      <c r="A31" s="91" t="s">
        <v>27</v>
      </c>
      <c r="B31" s="143" t="s">
        <v>154</v>
      </c>
      <c r="C31" s="143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7" ht="15.6" x14ac:dyDescent="0.3">
      <c r="A32" s="91" t="s">
        <v>26</v>
      </c>
      <c r="B32" s="143" t="s">
        <v>153</v>
      </c>
      <c r="C32" s="143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</row>
    <row r="33" spans="1:17" ht="15.6" x14ac:dyDescent="0.3">
      <c r="A33" s="91" t="s">
        <v>208</v>
      </c>
      <c r="B33" s="143" t="s">
        <v>167</v>
      </c>
      <c r="C33" s="143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</row>
    <row r="34" spans="1:17" ht="15.6" x14ac:dyDescent="0.3">
      <c r="A34" s="90" t="s">
        <v>209</v>
      </c>
      <c r="B34" s="143" t="s">
        <v>181</v>
      </c>
      <c r="C34" s="143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1:17" ht="15.6" x14ac:dyDescent="0.3">
      <c r="A35" s="90" t="s">
        <v>210</v>
      </c>
      <c r="B35" s="143" t="s">
        <v>169</v>
      </c>
      <c r="C35" s="143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</row>
    <row r="36" spans="1:17" ht="15.6" x14ac:dyDescent="0.3">
      <c r="A36" s="90" t="s">
        <v>211</v>
      </c>
      <c r="B36" s="143" t="s">
        <v>182</v>
      </c>
      <c r="C36" s="143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</row>
    <row r="37" spans="1:17" ht="15.6" x14ac:dyDescent="0.3">
      <c r="A37" s="90" t="s">
        <v>212</v>
      </c>
      <c r="B37" s="143" t="s">
        <v>184</v>
      </c>
      <c r="C37" s="143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1:17" ht="15.6" x14ac:dyDescent="0.3">
      <c r="A38" s="90" t="s">
        <v>213</v>
      </c>
      <c r="B38" s="143" t="s">
        <v>177</v>
      </c>
      <c r="C38" s="143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</row>
    <row r="39" spans="1:17" ht="15.6" x14ac:dyDescent="0.3">
      <c r="A39" s="90" t="s">
        <v>214</v>
      </c>
      <c r="B39" s="143" t="s">
        <v>188</v>
      </c>
      <c r="C39" s="143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</row>
    <row r="40" spans="1:17" ht="15.6" x14ac:dyDescent="0.3">
      <c r="A40" s="90" t="s">
        <v>215</v>
      </c>
      <c r="B40" s="143" t="s">
        <v>185</v>
      </c>
      <c r="C40" s="143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</row>
    <row r="41" spans="1:17" ht="15.6" x14ac:dyDescent="0.3">
      <c r="A41" s="90" t="s">
        <v>216</v>
      </c>
      <c r="B41" s="143" t="s">
        <v>165</v>
      </c>
      <c r="C41" s="143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</row>
    <row r="42" spans="1:17" ht="15.6" x14ac:dyDescent="0.3">
      <c r="A42" s="90" t="s">
        <v>217</v>
      </c>
      <c r="B42" s="143" t="s">
        <v>186</v>
      </c>
      <c r="C42" s="143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</row>
    <row r="43" spans="1:17" ht="15.6" x14ac:dyDescent="0.3">
      <c r="A43" s="90" t="s">
        <v>218</v>
      </c>
      <c r="B43" s="143" t="s">
        <v>179</v>
      </c>
      <c r="C43" s="143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</row>
    <row r="44" spans="1:17" ht="15.6" x14ac:dyDescent="0.3">
      <c r="A44" s="90" t="s">
        <v>219</v>
      </c>
      <c r="B44" s="143" t="s">
        <v>160</v>
      </c>
      <c r="C44" s="143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</row>
    <row r="45" spans="1:17" ht="15.6" x14ac:dyDescent="0.3">
      <c r="A45" s="90" t="s">
        <v>220</v>
      </c>
      <c r="B45" s="143" t="s">
        <v>183</v>
      </c>
      <c r="C45" s="143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</row>
    <row r="46" spans="1:17" ht="15.6" x14ac:dyDescent="0.3">
      <c r="A46" s="90" t="s">
        <v>221</v>
      </c>
      <c r="B46" s="143" t="s">
        <v>192</v>
      </c>
      <c r="C46" s="143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</row>
    <row r="47" spans="1:17" ht="15.6" x14ac:dyDescent="0.3">
      <c r="A47" s="90" t="s">
        <v>222</v>
      </c>
      <c r="B47" s="143" t="s">
        <v>158</v>
      </c>
      <c r="C47" s="143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1:17" ht="15.6" x14ac:dyDescent="0.3">
      <c r="A48" s="90" t="s">
        <v>223</v>
      </c>
      <c r="B48" s="143" t="s">
        <v>187</v>
      </c>
      <c r="C48" s="143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1:17" ht="15" x14ac:dyDescent="0.3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</row>
    <row r="50" spans="1:17" ht="15" x14ac:dyDescent="0.3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1:17" ht="15" x14ac:dyDescent="0.3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</sheetData>
  <mergeCells count="64">
    <mergeCell ref="B40:C40"/>
    <mergeCell ref="B41:C41"/>
    <mergeCell ref="B42:C42"/>
    <mergeCell ref="B43:C43"/>
    <mergeCell ref="B44:C44"/>
    <mergeCell ref="B25:C25"/>
    <mergeCell ref="B26:C26"/>
    <mergeCell ref="B27:C27"/>
    <mergeCell ref="B28:C28"/>
    <mergeCell ref="B39:C39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G3:H3"/>
    <mergeCell ref="J3:K3"/>
    <mergeCell ref="M3:N3"/>
    <mergeCell ref="P3:Q3"/>
    <mergeCell ref="B4:C4"/>
    <mergeCell ref="G4:H4"/>
    <mergeCell ref="J4:K4"/>
    <mergeCell ref="M4:N4"/>
    <mergeCell ref="P4:Q4"/>
    <mergeCell ref="F1:H1"/>
    <mergeCell ref="I1:K1"/>
    <mergeCell ref="L1:N1"/>
    <mergeCell ref="O1:Q1"/>
    <mergeCell ref="B2:C2"/>
    <mergeCell ref="G2:H2"/>
    <mergeCell ref="J2:K2"/>
    <mergeCell ref="M2:N2"/>
    <mergeCell ref="P2:Q2"/>
    <mergeCell ref="B45:C45"/>
    <mergeCell ref="B46:C46"/>
    <mergeCell ref="B47:C47"/>
    <mergeCell ref="B48:C48"/>
    <mergeCell ref="B1:C1"/>
    <mergeCell ref="B3:C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workbookViewId="0">
      <pane xSplit="1" topLeftCell="B1" activePane="topRight" state="frozen"/>
      <selection pane="topRight" activeCell="B27" sqref="B27"/>
    </sheetView>
  </sheetViews>
  <sheetFormatPr defaultColWidth="9.109375" defaultRowHeight="14.4" x14ac:dyDescent="0.3"/>
  <cols>
    <col min="1" max="1" width="15.6640625" style="97" customWidth="1"/>
    <col min="2" max="2" width="15.6640625" style="96" customWidth="1"/>
    <col min="3" max="3" width="15.6640625" style="97" customWidth="1"/>
    <col min="4" max="4" width="15.6640625" style="96" customWidth="1"/>
    <col min="5" max="5" width="15.6640625" style="97" customWidth="1"/>
    <col min="6" max="6" width="15.6640625" style="96" customWidth="1"/>
    <col min="7" max="7" width="15.6640625" style="97" customWidth="1"/>
    <col min="8" max="8" width="15.6640625" style="96" customWidth="1"/>
    <col min="9" max="9" width="15.6640625" style="97" customWidth="1"/>
    <col min="10" max="10" width="15.6640625" style="96" customWidth="1"/>
    <col min="11" max="11" width="15.6640625" style="97" customWidth="1"/>
    <col min="12" max="12" width="15.6640625" style="96" customWidth="1"/>
    <col min="13" max="13" width="15.6640625" style="97" customWidth="1"/>
    <col min="14" max="14" width="15.6640625" style="96" customWidth="1"/>
    <col min="15" max="15" width="15.6640625" style="97" customWidth="1"/>
    <col min="16" max="16" width="15.6640625" style="96" customWidth="1"/>
    <col min="17" max="17" width="15.6640625" style="97" customWidth="1"/>
    <col min="18" max="18" width="15.6640625" style="96" customWidth="1"/>
    <col min="19" max="19" width="15.6640625" style="97" customWidth="1"/>
    <col min="20" max="20" width="15.6640625" style="96" customWidth="1"/>
    <col min="21" max="21" width="15.6640625" style="97" customWidth="1"/>
    <col min="22" max="16384" width="9.109375" style="96"/>
  </cols>
  <sheetData>
    <row r="1" spans="1:21" ht="15" x14ac:dyDescent="0.3">
      <c r="A1" s="113"/>
      <c r="B1" s="139" t="s">
        <v>72</v>
      </c>
      <c r="C1" s="140"/>
      <c r="D1" s="139" t="s">
        <v>71</v>
      </c>
      <c r="E1" s="140"/>
      <c r="F1" s="139" t="s">
        <v>70</v>
      </c>
      <c r="G1" s="140"/>
      <c r="H1" s="139" t="s">
        <v>69</v>
      </c>
      <c r="I1" s="140"/>
      <c r="J1" s="139" t="s">
        <v>68</v>
      </c>
      <c r="K1" s="140"/>
      <c r="L1" s="139" t="s">
        <v>67</v>
      </c>
      <c r="M1" s="140"/>
      <c r="N1" s="139" t="s">
        <v>66</v>
      </c>
      <c r="O1" s="140"/>
      <c r="P1" s="139" t="s">
        <v>65</v>
      </c>
      <c r="Q1" s="140"/>
      <c r="R1" s="139" t="s">
        <v>332</v>
      </c>
      <c r="S1" s="140"/>
      <c r="T1" s="139" t="s">
        <v>243</v>
      </c>
      <c r="U1" s="140"/>
    </row>
    <row r="2" spans="1:21" ht="15.6" x14ac:dyDescent="0.3">
      <c r="A2" s="113"/>
      <c r="B2" s="137" t="s">
        <v>231</v>
      </c>
      <c r="C2" s="138"/>
      <c r="D2" s="137" t="s">
        <v>232</v>
      </c>
      <c r="E2" s="138"/>
      <c r="F2" s="137" t="s">
        <v>64</v>
      </c>
      <c r="G2" s="138"/>
      <c r="H2" s="137" t="s">
        <v>233</v>
      </c>
      <c r="I2" s="138"/>
      <c r="J2" s="137" t="s">
        <v>234</v>
      </c>
      <c r="K2" s="138"/>
      <c r="L2" s="137" t="s">
        <v>235</v>
      </c>
      <c r="M2" s="138"/>
      <c r="N2" s="137" t="s">
        <v>241</v>
      </c>
      <c r="O2" s="138"/>
      <c r="P2" s="137" t="s">
        <v>242</v>
      </c>
      <c r="Q2" s="138"/>
      <c r="R2" s="137" t="s">
        <v>245</v>
      </c>
      <c r="S2" s="138"/>
      <c r="T2" s="137" t="s">
        <v>252</v>
      </c>
      <c r="U2" s="138"/>
    </row>
    <row r="3" spans="1:21" ht="15" x14ac:dyDescent="0.3">
      <c r="A3" s="100" t="s">
        <v>63</v>
      </c>
      <c r="B3" s="101" t="s">
        <v>142</v>
      </c>
      <c r="C3" s="100" t="s">
        <v>188</v>
      </c>
      <c r="D3" s="101" t="s">
        <v>149</v>
      </c>
      <c r="E3" s="100" t="s">
        <v>181</v>
      </c>
      <c r="F3" s="101" t="s">
        <v>157</v>
      </c>
      <c r="G3" s="100" t="s">
        <v>160</v>
      </c>
      <c r="H3" s="101" t="s">
        <v>164</v>
      </c>
      <c r="I3" s="100" t="s">
        <v>182</v>
      </c>
      <c r="J3" s="101" t="s">
        <v>169</v>
      </c>
      <c r="K3" s="100" t="s">
        <v>174</v>
      </c>
      <c r="L3" s="101" t="s">
        <v>236</v>
      </c>
      <c r="M3" s="100" t="s">
        <v>239</v>
      </c>
      <c r="N3" s="101" t="s">
        <v>236</v>
      </c>
      <c r="O3" s="100" t="s">
        <v>239</v>
      </c>
      <c r="P3" s="101" t="s">
        <v>236</v>
      </c>
      <c r="Q3" s="100" t="s">
        <v>239</v>
      </c>
      <c r="R3" s="101" t="s">
        <v>236</v>
      </c>
      <c r="S3" s="100" t="s">
        <v>239</v>
      </c>
      <c r="T3" s="101" t="s">
        <v>246</v>
      </c>
      <c r="U3" s="100" t="s">
        <v>247</v>
      </c>
    </row>
    <row r="4" spans="1:21" ht="15" x14ac:dyDescent="0.3">
      <c r="A4" s="98" t="s">
        <v>62</v>
      </c>
      <c r="B4" s="99" t="s">
        <v>159</v>
      </c>
      <c r="C4" s="98" t="s">
        <v>171</v>
      </c>
      <c r="D4" s="99" t="s">
        <v>165</v>
      </c>
      <c r="E4" s="98" t="s">
        <v>251</v>
      </c>
      <c r="F4" s="99" t="s">
        <v>143</v>
      </c>
      <c r="G4" s="98" t="s">
        <v>170</v>
      </c>
      <c r="H4" s="99" t="s">
        <v>151</v>
      </c>
      <c r="I4" s="98" t="s">
        <v>166</v>
      </c>
      <c r="J4" s="99" t="s">
        <v>156</v>
      </c>
      <c r="K4" s="98" t="s">
        <v>186</v>
      </c>
      <c r="L4" s="99"/>
      <c r="M4" s="98" t="s">
        <v>240</v>
      </c>
      <c r="N4" s="99"/>
      <c r="O4" s="98" t="s">
        <v>240</v>
      </c>
      <c r="P4" s="99"/>
      <c r="Q4" s="98" t="s">
        <v>240</v>
      </c>
      <c r="R4" s="99"/>
      <c r="S4" s="98" t="s">
        <v>240</v>
      </c>
      <c r="T4" s="99" t="s">
        <v>248</v>
      </c>
      <c r="U4" s="98" t="s">
        <v>244</v>
      </c>
    </row>
    <row r="5" spans="1:21" ht="15" x14ac:dyDescent="0.3">
      <c r="A5" s="100" t="s">
        <v>61</v>
      </c>
      <c r="B5" s="101" t="s">
        <v>158</v>
      </c>
      <c r="C5" s="100" t="s">
        <v>172</v>
      </c>
      <c r="D5" s="101" t="s">
        <v>150</v>
      </c>
      <c r="E5" s="100" t="s">
        <v>180</v>
      </c>
      <c r="F5" s="101" t="s">
        <v>173</v>
      </c>
      <c r="G5" s="100" t="s">
        <v>187</v>
      </c>
      <c r="H5" s="101" t="s">
        <v>148</v>
      </c>
      <c r="I5" s="100" t="s">
        <v>179</v>
      </c>
      <c r="J5" s="101" t="s">
        <v>144</v>
      </c>
      <c r="K5" s="100" t="s">
        <v>161</v>
      </c>
      <c r="L5" s="101"/>
      <c r="M5" s="100"/>
      <c r="N5" s="101"/>
      <c r="O5" s="100"/>
      <c r="P5" s="101"/>
      <c r="Q5" s="100"/>
      <c r="R5" s="101"/>
      <c r="S5" s="100"/>
      <c r="T5" s="101"/>
      <c r="U5" s="100"/>
    </row>
    <row r="6" spans="1:21" ht="15" x14ac:dyDescent="0.3">
      <c r="A6" s="98" t="s">
        <v>60</v>
      </c>
      <c r="B6" s="99" t="s">
        <v>160</v>
      </c>
      <c r="C6" s="98" t="s">
        <v>187</v>
      </c>
      <c r="D6" s="99" t="s">
        <v>151</v>
      </c>
      <c r="E6" s="98" t="s">
        <v>164</v>
      </c>
      <c r="F6" s="99" t="s">
        <v>161</v>
      </c>
      <c r="G6" s="98" t="s">
        <v>186</v>
      </c>
      <c r="H6" s="99" t="s">
        <v>251</v>
      </c>
      <c r="I6" s="98" t="s">
        <v>180</v>
      </c>
      <c r="J6" s="99" t="s">
        <v>145</v>
      </c>
      <c r="K6" s="98" t="s">
        <v>155</v>
      </c>
      <c r="L6" s="99"/>
      <c r="M6" s="98"/>
      <c r="N6" s="99"/>
      <c r="O6" s="98"/>
      <c r="P6" s="99"/>
      <c r="Q6" s="98"/>
      <c r="R6" s="99"/>
      <c r="S6" s="98"/>
      <c r="T6" s="99"/>
      <c r="U6" s="98"/>
    </row>
    <row r="7" spans="1:21" ht="15" x14ac:dyDescent="0.3">
      <c r="A7" s="100" t="s">
        <v>59</v>
      </c>
      <c r="B7" s="101" t="s">
        <v>157</v>
      </c>
      <c r="C7" s="100" t="s">
        <v>170</v>
      </c>
      <c r="D7" s="101" t="s">
        <v>148</v>
      </c>
      <c r="E7" s="100" t="s">
        <v>166</v>
      </c>
      <c r="F7" s="101" t="s">
        <v>156</v>
      </c>
      <c r="G7" s="100" t="s">
        <v>169</v>
      </c>
      <c r="H7" s="101" t="s">
        <v>150</v>
      </c>
      <c r="I7" s="100" t="s">
        <v>181</v>
      </c>
      <c r="J7" s="101" t="s">
        <v>192</v>
      </c>
      <c r="K7" s="100" t="s">
        <v>175</v>
      </c>
      <c r="L7" s="101"/>
      <c r="M7" s="100"/>
      <c r="N7" s="101"/>
      <c r="O7" s="100"/>
      <c r="P7" s="101"/>
      <c r="Q7" s="100"/>
      <c r="R7" s="101"/>
      <c r="S7" s="100"/>
      <c r="T7" s="101"/>
      <c r="U7" s="100"/>
    </row>
    <row r="8" spans="1:21" ht="15" x14ac:dyDescent="0.3">
      <c r="A8" s="98" t="s">
        <v>58</v>
      </c>
      <c r="B8" s="99" t="s">
        <v>143</v>
      </c>
      <c r="C8" s="98" t="s">
        <v>173</v>
      </c>
      <c r="D8" s="99" t="s">
        <v>179</v>
      </c>
      <c r="E8" s="98" t="s">
        <v>182</v>
      </c>
      <c r="F8" s="99" t="s">
        <v>144</v>
      </c>
      <c r="G8" s="98" t="s">
        <v>174</v>
      </c>
      <c r="H8" s="99" t="s">
        <v>149</v>
      </c>
      <c r="I8" s="98" t="s">
        <v>165</v>
      </c>
      <c r="J8" s="99" t="s">
        <v>168</v>
      </c>
      <c r="K8" s="98" t="s">
        <v>185</v>
      </c>
      <c r="L8" s="99"/>
      <c r="M8" s="98"/>
      <c r="N8" s="99"/>
      <c r="O8" s="98"/>
      <c r="P8" s="99"/>
      <c r="Q8" s="98"/>
      <c r="R8" s="99"/>
      <c r="S8" s="98"/>
      <c r="T8" s="99"/>
      <c r="U8" s="98"/>
    </row>
    <row r="9" spans="1:21" ht="15" x14ac:dyDescent="0.3">
      <c r="A9" s="100" t="s">
        <v>57</v>
      </c>
      <c r="B9" s="101" t="s">
        <v>144</v>
      </c>
      <c r="C9" s="100" t="s">
        <v>156</v>
      </c>
      <c r="D9" s="101" t="s">
        <v>153</v>
      </c>
      <c r="E9" s="100" t="s">
        <v>163</v>
      </c>
      <c r="F9" s="101" t="s">
        <v>168</v>
      </c>
      <c r="G9" s="100" t="s">
        <v>175</v>
      </c>
      <c r="H9" s="101" t="s">
        <v>158</v>
      </c>
      <c r="I9" s="100" t="s">
        <v>159</v>
      </c>
      <c r="J9" s="101" t="s">
        <v>154</v>
      </c>
      <c r="K9" s="100" t="s">
        <v>162</v>
      </c>
      <c r="L9" s="101"/>
      <c r="M9" s="100"/>
      <c r="N9" s="101"/>
      <c r="O9" s="100"/>
      <c r="P9" s="101"/>
      <c r="Q9" s="100"/>
      <c r="R9" s="101"/>
      <c r="S9" s="100"/>
      <c r="T9" s="101"/>
      <c r="U9" s="100"/>
    </row>
    <row r="10" spans="1:21" ht="15" x14ac:dyDescent="0.3">
      <c r="A10" s="98" t="s">
        <v>56</v>
      </c>
      <c r="B10" s="99" t="s">
        <v>161</v>
      </c>
      <c r="C10" s="98" t="s">
        <v>174</v>
      </c>
      <c r="D10" s="99" t="s">
        <v>147</v>
      </c>
      <c r="E10" s="98" t="s">
        <v>193</v>
      </c>
      <c r="F10" s="99" t="s">
        <v>155</v>
      </c>
      <c r="G10" s="98" t="s">
        <v>185</v>
      </c>
      <c r="H10" s="99" t="s">
        <v>142</v>
      </c>
      <c r="I10" s="98" t="s">
        <v>171</v>
      </c>
      <c r="J10" s="99" t="s">
        <v>146</v>
      </c>
      <c r="K10" s="98" t="s">
        <v>167</v>
      </c>
      <c r="L10" s="99"/>
      <c r="M10" s="98"/>
      <c r="N10" s="99"/>
      <c r="O10" s="98"/>
      <c r="P10" s="99"/>
      <c r="Q10" s="98"/>
      <c r="R10" s="99"/>
      <c r="S10" s="98"/>
      <c r="T10" s="99"/>
      <c r="U10" s="98"/>
    </row>
    <row r="11" spans="1:21" ht="15" x14ac:dyDescent="0.3">
      <c r="A11" s="100" t="s">
        <v>55</v>
      </c>
      <c r="B11" s="101" t="s">
        <v>169</v>
      </c>
      <c r="C11" s="100" t="s">
        <v>186</v>
      </c>
      <c r="D11" s="101" t="s">
        <v>177</v>
      </c>
      <c r="E11" s="100" t="s">
        <v>183</v>
      </c>
      <c r="F11" s="101" t="s">
        <v>145</v>
      </c>
      <c r="G11" s="100" t="s">
        <v>192</v>
      </c>
      <c r="H11" s="101" t="s">
        <v>172</v>
      </c>
      <c r="I11" s="100" t="s">
        <v>188</v>
      </c>
      <c r="J11" s="101" t="s">
        <v>176</v>
      </c>
      <c r="K11" s="100" t="s">
        <v>184</v>
      </c>
      <c r="L11" s="101" t="s">
        <v>237</v>
      </c>
      <c r="M11" s="100" t="s">
        <v>239</v>
      </c>
      <c r="N11" s="101" t="s">
        <v>237</v>
      </c>
      <c r="O11" s="100" t="s">
        <v>239</v>
      </c>
      <c r="P11" s="101" t="s">
        <v>237</v>
      </c>
      <c r="Q11" s="100" t="s">
        <v>239</v>
      </c>
      <c r="R11" s="101" t="s">
        <v>237</v>
      </c>
      <c r="S11" s="100" t="s">
        <v>239</v>
      </c>
      <c r="T11" s="101"/>
      <c r="U11" s="100"/>
    </row>
    <row r="12" spans="1:21" ht="15" x14ac:dyDescent="0.3">
      <c r="A12" s="98" t="s">
        <v>54</v>
      </c>
      <c r="B12" s="99" t="s">
        <v>192</v>
      </c>
      <c r="C12" s="98" t="s">
        <v>185</v>
      </c>
      <c r="D12" s="99" t="s">
        <v>162</v>
      </c>
      <c r="E12" s="98" t="s">
        <v>184</v>
      </c>
      <c r="F12" s="114" t="s">
        <v>146</v>
      </c>
      <c r="G12" s="115" t="s">
        <v>154</v>
      </c>
      <c r="H12" s="99" t="s">
        <v>170</v>
      </c>
      <c r="I12" s="98" t="s">
        <v>173</v>
      </c>
      <c r="J12" s="99" t="s">
        <v>147</v>
      </c>
      <c r="K12" s="98" t="s">
        <v>153</v>
      </c>
      <c r="L12" s="99"/>
      <c r="M12" s="98" t="s">
        <v>240</v>
      </c>
      <c r="N12" s="99"/>
      <c r="O12" s="98" t="s">
        <v>240</v>
      </c>
      <c r="P12" s="99"/>
      <c r="Q12" s="98" t="s">
        <v>240</v>
      </c>
      <c r="R12" s="99"/>
      <c r="S12" s="98" t="s">
        <v>240</v>
      </c>
      <c r="T12" s="99"/>
      <c r="U12" s="98"/>
    </row>
    <row r="13" spans="1:21" ht="15" x14ac:dyDescent="0.3">
      <c r="A13" s="100" t="s">
        <v>53</v>
      </c>
      <c r="B13" s="101" t="s">
        <v>155</v>
      </c>
      <c r="C13" s="100" t="s">
        <v>168</v>
      </c>
      <c r="D13" s="101" t="s">
        <v>154</v>
      </c>
      <c r="E13" s="100" t="s">
        <v>167</v>
      </c>
      <c r="F13" s="101" t="s">
        <v>162</v>
      </c>
      <c r="G13" s="100" t="s">
        <v>176</v>
      </c>
      <c r="H13" s="101" t="s">
        <v>157</v>
      </c>
      <c r="I13" s="100" t="s">
        <v>187</v>
      </c>
      <c r="J13" s="101" t="s">
        <v>163</v>
      </c>
      <c r="K13" s="100" t="s">
        <v>177</v>
      </c>
      <c r="L13" s="101"/>
      <c r="M13" s="100"/>
      <c r="N13" s="101"/>
      <c r="O13" s="100"/>
      <c r="P13" s="101"/>
      <c r="Q13" s="100"/>
      <c r="R13" s="101"/>
      <c r="S13" s="100"/>
      <c r="T13" s="101"/>
      <c r="U13" s="100"/>
    </row>
    <row r="14" spans="1:21" ht="15" x14ac:dyDescent="0.3">
      <c r="A14" s="98" t="s">
        <v>52</v>
      </c>
      <c r="B14" s="99" t="s">
        <v>145</v>
      </c>
      <c r="C14" s="98" t="s">
        <v>175</v>
      </c>
      <c r="D14" s="99" t="s">
        <v>146</v>
      </c>
      <c r="E14" s="98" t="s">
        <v>176</v>
      </c>
      <c r="F14" s="99" t="s">
        <v>167</v>
      </c>
      <c r="G14" s="98" t="s">
        <v>184</v>
      </c>
      <c r="H14" s="99" t="s">
        <v>143</v>
      </c>
      <c r="I14" s="98" t="s">
        <v>160</v>
      </c>
      <c r="J14" s="99" t="s">
        <v>193</v>
      </c>
      <c r="K14" s="98" t="s">
        <v>183</v>
      </c>
      <c r="L14" s="99"/>
      <c r="M14" s="98"/>
      <c r="N14" s="99"/>
      <c r="O14" s="98"/>
      <c r="P14" s="99"/>
      <c r="Q14" s="98"/>
      <c r="R14" s="99"/>
      <c r="S14" s="98"/>
      <c r="T14" s="99"/>
      <c r="U14" s="98"/>
    </row>
    <row r="15" spans="1:21" ht="15" x14ac:dyDescent="0.3">
      <c r="A15" s="100" t="s">
        <v>51</v>
      </c>
      <c r="B15" s="101" t="s">
        <v>146</v>
      </c>
      <c r="C15" s="100" t="s">
        <v>184</v>
      </c>
      <c r="D15" s="101" t="s">
        <v>155</v>
      </c>
      <c r="E15" s="100" t="s">
        <v>192</v>
      </c>
      <c r="F15" s="101" t="s">
        <v>163</v>
      </c>
      <c r="G15" s="100" t="s">
        <v>183</v>
      </c>
      <c r="H15" s="101" t="s">
        <v>156</v>
      </c>
      <c r="I15" s="100" t="s">
        <v>161</v>
      </c>
      <c r="J15" s="101" t="s">
        <v>148</v>
      </c>
      <c r="K15" s="100" t="s">
        <v>151</v>
      </c>
      <c r="L15" s="101"/>
      <c r="M15" s="100"/>
      <c r="N15" s="101"/>
      <c r="O15" s="100"/>
      <c r="P15" s="101"/>
      <c r="Q15" s="100"/>
      <c r="R15" s="101"/>
      <c r="S15" s="100"/>
      <c r="T15" s="101"/>
      <c r="U15" s="100"/>
    </row>
    <row r="16" spans="1:21" ht="15" x14ac:dyDescent="0.3">
      <c r="A16" s="98" t="s">
        <v>50</v>
      </c>
      <c r="B16" s="99" t="s">
        <v>162</v>
      </c>
      <c r="C16" s="98" t="s">
        <v>167</v>
      </c>
      <c r="D16" s="99" t="s">
        <v>145</v>
      </c>
      <c r="E16" s="98" t="s">
        <v>168</v>
      </c>
      <c r="F16" s="99" t="s">
        <v>153</v>
      </c>
      <c r="G16" s="98" t="s">
        <v>193</v>
      </c>
      <c r="H16" s="99" t="s">
        <v>144</v>
      </c>
      <c r="I16" s="98" t="s">
        <v>169</v>
      </c>
      <c r="J16" s="99" t="s">
        <v>164</v>
      </c>
      <c r="K16" s="98" t="s">
        <v>179</v>
      </c>
      <c r="L16" s="99"/>
      <c r="M16" s="98"/>
      <c r="N16" s="99"/>
      <c r="O16" s="98"/>
      <c r="P16" s="99"/>
      <c r="Q16" s="98"/>
      <c r="R16" s="99"/>
      <c r="S16" s="98"/>
      <c r="T16" s="99"/>
      <c r="U16" s="98"/>
    </row>
    <row r="17" spans="1:21" ht="15" x14ac:dyDescent="0.3">
      <c r="A17" s="101" t="s">
        <v>49</v>
      </c>
      <c r="B17" s="101" t="s">
        <v>154</v>
      </c>
      <c r="C17" s="100" t="s">
        <v>176</v>
      </c>
      <c r="D17" s="101" t="s">
        <v>175</v>
      </c>
      <c r="E17" s="100" t="s">
        <v>185</v>
      </c>
      <c r="F17" s="101" t="s">
        <v>147</v>
      </c>
      <c r="G17" s="100" t="s">
        <v>177</v>
      </c>
      <c r="H17" s="101" t="s">
        <v>174</v>
      </c>
      <c r="I17" s="100" t="s">
        <v>186</v>
      </c>
      <c r="J17" s="101" t="s">
        <v>166</v>
      </c>
      <c r="K17" s="100" t="s">
        <v>182</v>
      </c>
      <c r="L17" s="101"/>
      <c r="M17" s="100"/>
      <c r="N17" s="101"/>
      <c r="O17" s="100"/>
      <c r="P17" s="101"/>
      <c r="Q17" s="100"/>
      <c r="R17" s="101"/>
      <c r="S17" s="100"/>
      <c r="T17" s="101"/>
      <c r="U17" s="100"/>
    </row>
    <row r="18" spans="1:21" ht="15" x14ac:dyDescent="0.3">
      <c r="A18" s="98" t="s">
        <v>48</v>
      </c>
      <c r="B18" s="99" t="s">
        <v>147</v>
      </c>
      <c r="C18" s="98" t="s">
        <v>183</v>
      </c>
      <c r="D18" s="99" t="s">
        <v>144</v>
      </c>
      <c r="E18" s="98" t="s">
        <v>186</v>
      </c>
      <c r="F18" s="99" t="s">
        <v>166</v>
      </c>
      <c r="G18" s="98" t="s">
        <v>179</v>
      </c>
      <c r="H18" s="99" t="s">
        <v>145</v>
      </c>
      <c r="I18" s="98" t="s">
        <v>185</v>
      </c>
      <c r="J18" s="99" t="s">
        <v>149</v>
      </c>
      <c r="K18" s="98" t="s">
        <v>150</v>
      </c>
      <c r="L18" s="99"/>
      <c r="M18" s="98"/>
      <c r="N18" s="99"/>
      <c r="O18" s="98"/>
      <c r="P18" s="99"/>
      <c r="Q18" s="98"/>
      <c r="R18" s="99"/>
      <c r="S18" s="98"/>
      <c r="T18" s="99"/>
      <c r="U18" s="98"/>
    </row>
    <row r="19" spans="1:21" ht="15" x14ac:dyDescent="0.3">
      <c r="A19" s="100" t="s">
        <v>47</v>
      </c>
      <c r="B19" s="101" t="s">
        <v>163</v>
      </c>
      <c r="C19" s="100" t="s">
        <v>193</v>
      </c>
      <c r="D19" s="101" t="s">
        <v>161</v>
      </c>
      <c r="E19" s="100" t="s">
        <v>169</v>
      </c>
      <c r="F19" s="101" t="s">
        <v>151</v>
      </c>
      <c r="G19" s="100" t="s">
        <v>182</v>
      </c>
      <c r="H19" s="101" t="s">
        <v>192</v>
      </c>
      <c r="I19" s="100" t="s">
        <v>168</v>
      </c>
      <c r="J19" s="101" t="s">
        <v>165</v>
      </c>
      <c r="K19" s="100" t="s">
        <v>180</v>
      </c>
      <c r="L19" s="101" t="s">
        <v>238</v>
      </c>
      <c r="M19" s="100" t="s">
        <v>239</v>
      </c>
      <c r="N19" s="101" t="s">
        <v>238</v>
      </c>
      <c r="O19" s="100" t="s">
        <v>239</v>
      </c>
      <c r="P19" s="101" t="s">
        <v>238</v>
      </c>
      <c r="Q19" s="100" t="s">
        <v>239</v>
      </c>
      <c r="R19" s="101" t="s">
        <v>238</v>
      </c>
      <c r="S19" s="100" t="s">
        <v>239</v>
      </c>
      <c r="T19" s="101"/>
      <c r="U19" s="100"/>
    </row>
    <row r="20" spans="1:21" ht="15" x14ac:dyDescent="0.3">
      <c r="A20" s="98" t="s">
        <v>46</v>
      </c>
      <c r="B20" s="106" t="s">
        <v>153</v>
      </c>
      <c r="C20" s="98" t="s">
        <v>177</v>
      </c>
      <c r="D20" s="99" t="s">
        <v>156</v>
      </c>
      <c r="E20" s="98" t="s">
        <v>174</v>
      </c>
      <c r="F20" s="106" t="s">
        <v>148</v>
      </c>
      <c r="G20" s="98" t="s">
        <v>164</v>
      </c>
      <c r="H20" s="106" t="s">
        <v>155</v>
      </c>
      <c r="I20" s="98" t="s">
        <v>175</v>
      </c>
      <c r="J20" s="111" t="s">
        <v>251</v>
      </c>
      <c r="K20" s="98" t="s">
        <v>181</v>
      </c>
      <c r="L20" s="87"/>
      <c r="M20" s="98" t="s">
        <v>240</v>
      </c>
      <c r="N20" s="106"/>
      <c r="O20" s="98" t="s">
        <v>240</v>
      </c>
      <c r="P20" s="106"/>
      <c r="Q20" s="98" t="s">
        <v>240</v>
      </c>
      <c r="R20" s="111"/>
      <c r="S20" s="98" t="s">
        <v>240</v>
      </c>
      <c r="T20" s="111"/>
      <c r="U20" s="98"/>
    </row>
    <row r="21" spans="1:21" s="102" customFormat="1" ht="15" x14ac:dyDescent="0.3">
      <c r="A21" s="100" t="s">
        <v>73</v>
      </c>
      <c r="B21" s="107" t="s">
        <v>148</v>
      </c>
      <c r="C21" s="100" t="s">
        <v>182</v>
      </c>
      <c r="D21" s="107" t="s">
        <v>143</v>
      </c>
      <c r="E21" s="100" t="s">
        <v>187</v>
      </c>
      <c r="F21" s="107" t="s">
        <v>165</v>
      </c>
      <c r="G21" s="100" t="s">
        <v>181</v>
      </c>
      <c r="H21" s="107" t="s">
        <v>167</v>
      </c>
      <c r="I21" s="100" t="s">
        <v>176</v>
      </c>
      <c r="J21" s="107" t="s">
        <v>142</v>
      </c>
      <c r="K21" s="100" t="s">
        <v>158</v>
      </c>
      <c r="L21" s="95"/>
      <c r="M21" s="100"/>
      <c r="N21" s="95"/>
      <c r="O21" s="100"/>
      <c r="P21" s="95"/>
      <c r="Q21" s="100"/>
      <c r="R21" s="110"/>
      <c r="S21" s="100"/>
      <c r="T21" s="110"/>
      <c r="U21" s="100"/>
    </row>
    <row r="22" spans="1:21" ht="15" x14ac:dyDescent="0.3">
      <c r="A22" s="98" t="s">
        <v>74</v>
      </c>
      <c r="B22" s="106" t="s">
        <v>164</v>
      </c>
      <c r="C22" s="98" t="s">
        <v>166</v>
      </c>
      <c r="D22" s="106" t="s">
        <v>160</v>
      </c>
      <c r="E22" s="98" t="s">
        <v>170</v>
      </c>
      <c r="F22" s="106" t="s">
        <v>150</v>
      </c>
      <c r="G22" s="99" t="s">
        <v>251</v>
      </c>
      <c r="H22" s="114" t="s">
        <v>154</v>
      </c>
      <c r="I22" s="115" t="s">
        <v>184</v>
      </c>
      <c r="J22" s="106" t="s">
        <v>159</v>
      </c>
      <c r="K22" s="98" t="s">
        <v>172</v>
      </c>
      <c r="L22" s="87"/>
      <c r="M22" s="98"/>
      <c r="N22" s="87"/>
      <c r="O22" s="98"/>
      <c r="P22" s="87"/>
      <c r="Q22" s="98"/>
      <c r="R22" s="111"/>
      <c r="S22" s="98"/>
      <c r="T22" s="111"/>
      <c r="U22" s="98"/>
    </row>
    <row r="23" spans="1:21" s="102" customFormat="1" ht="15" x14ac:dyDescent="0.3">
      <c r="A23" s="100" t="s">
        <v>204</v>
      </c>
      <c r="B23" s="107" t="s">
        <v>151</v>
      </c>
      <c r="C23" s="100" t="s">
        <v>179</v>
      </c>
      <c r="D23" s="107" t="s">
        <v>157</v>
      </c>
      <c r="E23" s="100" t="s">
        <v>173</v>
      </c>
      <c r="F23" s="107" t="s">
        <v>149</v>
      </c>
      <c r="G23" s="100" t="s">
        <v>180</v>
      </c>
      <c r="H23" s="107" t="s">
        <v>146</v>
      </c>
      <c r="I23" s="100" t="s">
        <v>162</v>
      </c>
      <c r="J23" s="107" t="s">
        <v>171</v>
      </c>
      <c r="K23" s="100" t="s">
        <v>188</v>
      </c>
      <c r="L23" s="107"/>
      <c r="M23" s="100"/>
      <c r="N23" s="107"/>
      <c r="O23" s="100"/>
      <c r="P23" s="107"/>
      <c r="Q23" s="100"/>
      <c r="R23" s="110"/>
      <c r="S23" s="100"/>
      <c r="T23" s="110"/>
      <c r="U23" s="100"/>
    </row>
    <row r="24" spans="1:21" ht="15" x14ac:dyDescent="0.3">
      <c r="A24" s="98" t="s">
        <v>205</v>
      </c>
      <c r="B24" s="106" t="s">
        <v>150</v>
      </c>
      <c r="C24" s="98" t="s">
        <v>165</v>
      </c>
      <c r="D24" s="106" t="s">
        <v>159</v>
      </c>
      <c r="E24" s="98" t="s">
        <v>188</v>
      </c>
      <c r="F24" s="106" t="s">
        <v>171</v>
      </c>
      <c r="G24" s="98" t="s">
        <v>172</v>
      </c>
      <c r="H24" s="106" t="s">
        <v>193</v>
      </c>
      <c r="I24" s="98" t="s">
        <v>177</v>
      </c>
      <c r="J24" s="106" t="s">
        <v>143</v>
      </c>
      <c r="K24" s="98" t="s">
        <v>157</v>
      </c>
      <c r="L24" s="106"/>
      <c r="M24" s="98"/>
      <c r="N24" s="106"/>
      <c r="O24" s="98"/>
      <c r="P24" s="106"/>
      <c r="Q24" s="98"/>
      <c r="R24" s="111"/>
      <c r="S24" s="98"/>
      <c r="T24" s="111"/>
      <c r="U24" s="98"/>
    </row>
    <row r="25" spans="1:21" s="102" customFormat="1" ht="15" x14ac:dyDescent="0.3">
      <c r="A25" s="100" t="s">
        <v>206</v>
      </c>
      <c r="B25" s="107" t="s">
        <v>149</v>
      </c>
      <c r="C25" s="100" t="s">
        <v>251</v>
      </c>
      <c r="D25" s="107" t="s">
        <v>158</v>
      </c>
      <c r="E25" s="100" t="s">
        <v>171</v>
      </c>
      <c r="F25" s="107" t="s">
        <v>158</v>
      </c>
      <c r="G25" s="100" t="s">
        <v>188</v>
      </c>
      <c r="H25" s="107" t="s">
        <v>153</v>
      </c>
      <c r="I25" s="100" t="s">
        <v>183</v>
      </c>
      <c r="J25" s="107" t="s">
        <v>160</v>
      </c>
      <c r="K25" s="100" t="s">
        <v>173</v>
      </c>
      <c r="L25" s="107"/>
      <c r="M25" s="100"/>
      <c r="N25" s="107"/>
      <c r="O25" s="100"/>
      <c r="P25" s="107"/>
      <c r="Q25" s="100"/>
      <c r="R25" s="110"/>
      <c r="S25" s="100"/>
      <c r="T25" s="110"/>
      <c r="U25" s="100"/>
    </row>
    <row r="26" spans="1:21" ht="15" x14ac:dyDescent="0.3">
      <c r="A26" s="98" t="s">
        <v>207</v>
      </c>
      <c r="B26" s="106" t="s">
        <v>180</v>
      </c>
      <c r="C26" s="98" t="s">
        <v>181</v>
      </c>
      <c r="D26" s="106" t="s">
        <v>142</v>
      </c>
      <c r="E26" s="98" t="s">
        <v>172</v>
      </c>
      <c r="F26" s="106" t="s">
        <v>142</v>
      </c>
      <c r="G26" s="98" t="s">
        <v>159</v>
      </c>
      <c r="H26" s="106" t="s">
        <v>147</v>
      </c>
      <c r="I26" s="98" t="s">
        <v>163</v>
      </c>
      <c r="J26" s="106" t="s">
        <v>170</v>
      </c>
      <c r="K26" s="98" t="s">
        <v>187</v>
      </c>
      <c r="L26" s="106"/>
      <c r="M26" s="98"/>
      <c r="N26" s="106"/>
      <c r="O26" s="98"/>
      <c r="P26" s="106"/>
      <c r="Q26" s="98"/>
      <c r="R26" s="111"/>
      <c r="S26" s="98"/>
      <c r="T26" s="111"/>
      <c r="U26" s="98"/>
    </row>
    <row r="27" spans="1:21" ht="15" x14ac:dyDescent="0.3">
      <c r="A27" s="98"/>
      <c r="B27" s="87"/>
      <c r="C27" s="98"/>
      <c r="D27" s="87"/>
      <c r="E27" s="98"/>
      <c r="F27" s="87"/>
      <c r="G27" s="98"/>
      <c r="H27" s="87"/>
      <c r="I27" s="98"/>
      <c r="J27" s="87"/>
      <c r="K27" s="98"/>
      <c r="L27" s="87"/>
      <c r="M27" s="98"/>
      <c r="N27" s="87"/>
      <c r="O27" s="98"/>
      <c r="P27" s="87"/>
      <c r="Q27" s="98"/>
      <c r="R27" s="111"/>
      <c r="S27" s="98"/>
      <c r="T27" s="111"/>
      <c r="U27" s="98"/>
    </row>
    <row r="28" spans="1:21" ht="15" x14ac:dyDescent="0.3">
      <c r="A28" s="98"/>
      <c r="B28" s="87"/>
      <c r="C28" s="98"/>
      <c r="D28" s="87"/>
      <c r="E28" s="98"/>
      <c r="F28" s="87"/>
      <c r="G28" s="98"/>
      <c r="H28" s="87"/>
      <c r="I28" s="98"/>
      <c r="J28" s="87"/>
      <c r="K28" s="98"/>
      <c r="L28" s="87"/>
      <c r="M28" s="98"/>
      <c r="N28" s="87"/>
      <c r="O28" s="98"/>
      <c r="P28" s="87"/>
      <c r="Q28" s="98"/>
      <c r="R28" s="111"/>
      <c r="S28" s="98"/>
      <c r="T28" s="111"/>
      <c r="U28" s="98"/>
    </row>
    <row r="29" spans="1:21" ht="15" x14ac:dyDescent="0.3">
      <c r="A29" s="98"/>
      <c r="B29" s="87"/>
      <c r="C29" s="98"/>
      <c r="D29" s="87"/>
      <c r="E29" s="98"/>
      <c r="F29" s="87"/>
      <c r="G29" s="98"/>
      <c r="H29" s="87"/>
      <c r="I29" s="98"/>
      <c r="J29" s="87"/>
      <c r="K29" s="98"/>
      <c r="L29" s="87"/>
      <c r="M29" s="98"/>
      <c r="N29" s="87"/>
      <c r="O29" s="98"/>
      <c r="P29" s="87"/>
      <c r="Q29" s="98"/>
      <c r="R29" s="111"/>
      <c r="S29" s="98"/>
      <c r="T29" s="111"/>
      <c r="U29" s="98"/>
    </row>
    <row r="30" spans="1:21" ht="15" x14ac:dyDescent="0.3">
      <c r="A30" s="98"/>
      <c r="B30" s="87"/>
      <c r="C30" s="98"/>
      <c r="D30" s="87"/>
      <c r="E30" s="98"/>
      <c r="F30" s="87"/>
      <c r="G30" s="98"/>
      <c r="H30" s="87"/>
      <c r="I30" s="98"/>
      <c r="J30" s="87"/>
      <c r="K30" s="98"/>
      <c r="L30" s="87"/>
      <c r="M30" s="98"/>
      <c r="N30" s="87"/>
      <c r="O30" s="98"/>
      <c r="P30" s="87"/>
      <c r="Q30" s="98"/>
      <c r="R30" s="111"/>
      <c r="S30" s="98"/>
      <c r="T30" s="111"/>
      <c r="U30" s="98"/>
    </row>
    <row r="31" spans="1:21" ht="15" x14ac:dyDescent="0.3">
      <c r="A31" s="98"/>
      <c r="B31" s="87"/>
      <c r="C31" s="98"/>
      <c r="D31" s="87"/>
      <c r="E31" s="98"/>
      <c r="F31" s="87"/>
      <c r="G31" s="98"/>
      <c r="H31" s="87"/>
      <c r="I31" s="98"/>
      <c r="J31" s="87"/>
      <c r="K31" s="98"/>
      <c r="L31" s="87"/>
      <c r="M31" s="98"/>
      <c r="N31" s="87"/>
      <c r="O31" s="98"/>
      <c r="P31" s="87"/>
      <c r="Q31" s="98"/>
      <c r="R31" s="111"/>
      <c r="S31" s="98"/>
      <c r="T31" s="111"/>
      <c r="U31" s="98"/>
    </row>
    <row r="32" spans="1:21" ht="15" x14ac:dyDescent="0.3">
      <c r="A32" s="98"/>
      <c r="B32" s="87"/>
      <c r="C32" s="98"/>
      <c r="D32" s="87"/>
      <c r="E32" s="98"/>
      <c r="F32" s="87"/>
      <c r="G32" s="98"/>
      <c r="H32" s="87"/>
      <c r="I32" s="98"/>
      <c r="J32" s="87"/>
      <c r="K32" s="98"/>
      <c r="L32" s="87"/>
      <c r="M32" s="98"/>
      <c r="N32" s="87"/>
      <c r="O32" s="98"/>
      <c r="P32" s="87"/>
      <c r="Q32" s="98"/>
      <c r="R32" s="111"/>
      <c r="S32" s="98"/>
      <c r="T32" s="111"/>
      <c r="U32" s="98"/>
    </row>
    <row r="33" spans="1:21" ht="15" x14ac:dyDescent="0.3">
      <c r="A33" s="98"/>
      <c r="B33" s="87"/>
      <c r="C33" s="98"/>
      <c r="D33" s="87"/>
      <c r="E33" s="98"/>
      <c r="F33" s="87"/>
      <c r="G33" s="98"/>
      <c r="H33" s="87"/>
      <c r="I33" s="98"/>
      <c r="J33" s="87"/>
      <c r="K33" s="98"/>
      <c r="L33" s="87"/>
      <c r="M33" s="98"/>
      <c r="N33" s="87"/>
      <c r="O33" s="98"/>
      <c r="P33" s="87"/>
      <c r="Q33" s="98"/>
      <c r="R33" s="111"/>
      <c r="S33" s="98"/>
      <c r="T33" s="111"/>
      <c r="U33" s="98"/>
    </row>
    <row r="34" spans="1:21" ht="15" x14ac:dyDescent="0.3">
      <c r="A34" s="98"/>
      <c r="B34" s="87"/>
      <c r="C34" s="98"/>
      <c r="D34" s="87"/>
      <c r="E34" s="98"/>
      <c r="F34" s="87"/>
      <c r="G34" s="98"/>
      <c r="H34" s="87"/>
      <c r="I34" s="98"/>
      <c r="J34" s="87"/>
      <c r="K34" s="98"/>
      <c r="L34" s="87"/>
      <c r="M34" s="98"/>
      <c r="N34" s="87"/>
      <c r="O34" s="98"/>
      <c r="P34" s="87"/>
      <c r="Q34" s="98"/>
      <c r="R34" s="111"/>
      <c r="S34" s="98"/>
      <c r="T34" s="111"/>
      <c r="U34" s="98"/>
    </row>
    <row r="35" spans="1:21" ht="15" x14ac:dyDescent="0.3">
      <c r="A35" s="98"/>
      <c r="B35" s="87"/>
      <c r="C35" s="98"/>
      <c r="D35" s="87"/>
      <c r="E35" s="98"/>
      <c r="F35" s="87"/>
      <c r="G35" s="98"/>
      <c r="H35" s="87"/>
      <c r="I35" s="98"/>
      <c r="J35" s="87"/>
      <c r="K35" s="98"/>
      <c r="L35" s="87"/>
      <c r="M35" s="98"/>
      <c r="N35" s="87"/>
      <c r="O35" s="98"/>
      <c r="P35" s="87"/>
      <c r="Q35" s="98"/>
      <c r="R35" s="111"/>
      <c r="S35" s="98"/>
      <c r="T35" s="111"/>
      <c r="U35" s="98"/>
    </row>
    <row r="36" spans="1:21" ht="15" x14ac:dyDescent="0.3">
      <c r="A36" s="98"/>
      <c r="B36" s="87"/>
      <c r="C36" s="98"/>
      <c r="D36" s="87"/>
      <c r="E36" s="98"/>
      <c r="F36" s="87"/>
      <c r="G36" s="98"/>
      <c r="H36" s="87"/>
      <c r="I36" s="98"/>
      <c r="J36" s="87"/>
      <c r="K36" s="98"/>
      <c r="L36" s="87"/>
      <c r="M36" s="98"/>
      <c r="N36" s="87"/>
      <c r="O36" s="98"/>
      <c r="P36" s="87"/>
      <c r="Q36" s="98"/>
      <c r="R36" s="111"/>
      <c r="S36" s="98"/>
      <c r="T36" s="111"/>
      <c r="U36" s="98"/>
    </row>
    <row r="37" spans="1:21" ht="15" x14ac:dyDescent="0.3">
      <c r="A37" s="98"/>
      <c r="B37" s="87"/>
      <c r="C37" s="98"/>
      <c r="D37" s="87"/>
      <c r="E37" s="98"/>
      <c r="F37" s="87"/>
      <c r="G37" s="98"/>
      <c r="H37" s="87"/>
      <c r="I37" s="98"/>
      <c r="J37" s="87"/>
      <c r="K37" s="98"/>
      <c r="L37" s="87"/>
      <c r="M37" s="98"/>
      <c r="N37" s="87"/>
      <c r="O37" s="98"/>
      <c r="P37" s="87"/>
      <c r="Q37" s="98"/>
      <c r="R37" s="111"/>
      <c r="S37" s="98"/>
      <c r="T37" s="111"/>
      <c r="U37" s="98"/>
    </row>
    <row r="38" spans="1:21" ht="15" x14ac:dyDescent="0.3">
      <c r="A38" s="98"/>
      <c r="B38" s="87"/>
      <c r="C38" s="98"/>
      <c r="D38" s="87"/>
      <c r="E38" s="98"/>
      <c r="F38" s="87"/>
      <c r="G38" s="98"/>
      <c r="H38" s="87"/>
      <c r="I38" s="98"/>
      <c r="J38" s="87"/>
      <c r="K38" s="98"/>
      <c r="L38" s="87"/>
      <c r="M38" s="98"/>
      <c r="N38" s="87"/>
      <c r="O38" s="98"/>
      <c r="P38" s="87"/>
      <c r="Q38" s="98"/>
      <c r="R38" s="111"/>
      <c r="S38" s="98"/>
      <c r="T38" s="111"/>
      <c r="U38" s="98"/>
    </row>
    <row r="39" spans="1:21" ht="15" x14ac:dyDescent="0.3">
      <c r="A39" s="98"/>
      <c r="B39" s="87"/>
      <c r="C39" s="98"/>
      <c r="D39" s="87"/>
      <c r="E39" s="98"/>
      <c r="F39" s="87"/>
      <c r="G39" s="98"/>
      <c r="H39" s="87"/>
      <c r="I39" s="98"/>
      <c r="J39" s="87"/>
      <c r="K39" s="98"/>
      <c r="L39" s="87"/>
      <c r="M39" s="98"/>
      <c r="N39" s="87"/>
      <c r="O39" s="98"/>
      <c r="P39" s="87"/>
      <c r="Q39" s="98"/>
      <c r="R39" s="111"/>
      <c r="S39" s="98"/>
      <c r="T39" s="111"/>
      <c r="U39" s="98"/>
    </row>
    <row r="40" spans="1:21" ht="15" x14ac:dyDescent="0.3">
      <c r="A40" s="98"/>
      <c r="B40" s="87"/>
      <c r="C40" s="98"/>
      <c r="D40" s="87"/>
      <c r="E40" s="98"/>
      <c r="F40" s="87"/>
      <c r="G40" s="98"/>
      <c r="H40" s="87"/>
      <c r="I40" s="98"/>
      <c r="J40" s="87"/>
      <c r="K40" s="98"/>
      <c r="L40" s="87"/>
      <c r="M40" s="98"/>
      <c r="N40" s="87"/>
      <c r="O40" s="98"/>
      <c r="P40" s="87"/>
      <c r="Q40" s="98"/>
      <c r="R40" s="111"/>
      <c r="S40" s="98"/>
      <c r="T40" s="111"/>
      <c r="U40" s="98"/>
    </row>
    <row r="41" spans="1:21" ht="15" x14ac:dyDescent="0.3">
      <c r="A41" s="98"/>
      <c r="B41" s="87"/>
      <c r="C41" s="98"/>
      <c r="D41" s="87"/>
      <c r="E41" s="98"/>
      <c r="F41" s="87"/>
      <c r="G41" s="98"/>
      <c r="H41" s="87"/>
      <c r="I41" s="98"/>
      <c r="J41" s="87"/>
      <c r="K41" s="98"/>
      <c r="L41" s="87"/>
      <c r="M41" s="98"/>
      <c r="N41" s="87"/>
      <c r="O41" s="98"/>
      <c r="P41" s="87"/>
      <c r="Q41" s="98"/>
      <c r="R41" s="111"/>
      <c r="S41" s="98"/>
      <c r="T41" s="111"/>
      <c r="U41" s="98"/>
    </row>
    <row r="42" spans="1:21" ht="15" x14ac:dyDescent="0.3">
      <c r="A42" s="98"/>
      <c r="B42" s="87"/>
      <c r="C42" s="98"/>
      <c r="D42" s="87"/>
      <c r="E42" s="98"/>
      <c r="F42" s="87"/>
      <c r="G42" s="98"/>
      <c r="H42" s="87"/>
      <c r="I42" s="98"/>
      <c r="J42" s="87"/>
      <c r="K42" s="98"/>
      <c r="L42" s="87"/>
      <c r="M42" s="98"/>
      <c r="N42" s="87"/>
      <c r="O42" s="98"/>
      <c r="P42" s="87"/>
      <c r="Q42" s="98"/>
      <c r="R42" s="111"/>
      <c r="S42" s="98"/>
      <c r="T42" s="111"/>
      <c r="U42" s="98"/>
    </row>
    <row r="43" spans="1:21" ht="15" x14ac:dyDescent="0.3">
      <c r="A43" s="98"/>
      <c r="B43" s="87"/>
      <c r="C43" s="98"/>
      <c r="D43" s="87"/>
      <c r="E43" s="98"/>
      <c r="F43" s="87"/>
      <c r="G43" s="98"/>
      <c r="H43" s="87"/>
      <c r="I43" s="98"/>
      <c r="J43" s="87"/>
      <c r="K43" s="98"/>
      <c r="L43" s="87"/>
      <c r="M43" s="98"/>
      <c r="N43" s="87"/>
      <c r="O43" s="98"/>
      <c r="P43" s="87"/>
      <c r="Q43" s="98"/>
      <c r="R43" s="111"/>
      <c r="S43" s="98"/>
      <c r="T43" s="111"/>
      <c r="U43" s="98"/>
    </row>
    <row r="44" spans="1:21" ht="15" x14ac:dyDescent="0.3">
      <c r="A44" s="98"/>
      <c r="B44" s="87"/>
      <c r="C44" s="98"/>
      <c r="D44" s="87"/>
      <c r="E44" s="98"/>
      <c r="F44" s="87"/>
      <c r="G44" s="98"/>
      <c r="H44" s="87"/>
      <c r="I44" s="98"/>
      <c r="J44" s="87"/>
      <c r="K44" s="98"/>
      <c r="L44" s="87"/>
      <c r="M44" s="98"/>
      <c r="N44" s="87"/>
      <c r="O44" s="98"/>
      <c r="P44" s="87"/>
      <c r="Q44" s="98"/>
      <c r="R44" s="111"/>
      <c r="S44" s="98"/>
      <c r="T44" s="111"/>
      <c r="U44" s="98"/>
    </row>
    <row r="45" spans="1:21" ht="15" x14ac:dyDescent="0.3">
      <c r="A45" s="98"/>
      <c r="B45" s="87"/>
      <c r="C45" s="98"/>
      <c r="D45" s="87"/>
      <c r="E45" s="98"/>
      <c r="F45" s="87"/>
      <c r="G45" s="98"/>
      <c r="H45" s="87"/>
      <c r="I45" s="98"/>
      <c r="J45" s="87"/>
      <c r="K45" s="98"/>
      <c r="L45" s="87"/>
      <c r="M45" s="98"/>
      <c r="N45" s="87"/>
      <c r="O45" s="98"/>
      <c r="P45" s="87"/>
      <c r="Q45" s="98"/>
      <c r="R45" s="111"/>
      <c r="S45" s="98"/>
      <c r="T45" s="111"/>
      <c r="U45" s="98"/>
    </row>
    <row r="46" spans="1:21" ht="15" x14ac:dyDescent="0.3">
      <c r="A46" s="98"/>
      <c r="B46" s="87"/>
      <c r="C46" s="98"/>
      <c r="D46" s="87"/>
      <c r="E46" s="98"/>
      <c r="F46" s="87"/>
      <c r="G46" s="98"/>
      <c r="H46" s="87"/>
      <c r="I46" s="98"/>
      <c r="J46" s="87"/>
      <c r="K46" s="98"/>
      <c r="L46" s="87"/>
      <c r="M46" s="98"/>
      <c r="N46" s="87"/>
      <c r="O46" s="98"/>
      <c r="P46" s="87"/>
      <c r="Q46" s="98"/>
      <c r="R46" s="111"/>
      <c r="S46" s="98"/>
      <c r="T46" s="111"/>
      <c r="U46" s="98"/>
    </row>
    <row r="47" spans="1:21" ht="15" x14ac:dyDescent="0.3">
      <c r="A47" s="98"/>
      <c r="B47" s="87"/>
      <c r="C47" s="98"/>
      <c r="D47" s="87"/>
      <c r="E47" s="98"/>
      <c r="F47" s="87"/>
      <c r="G47" s="98"/>
      <c r="H47" s="87"/>
      <c r="I47" s="98"/>
      <c r="J47" s="87"/>
      <c r="K47" s="98"/>
      <c r="L47" s="87"/>
      <c r="M47" s="98"/>
      <c r="N47" s="87"/>
      <c r="O47" s="98"/>
      <c r="P47" s="87"/>
      <c r="Q47" s="98"/>
      <c r="R47" s="111"/>
      <c r="S47" s="98"/>
      <c r="T47" s="111"/>
      <c r="U47" s="98"/>
    </row>
    <row r="48" spans="1:21" ht="15" x14ac:dyDescent="0.3">
      <c r="A48" s="98"/>
      <c r="B48" s="87"/>
      <c r="C48" s="98"/>
      <c r="D48" s="87"/>
      <c r="E48" s="98"/>
      <c r="F48" s="87"/>
      <c r="G48" s="98"/>
      <c r="H48" s="87"/>
      <c r="I48" s="98"/>
      <c r="J48" s="87"/>
      <c r="K48" s="98"/>
      <c r="L48" s="87"/>
      <c r="M48" s="98"/>
      <c r="N48" s="87"/>
      <c r="O48" s="98"/>
      <c r="P48" s="87"/>
      <c r="Q48" s="98"/>
      <c r="R48" s="111"/>
      <c r="S48" s="98"/>
      <c r="T48" s="111"/>
      <c r="U48" s="98"/>
    </row>
    <row r="49" spans="1:21" ht="15" x14ac:dyDescent="0.3">
      <c r="A49" s="98"/>
      <c r="B49" s="87"/>
      <c r="C49" s="98"/>
      <c r="D49" s="87"/>
      <c r="E49" s="98"/>
      <c r="F49" s="87"/>
      <c r="G49" s="98"/>
      <c r="H49" s="87"/>
      <c r="I49" s="98"/>
      <c r="J49" s="87"/>
      <c r="K49" s="98"/>
      <c r="L49" s="87"/>
      <c r="M49" s="98"/>
      <c r="N49" s="87"/>
      <c r="O49" s="98"/>
      <c r="P49" s="87"/>
      <c r="Q49" s="98"/>
      <c r="R49" s="111"/>
      <c r="S49" s="98"/>
      <c r="T49" s="111"/>
      <c r="U49" s="98"/>
    </row>
    <row r="50" spans="1:21" ht="15" x14ac:dyDescent="0.3">
      <c r="A50" s="98"/>
      <c r="B50" s="87"/>
      <c r="C50" s="98"/>
      <c r="D50" s="87"/>
      <c r="E50" s="98"/>
      <c r="F50" s="87"/>
      <c r="G50" s="98"/>
      <c r="H50" s="87"/>
      <c r="I50" s="98"/>
      <c r="J50" s="87"/>
      <c r="K50" s="98"/>
      <c r="L50" s="87"/>
      <c r="M50" s="98"/>
      <c r="N50" s="87"/>
      <c r="O50" s="98"/>
      <c r="P50" s="87"/>
      <c r="Q50" s="98"/>
      <c r="R50" s="111"/>
      <c r="S50" s="98"/>
      <c r="T50" s="111"/>
      <c r="U50" s="98"/>
    </row>
    <row r="51" spans="1:21" ht="15" x14ac:dyDescent="0.3">
      <c r="A51" s="98"/>
      <c r="B51" s="87"/>
      <c r="C51" s="98"/>
      <c r="D51" s="87"/>
      <c r="E51" s="98"/>
      <c r="F51" s="87"/>
      <c r="G51" s="98"/>
      <c r="H51" s="87"/>
      <c r="I51" s="98"/>
      <c r="J51" s="87"/>
      <c r="K51" s="98"/>
      <c r="L51" s="87"/>
      <c r="M51" s="98"/>
      <c r="N51" s="87"/>
      <c r="O51" s="98"/>
      <c r="P51" s="87"/>
      <c r="Q51" s="98"/>
      <c r="R51" s="111"/>
      <c r="S51" s="98"/>
      <c r="T51" s="111"/>
      <c r="U51" s="98"/>
    </row>
    <row r="52" spans="1:21" ht="15" x14ac:dyDescent="0.3">
      <c r="A52" s="98"/>
      <c r="B52" s="87"/>
      <c r="C52" s="98"/>
      <c r="D52" s="87"/>
      <c r="E52" s="98"/>
      <c r="F52" s="87"/>
      <c r="G52" s="98"/>
      <c r="H52" s="87"/>
      <c r="I52" s="98"/>
      <c r="J52" s="87"/>
      <c r="K52" s="98"/>
      <c r="L52" s="87"/>
      <c r="M52" s="98"/>
      <c r="N52" s="87"/>
      <c r="O52" s="98"/>
      <c r="P52" s="87"/>
      <c r="Q52" s="98"/>
      <c r="R52" s="111"/>
      <c r="S52" s="98"/>
      <c r="T52" s="111"/>
      <c r="U52" s="98"/>
    </row>
  </sheetData>
  <mergeCells count="20">
    <mergeCell ref="N1:O1"/>
    <mergeCell ref="P1:Q1"/>
    <mergeCell ref="R1:S1"/>
    <mergeCell ref="T1:U1"/>
    <mergeCell ref="T2:U2"/>
    <mergeCell ref="L1:M1"/>
    <mergeCell ref="B1:C1"/>
    <mergeCell ref="D1:E1"/>
    <mergeCell ref="F1:G1"/>
    <mergeCell ref="H1:I1"/>
    <mergeCell ref="J1:K1"/>
    <mergeCell ref="L2:M2"/>
    <mergeCell ref="N2:O2"/>
    <mergeCell ref="P2:Q2"/>
    <mergeCell ref="R2:S2"/>
    <mergeCell ref="B2:C2"/>
    <mergeCell ref="D2:E2"/>
    <mergeCell ref="F2:G2"/>
    <mergeCell ref="H2:I2"/>
    <mergeCell ref="J2:K2"/>
  </mergeCells>
  <pageMargins left="0.7" right="0.7" top="0.75" bottom="0.75" header="0.3" footer="0.3"/>
  <pageSetup paperSize="9" orientation="portrait" horizontalDpi="300" verticalDpi="300" r:id="rId1"/>
  <ignoredErrors>
    <ignoredError sqref="L2 R2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5"/>
  <cols>
    <col min="1" max="1" width="21.33203125" style="1" bestFit="1" customWidth="1"/>
    <col min="2" max="25" width="2.88671875" style="1" customWidth="1"/>
    <col min="26" max="26" width="1.44140625" style="1" customWidth="1"/>
    <col min="27" max="30" width="3" style="1" customWidth="1"/>
    <col min="31" max="31" width="2.5546875" style="1" bestFit="1" customWidth="1"/>
    <col min="32" max="32" width="3" style="1" customWidth="1"/>
    <col min="33" max="33" width="3.88671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33203125" style="1" bestFit="1" customWidth="1"/>
    <col min="258" max="281" width="2.88671875" style="1" customWidth="1"/>
    <col min="282" max="282" width="1.44140625" style="1" customWidth="1"/>
    <col min="283" max="286" width="3" style="1" customWidth="1"/>
    <col min="287" max="287" width="2.5546875" style="1" bestFit="1" customWidth="1"/>
    <col min="288" max="288" width="3" style="1" customWidth="1"/>
    <col min="289" max="289" width="3.88671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33203125" style="1" bestFit="1" customWidth="1"/>
    <col min="514" max="537" width="2.88671875" style="1" customWidth="1"/>
    <col min="538" max="538" width="1.44140625" style="1" customWidth="1"/>
    <col min="539" max="542" width="3" style="1" customWidth="1"/>
    <col min="543" max="543" width="2.5546875" style="1" bestFit="1" customWidth="1"/>
    <col min="544" max="544" width="3" style="1" customWidth="1"/>
    <col min="545" max="545" width="3.88671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33203125" style="1" bestFit="1" customWidth="1"/>
    <col min="770" max="793" width="2.88671875" style="1" customWidth="1"/>
    <col min="794" max="794" width="1.44140625" style="1" customWidth="1"/>
    <col min="795" max="798" width="3" style="1" customWidth="1"/>
    <col min="799" max="799" width="2.5546875" style="1" bestFit="1" customWidth="1"/>
    <col min="800" max="800" width="3" style="1" customWidth="1"/>
    <col min="801" max="801" width="3.88671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33203125" style="1" bestFit="1" customWidth="1"/>
    <col min="1026" max="1049" width="2.88671875" style="1" customWidth="1"/>
    <col min="1050" max="1050" width="1.44140625" style="1" customWidth="1"/>
    <col min="1051" max="1054" width="3" style="1" customWidth="1"/>
    <col min="1055" max="1055" width="2.5546875" style="1" bestFit="1" customWidth="1"/>
    <col min="1056" max="1056" width="3" style="1" customWidth="1"/>
    <col min="1057" max="1057" width="3.88671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33203125" style="1" bestFit="1" customWidth="1"/>
    <col min="1282" max="1305" width="2.88671875" style="1" customWidth="1"/>
    <col min="1306" max="1306" width="1.44140625" style="1" customWidth="1"/>
    <col min="1307" max="1310" width="3" style="1" customWidth="1"/>
    <col min="1311" max="1311" width="2.5546875" style="1" bestFit="1" customWidth="1"/>
    <col min="1312" max="1312" width="3" style="1" customWidth="1"/>
    <col min="1313" max="1313" width="3.88671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33203125" style="1" bestFit="1" customWidth="1"/>
    <col min="1538" max="1561" width="2.88671875" style="1" customWidth="1"/>
    <col min="1562" max="1562" width="1.44140625" style="1" customWidth="1"/>
    <col min="1563" max="1566" width="3" style="1" customWidth="1"/>
    <col min="1567" max="1567" width="2.5546875" style="1" bestFit="1" customWidth="1"/>
    <col min="1568" max="1568" width="3" style="1" customWidth="1"/>
    <col min="1569" max="1569" width="3.88671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33203125" style="1" bestFit="1" customWidth="1"/>
    <col min="1794" max="1817" width="2.88671875" style="1" customWidth="1"/>
    <col min="1818" max="1818" width="1.44140625" style="1" customWidth="1"/>
    <col min="1819" max="1822" width="3" style="1" customWidth="1"/>
    <col min="1823" max="1823" width="2.5546875" style="1" bestFit="1" customWidth="1"/>
    <col min="1824" max="1824" width="3" style="1" customWidth="1"/>
    <col min="1825" max="1825" width="3.88671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33203125" style="1" bestFit="1" customWidth="1"/>
    <col min="2050" max="2073" width="2.88671875" style="1" customWidth="1"/>
    <col min="2074" max="2074" width="1.44140625" style="1" customWidth="1"/>
    <col min="2075" max="2078" width="3" style="1" customWidth="1"/>
    <col min="2079" max="2079" width="2.5546875" style="1" bestFit="1" customWidth="1"/>
    <col min="2080" max="2080" width="3" style="1" customWidth="1"/>
    <col min="2081" max="2081" width="3.88671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33203125" style="1" bestFit="1" customWidth="1"/>
    <col min="2306" max="2329" width="2.88671875" style="1" customWidth="1"/>
    <col min="2330" max="2330" width="1.44140625" style="1" customWidth="1"/>
    <col min="2331" max="2334" width="3" style="1" customWidth="1"/>
    <col min="2335" max="2335" width="2.5546875" style="1" bestFit="1" customWidth="1"/>
    <col min="2336" max="2336" width="3" style="1" customWidth="1"/>
    <col min="2337" max="2337" width="3.88671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33203125" style="1" bestFit="1" customWidth="1"/>
    <col min="2562" max="2585" width="2.88671875" style="1" customWidth="1"/>
    <col min="2586" max="2586" width="1.44140625" style="1" customWidth="1"/>
    <col min="2587" max="2590" width="3" style="1" customWidth="1"/>
    <col min="2591" max="2591" width="2.5546875" style="1" bestFit="1" customWidth="1"/>
    <col min="2592" max="2592" width="3" style="1" customWidth="1"/>
    <col min="2593" max="2593" width="3.88671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33203125" style="1" bestFit="1" customWidth="1"/>
    <col min="2818" max="2841" width="2.88671875" style="1" customWidth="1"/>
    <col min="2842" max="2842" width="1.44140625" style="1" customWidth="1"/>
    <col min="2843" max="2846" width="3" style="1" customWidth="1"/>
    <col min="2847" max="2847" width="2.5546875" style="1" bestFit="1" customWidth="1"/>
    <col min="2848" max="2848" width="3" style="1" customWidth="1"/>
    <col min="2849" max="2849" width="3.88671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33203125" style="1" bestFit="1" customWidth="1"/>
    <col min="3074" max="3097" width="2.88671875" style="1" customWidth="1"/>
    <col min="3098" max="3098" width="1.44140625" style="1" customWidth="1"/>
    <col min="3099" max="3102" width="3" style="1" customWidth="1"/>
    <col min="3103" max="3103" width="2.5546875" style="1" bestFit="1" customWidth="1"/>
    <col min="3104" max="3104" width="3" style="1" customWidth="1"/>
    <col min="3105" max="3105" width="3.88671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33203125" style="1" bestFit="1" customWidth="1"/>
    <col min="3330" max="3353" width="2.88671875" style="1" customWidth="1"/>
    <col min="3354" max="3354" width="1.44140625" style="1" customWidth="1"/>
    <col min="3355" max="3358" width="3" style="1" customWidth="1"/>
    <col min="3359" max="3359" width="2.5546875" style="1" bestFit="1" customWidth="1"/>
    <col min="3360" max="3360" width="3" style="1" customWidth="1"/>
    <col min="3361" max="3361" width="3.88671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33203125" style="1" bestFit="1" customWidth="1"/>
    <col min="3586" max="3609" width="2.88671875" style="1" customWidth="1"/>
    <col min="3610" max="3610" width="1.44140625" style="1" customWidth="1"/>
    <col min="3611" max="3614" width="3" style="1" customWidth="1"/>
    <col min="3615" max="3615" width="2.5546875" style="1" bestFit="1" customWidth="1"/>
    <col min="3616" max="3616" width="3" style="1" customWidth="1"/>
    <col min="3617" max="3617" width="3.88671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33203125" style="1" bestFit="1" customWidth="1"/>
    <col min="3842" max="3865" width="2.88671875" style="1" customWidth="1"/>
    <col min="3866" max="3866" width="1.44140625" style="1" customWidth="1"/>
    <col min="3867" max="3870" width="3" style="1" customWidth="1"/>
    <col min="3871" max="3871" width="2.5546875" style="1" bestFit="1" customWidth="1"/>
    <col min="3872" max="3872" width="3" style="1" customWidth="1"/>
    <col min="3873" max="3873" width="3.88671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33203125" style="1" bestFit="1" customWidth="1"/>
    <col min="4098" max="4121" width="2.88671875" style="1" customWidth="1"/>
    <col min="4122" max="4122" width="1.44140625" style="1" customWidth="1"/>
    <col min="4123" max="4126" width="3" style="1" customWidth="1"/>
    <col min="4127" max="4127" width="2.5546875" style="1" bestFit="1" customWidth="1"/>
    <col min="4128" max="4128" width="3" style="1" customWidth="1"/>
    <col min="4129" max="4129" width="3.88671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33203125" style="1" bestFit="1" customWidth="1"/>
    <col min="4354" max="4377" width="2.88671875" style="1" customWidth="1"/>
    <col min="4378" max="4378" width="1.44140625" style="1" customWidth="1"/>
    <col min="4379" max="4382" width="3" style="1" customWidth="1"/>
    <col min="4383" max="4383" width="2.5546875" style="1" bestFit="1" customWidth="1"/>
    <col min="4384" max="4384" width="3" style="1" customWidth="1"/>
    <col min="4385" max="4385" width="3.88671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33203125" style="1" bestFit="1" customWidth="1"/>
    <col min="4610" max="4633" width="2.88671875" style="1" customWidth="1"/>
    <col min="4634" max="4634" width="1.44140625" style="1" customWidth="1"/>
    <col min="4635" max="4638" width="3" style="1" customWidth="1"/>
    <col min="4639" max="4639" width="2.5546875" style="1" bestFit="1" customWidth="1"/>
    <col min="4640" max="4640" width="3" style="1" customWidth="1"/>
    <col min="4641" max="4641" width="3.88671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33203125" style="1" bestFit="1" customWidth="1"/>
    <col min="4866" max="4889" width="2.88671875" style="1" customWidth="1"/>
    <col min="4890" max="4890" width="1.44140625" style="1" customWidth="1"/>
    <col min="4891" max="4894" width="3" style="1" customWidth="1"/>
    <col min="4895" max="4895" width="2.5546875" style="1" bestFit="1" customWidth="1"/>
    <col min="4896" max="4896" width="3" style="1" customWidth="1"/>
    <col min="4897" max="4897" width="3.88671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33203125" style="1" bestFit="1" customWidth="1"/>
    <col min="5122" max="5145" width="2.88671875" style="1" customWidth="1"/>
    <col min="5146" max="5146" width="1.44140625" style="1" customWidth="1"/>
    <col min="5147" max="5150" width="3" style="1" customWidth="1"/>
    <col min="5151" max="5151" width="2.5546875" style="1" bestFit="1" customWidth="1"/>
    <col min="5152" max="5152" width="3" style="1" customWidth="1"/>
    <col min="5153" max="5153" width="3.88671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33203125" style="1" bestFit="1" customWidth="1"/>
    <col min="5378" max="5401" width="2.88671875" style="1" customWidth="1"/>
    <col min="5402" max="5402" width="1.44140625" style="1" customWidth="1"/>
    <col min="5403" max="5406" width="3" style="1" customWidth="1"/>
    <col min="5407" max="5407" width="2.5546875" style="1" bestFit="1" customWidth="1"/>
    <col min="5408" max="5408" width="3" style="1" customWidth="1"/>
    <col min="5409" max="5409" width="3.88671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33203125" style="1" bestFit="1" customWidth="1"/>
    <col min="5634" max="5657" width="2.88671875" style="1" customWidth="1"/>
    <col min="5658" max="5658" width="1.44140625" style="1" customWidth="1"/>
    <col min="5659" max="5662" width="3" style="1" customWidth="1"/>
    <col min="5663" max="5663" width="2.5546875" style="1" bestFit="1" customWidth="1"/>
    <col min="5664" max="5664" width="3" style="1" customWidth="1"/>
    <col min="5665" max="5665" width="3.88671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33203125" style="1" bestFit="1" customWidth="1"/>
    <col min="5890" max="5913" width="2.88671875" style="1" customWidth="1"/>
    <col min="5914" max="5914" width="1.44140625" style="1" customWidth="1"/>
    <col min="5915" max="5918" width="3" style="1" customWidth="1"/>
    <col min="5919" max="5919" width="2.5546875" style="1" bestFit="1" customWidth="1"/>
    <col min="5920" max="5920" width="3" style="1" customWidth="1"/>
    <col min="5921" max="5921" width="3.88671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33203125" style="1" bestFit="1" customWidth="1"/>
    <col min="6146" max="6169" width="2.88671875" style="1" customWidth="1"/>
    <col min="6170" max="6170" width="1.44140625" style="1" customWidth="1"/>
    <col min="6171" max="6174" width="3" style="1" customWidth="1"/>
    <col min="6175" max="6175" width="2.5546875" style="1" bestFit="1" customWidth="1"/>
    <col min="6176" max="6176" width="3" style="1" customWidth="1"/>
    <col min="6177" max="6177" width="3.88671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33203125" style="1" bestFit="1" customWidth="1"/>
    <col min="6402" max="6425" width="2.88671875" style="1" customWidth="1"/>
    <col min="6426" max="6426" width="1.44140625" style="1" customWidth="1"/>
    <col min="6427" max="6430" width="3" style="1" customWidth="1"/>
    <col min="6431" max="6431" width="2.5546875" style="1" bestFit="1" customWidth="1"/>
    <col min="6432" max="6432" width="3" style="1" customWidth="1"/>
    <col min="6433" max="6433" width="3.88671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33203125" style="1" bestFit="1" customWidth="1"/>
    <col min="6658" max="6681" width="2.88671875" style="1" customWidth="1"/>
    <col min="6682" max="6682" width="1.44140625" style="1" customWidth="1"/>
    <col min="6683" max="6686" width="3" style="1" customWidth="1"/>
    <col min="6687" max="6687" width="2.5546875" style="1" bestFit="1" customWidth="1"/>
    <col min="6688" max="6688" width="3" style="1" customWidth="1"/>
    <col min="6689" max="6689" width="3.88671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33203125" style="1" bestFit="1" customWidth="1"/>
    <col min="6914" max="6937" width="2.88671875" style="1" customWidth="1"/>
    <col min="6938" max="6938" width="1.44140625" style="1" customWidth="1"/>
    <col min="6939" max="6942" width="3" style="1" customWidth="1"/>
    <col min="6943" max="6943" width="2.5546875" style="1" bestFit="1" customWidth="1"/>
    <col min="6944" max="6944" width="3" style="1" customWidth="1"/>
    <col min="6945" max="6945" width="3.88671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33203125" style="1" bestFit="1" customWidth="1"/>
    <col min="7170" max="7193" width="2.88671875" style="1" customWidth="1"/>
    <col min="7194" max="7194" width="1.44140625" style="1" customWidth="1"/>
    <col min="7195" max="7198" width="3" style="1" customWidth="1"/>
    <col min="7199" max="7199" width="2.5546875" style="1" bestFit="1" customWidth="1"/>
    <col min="7200" max="7200" width="3" style="1" customWidth="1"/>
    <col min="7201" max="7201" width="3.88671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33203125" style="1" bestFit="1" customWidth="1"/>
    <col min="7426" max="7449" width="2.88671875" style="1" customWidth="1"/>
    <col min="7450" max="7450" width="1.44140625" style="1" customWidth="1"/>
    <col min="7451" max="7454" width="3" style="1" customWidth="1"/>
    <col min="7455" max="7455" width="2.5546875" style="1" bestFit="1" customWidth="1"/>
    <col min="7456" max="7456" width="3" style="1" customWidth="1"/>
    <col min="7457" max="7457" width="3.88671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33203125" style="1" bestFit="1" customWidth="1"/>
    <col min="7682" max="7705" width="2.88671875" style="1" customWidth="1"/>
    <col min="7706" max="7706" width="1.44140625" style="1" customWidth="1"/>
    <col min="7707" max="7710" width="3" style="1" customWidth="1"/>
    <col min="7711" max="7711" width="2.5546875" style="1" bestFit="1" customWidth="1"/>
    <col min="7712" max="7712" width="3" style="1" customWidth="1"/>
    <col min="7713" max="7713" width="3.88671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33203125" style="1" bestFit="1" customWidth="1"/>
    <col min="7938" max="7961" width="2.88671875" style="1" customWidth="1"/>
    <col min="7962" max="7962" width="1.44140625" style="1" customWidth="1"/>
    <col min="7963" max="7966" width="3" style="1" customWidth="1"/>
    <col min="7967" max="7967" width="2.5546875" style="1" bestFit="1" customWidth="1"/>
    <col min="7968" max="7968" width="3" style="1" customWidth="1"/>
    <col min="7969" max="7969" width="3.88671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33203125" style="1" bestFit="1" customWidth="1"/>
    <col min="8194" max="8217" width="2.88671875" style="1" customWidth="1"/>
    <col min="8218" max="8218" width="1.44140625" style="1" customWidth="1"/>
    <col min="8219" max="8222" width="3" style="1" customWidth="1"/>
    <col min="8223" max="8223" width="2.5546875" style="1" bestFit="1" customWidth="1"/>
    <col min="8224" max="8224" width="3" style="1" customWidth="1"/>
    <col min="8225" max="8225" width="3.88671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33203125" style="1" bestFit="1" customWidth="1"/>
    <col min="8450" max="8473" width="2.88671875" style="1" customWidth="1"/>
    <col min="8474" max="8474" width="1.44140625" style="1" customWidth="1"/>
    <col min="8475" max="8478" width="3" style="1" customWidth="1"/>
    <col min="8479" max="8479" width="2.5546875" style="1" bestFit="1" customWidth="1"/>
    <col min="8480" max="8480" width="3" style="1" customWidth="1"/>
    <col min="8481" max="8481" width="3.88671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33203125" style="1" bestFit="1" customWidth="1"/>
    <col min="8706" max="8729" width="2.88671875" style="1" customWidth="1"/>
    <col min="8730" max="8730" width="1.44140625" style="1" customWidth="1"/>
    <col min="8731" max="8734" width="3" style="1" customWidth="1"/>
    <col min="8735" max="8735" width="2.5546875" style="1" bestFit="1" customWidth="1"/>
    <col min="8736" max="8736" width="3" style="1" customWidth="1"/>
    <col min="8737" max="8737" width="3.88671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33203125" style="1" bestFit="1" customWidth="1"/>
    <col min="8962" max="8985" width="2.88671875" style="1" customWidth="1"/>
    <col min="8986" max="8986" width="1.44140625" style="1" customWidth="1"/>
    <col min="8987" max="8990" width="3" style="1" customWidth="1"/>
    <col min="8991" max="8991" width="2.5546875" style="1" bestFit="1" customWidth="1"/>
    <col min="8992" max="8992" width="3" style="1" customWidth="1"/>
    <col min="8993" max="8993" width="3.88671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33203125" style="1" bestFit="1" customWidth="1"/>
    <col min="9218" max="9241" width="2.88671875" style="1" customWidth="1"/>
    <col min="9242" max="9242" width="1.44140625" style="1" customWidth="1"/>
    <col min="9243" max="9246" width="3" style="1" customWidth="1"/>
    <col min="9247" max="9247" width="2.5546875" style="1" bestFit="1" customWidth="1"/>
    <col min="9248" max="9248" width="3" style="1" customWidth="1"/>
    <col min="9249" max="9249" width="3.88671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33203125" style="1" bestFit="1" customWidth="1"/>
    <col min="9474" max="9497" width="2.88671875" style="1" customWidth="1"/>
    <col min="9498" max="9498" width="1.44140625" style="1" customWidth="1"/>
    <col min="9499" max="9502" width="3" style="1" customWidth="1"/>
    <col min="9503" max="9503" width="2.5546875" style="1" bestFit="1" customWidth="1"/>
    <col min="9504" max="9504" width="3" style="1" customWidth="1"/>
    <col min="9505" max="9505" width="3.88671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33203125" style="1" bestFit="1" customWidth="1"/>
    <col min="9730" max="9753" width="2.88671875" style="1" customWidth="1"/>
    <col min="9754" max="9754" width="1.44140625" style="1" customWidth="1"/>
    <col min="9755" max="9758" width="3" style="1" customWidth="1"/>
    <col min="9759" max="9759" width="2.5546875" style="1" bestFit="1" customWidth="1"/>
    <col min="9760" max="9760" width="3" style="1" customWidth="1"/>
    <col min="9761" max="9761" width="3.88671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33203125" style="1" bestFit="1" customWidth="1"/>
    <col min="9986" max="10009" width="2.88671875" style="1" customWidth="1"/>
    <col min="10010" max="10010" width="1.44140625" style="1" customWidth="1"/>
    <col min="10011" max="10014" width="3" style="1" customWidth="1"/>
    <col min="10015" max="10015" width="2.5546875" style="1" bestFit="1" customWidth="1"/>
    <col min="10016" max="10016" width="3" style="1" customWidth="1"/>
    <col min="10017" max="10017" width="3.88671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33203125" style="1" bestFit="1" customWidth="1"/>
    <col min="10242" max="10265" width="2.88671875" style="1" customWidth="1"/>
    <col min="10266" max="10266" width="1.44140625" style="1" customWidth="1"/>
    <col min="10267" max="10270" width="3" style="1" customWidth="1"/>
    <col min="10271" max="10271" width="2.5546875" style="1" bestFit="1" customWidth="1"/>
    <col min="10272" max="10272" width="3" style="1" customWidth="1"/>
    <col min="10273" max="10273" width="3.88671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33203125" style="1" bestFit="1" customWidth="1"/>
    <col min="10498" max="10521" width="2.88671875" style="1" customWidth="1"/>
    <col min="10522" max="10522" width="1.44140625" style="1" customWidth="1"/>
    <col min="10523" max="10526" width="3" style="1" customWidth="1"/>
    <col min="10527" max="10527" width="2.5546875" style="1" bestFit="1" customWidth="1"/>
    <col min="10528" max="10528" width="3" style="1" customWidth="1"/>
    <col min="10529" max="10529" width="3.88671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33203125" style="1" bestFit="1" customWidth="1"/>
    <col min="10754" max="10777" width="2.88671875" style="1" customWidth="1"/>
    <col min="10778" max="10778" width="1.44140625" style="1" customWidth="1"/>
    <col min="10779" max="10782" width="3" style="1" customWidth="1"/>
    <col min="10783" max="10783" width="2.5546875" style="1" bestFit="1" customWidth="1"/>
    <col min="10784" max="10784" width="3" style="1" customWidth="1"/>
    <col min="10785" max="10785" width="3.88671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33203125" style="1" bestFit="1" customWidth="1"/>
    <col min="11010" max="11033" width="2.88671875" style="1" customWidth="1"/>
    <col min="11034" max="11034" width="1.44140625" style="1" customWidth="1"/>
    <col min="11035" max="11038" width="3" style="1" customWidth="1"/>
    <col min="11039" max="11039" width="2.5546875" style="1" bestFit="1" customWidth="1"/>
    <col min="11040" max="11040" width="3" style="1" customWidth="1"/>
    <col min="11041" max="11041" width="3.88671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33203125" style="1" bestFit="1" customWidth="1"/>
    <col min="11266" max="11289" width="2.88671875" style="1" customWidth="1"/>
    <col min="11290" max="11290" width="1.44140625" style="1" customWidth="1"/>
    <col min="11291" max="11294" width="3" style="1" customWidth="1"/>
    <col min="11295" max="11295" width="2.5546875" style="1" bestFit="1" customWidth="1"/>
    <col min="11296" max="11296" width="3" style="1" customWidth="1"/>
    <col min="11297" max="11297" width="3.88671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33203125" style="1" bestFit="1" customWidth="1"/>
    <col min="11522" max="11545" width="2.88671875" style="1" customWidth="1"/>
    <col min="11546" max="11546" width="1.44140625" style="1" customWidth="1"/>
    <col min="11547" max="11550" width="3" style="1" customWidth="1"/>
    <col min="11551" max="11551" width="2.5546875" style="1" bestFit="1" customWidth="1"/>
    <col min="11552" max="11552" width="3" style="1" customWidth="1"/>
    <col min="11553" max="11553" width="3.88671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33203125" style="1" bestFit="1" customWidth="1"/>
    <col min="11778" max="11801" width="2.88671875" style="1" customWidth="1"/>
    <col min="11802" max="11802" width="1.44140625" style="1" customWidth="1"/>
    <col min="11803" max="11806" width="3" style="1" customWidth="1"/>
    <col min="11807" max="11807" width="2.5546875" style="1" bestFit="1" customWidth="1"/>
    <col min="11808" max="11808" width="3" style="1" customWidth="1"/>
    <col min="11809" max="11809" width="3.88671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33203125" style="1" bestFit="1" customWidth="1"/>
    <col min="12034" max="12057" width="2.88671875" style="1" customWidth="1"/>
    <col min="12058" max="12058" width="1.44140625" style="1" customWidth="1"/>
    <col min="12059" max="12062" width="3" style="1" customWidth="1"/>
    <col min="12063" max="12063" width="2.5546875" style="1" bestFit="1" customWidth="1"/>
    <col min="12064" max="12064" width="3" style="1" customWidth="1"/>
    <col min="12065" max="12065" width="3.88671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33203125" style="1" bestFit="1" customWidth="1"/>
    <col min="12290" max="12313" width="2.88671875" style="1" customWidth="1"/>
    <col min="12314" max="12314" width="1.44140625" style="1" customWidth="1"/>
    <col min="12315" max="12318" width="3" style="1" customWidth="1"/>
    <col min="12319" max="12319" width="2.5546875" style="1" bestFit="1" customWidth="1"/>
    <col min="12320" max="12320" width="3" style="1" customWidth="1"/>
    <col min="12321" max="12321" width="3.88671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33203125" style="1" bestFit="1" customWidth="1"/>
    <col min="12546" max="12569" width="2.88671875" style="1" customWidth="1"/>
    <col min="12570" max="12570" width="1.44140625" style="1" customWidth="1"/>
    <col min="12571" max="12574" width="3" style="1" customWidth="1"/>
    <col min="12575" max="12575" width="2.5546875" style="1" bestFit="1" customWidth="1"/>
    <col min="12576" max="12576" width="3" style="1" customWidth="1"/>
    <col min="12577" max="12577" width="3.88671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33203125" style="1" bestFit="1" customWidth="1"/>
    <col min="12802" max="12825" width="2.88671875" style="1" customWidth="1"/>
    <col min="12826" max="12826" width="1.44140625" style="1" customWidth="1"/>
    <col min="12827" max="12830" width="3" style="1" customWidth="1"/>
    <col min="12831" max="12831" width="2.5546875" style="1" bestFit="1" customWidth="1"/>
    <col min="12832" max="12832" width="3" style="1" customWidth="1"/>
    <col min="12833" max="12833" width="3.88671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33203125" style="1" bestFit="1" customWidth="1"/>
    <col min="13058" max="13081" width="2.88671875" style="1" customWidth="1"/>
    <col min="13082" max="13082" width="1.44140625" style="1" customWidth="1"/>
    <col min="13083" max="13086" width="3" style="1" customWidth="1"/>
    <col min="13087" max="13087" width="2.5546875" style="1" bestFit="1" customWidth="1"/>
    <col min="13088" max="13088" width="3" style="1" customWidth="1"/>
    <col min="13089" max="13089" width="3.88671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33203125" style="1" bestFit="1" customWidth="1"/>
    <col min="13314" max="13337" width="2.88671875" style="1" customWidth="1"/>
    <col min="13338" max="13338" width="1.44140625" style="1" customWidth="1"/>
    <col min="13339" max="13342" width="3" style="1" customWidth="1"/>
    <col min="13343" max="13343" width="2.5546875" style="1" bestFit="1" customWidth="1"/>
    <col min="13344" max="13344" width="3" style="1" customWidth="1"/>
    <col min="13345" max="13345" width="3.88671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33203125" style="1" bestFit="1" customWidth="1"/>
    <col min="13570" max="13593" width="2.88671875" style="1" customWidth="1"/>
    <col min="13594" max="13594" width="1.44140625" style="1" customWidth="1"/>
    <col min="13595" max="13598" width="3" style="1" customWidth="1"/>
    <col min="13599" max="13599" width="2.5546875" style="1" bestFit="1" customWidth="1"/>
    <col min="13600" max="13600" width="3" style="1" customWidth="1"/>
    <col min="13601" max="13601" width="3.88671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33203125" style="1" bestFit="1" customWidth="1"/>
    <col min="13826" max="13849" width="2.88671875" style="1" customWidth="1"/>
    <col min="13850" max="13850" width="1.44140625" style="1" customWidth="1"/>
    <col min="13851" max="13854" width="3" style="1" customWidth="1"/>
    <col min="13855" max="13855" width="2.5546875" style="1" bestFit="1" customWidth="1"/>
    <col min="13856" max="13856" width="3" style="1" customWidth="1"/>
    <col min="13857" max="13857" width="3.88671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33203125" style="1" bestFit="1" customWidth="1"/>
    <col min="14082" max="14105" width="2.88671875" style="1" customWidth="1"/>
    <col min="14106" max="14106" width="1.44140625" style="1" customWidth="1"/>
    <col min="14107" max="14110" width="3" style="1" customWidth="1"/>
    <col min="14111" max="14111" width="2.5546875" style="1" bestFit="1" customWidth="1"/>
    <col min="14112" max="14112" width="3" style="1" customWidth="1"/>
    <col min="14113" max="14113" width="3.88671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33203125" style="1" bestFit="1" customWidth="1"/>
    <col min="14338" max="14361" width="2.88671875" style="1" customWidth="1"/>
    <col min="14362" max="14362" width="1.44140625" style="1" customWidth="1"/>
    <col min="14363" max="14366" width="3" style="1" customWidth="1"/>
    <col min="14367" max="14367" width="2.5546875" style="1" bestFit="1" customWidth="1"/>
    <col min="14368" max="14368" width="3" style="1" customWidth="1"/>
    <col min="14369" max="14369" width="3.88671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33203125" style="1" bestFit="1" customWidth="1"/>
    <col min="14594" max="14617" width="2.88671875" style="1" customWidth="1"/>
    <col min="14618" max="14618" width="1.44140625" style="1" customWidth="1"/>
    <col min="14619" max="14622" width="3" style="1" customWidth="1"/>
    <col min="14623" max="14623" width="2.5546875" style="1" bestFit="1" customWidth="1"/>
    <col min="14624" max="14624" width="3" style="1" customWidth="1"/>
    <col min="14625" max="14625" width="3.88671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33203125" style="1" bestFit="1" customWidth="1"/>
    <col min="14850" max="14873" width="2.88671875" style="1" customWidth="1"/>
    <col min="14874" max="14874" width="1.44140625" style="1" customWidth="1"/>
    <col min="14875" max="14878" width="3" style="1" customWidth="1"/>
    <col min="14879" max="14879" width="2.5546875" style="1" bestFit="1" customWidth="1"/>
    <col min="14880" max="14880" width="3" style="1" customWidth="1"/>
    <col min="14881" max="14881" width="3.88671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33203125" style="1" bestFit="1" customWidth="1"/>
    <col min="15106" max="15129" width="2.88671875" style="1" customWidth="1"/>
    <col min="15130" max="15130" width="1.44140625" style="1" customWidth="1"/>
    <col min="15131" max="15134" width="3" style="1" customWidth="1"/>
    <col min="15135" max="15135" width="2.5546875" style="1" bestFit="1" customWidth="1"/>
    <col min="15136" max="15136" width="3" style="1" customWidth="1"/>
    <col min="15137" max="15137" width="3.88671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33203125" style="1" bestFit="1" customWidth="1"/>
    <col min="15362" max="15385" width="2.88671875" style="1" customWidth="1"/>
    <col min="15386" max="15386" width="1.44140625" style="1" customWidth="1"/>
    <col min="15387" max="15390" width="3" style="1" customWidth="1"/>
    <col min="15391" max="15391" width="2.5546875" style="1" bestFit="1" customWidth="1"/>
    <col min="15392" max="15392" width="3" style="1" customWidth="1"/>
    <col min="15393" max="15393" width="3.88671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33203125" style="1" bestFit="1" customWidth="1"/>
    <col min="15618" max="15641" width="2.88671875" style="1" customWidth="1"/>
    <col min="15642" max="15642" width="1.44140625" style="1" customWidth="1"/>
    <col min="15643" max="15646" width="3" style="1" customWidth="1"/>
    <col min="15647" max="15647" width="2.5546875" style="1" bestFit="1" customWidth="1"/>
    <col min="15648" max="15648" width="3" style="1" customWidth="1"/>
    <col min="15649" max="15649" width="3.88671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33203125" style="1" bestFit="1" customWidth="1"/>
    <col min="15874" max="15897" width="2.88671875" style="1" customWidth="1"/>
    <col min="15898" max="15898" width="1.44140625" style="1" customWidth="1"/>
    <col min="15899" max="15902" width="3" style="1" customWidth="1"/>
    <col min="15903" max="15903" width="2.5546875" style="1" bestFit="1" customWidth="1"/>
    <col min="15904" max="15904" width="3" style="1" customWidth="1"/>
    <col min="15905" max="15905" width="3.88671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33203125" style="1" bestFit="1" customWidth="1"/>
    <col min="16130" max="16153" width="2.88671875" style="1" customWidth="1"/>
    <col min="16154" max="16154" width="1.44140625" style="1" customWidth="1"/>
    <col min="16155" max="16158" width="3" style="1" customWidth="1"/>
    <col min="16159" max="16159" width="2.5546875" style="1" bestFit="1" customWidth="1"/>
    <col min="16160" max="16160" width="3" style="1" customWidth="1"/>
    <col min="16161" max="16161" width="3.88671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19.2" thickBot="1" x14ac:dyDescent="0.35">
      <c r="A1" s="51" t="s">
        <v>196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84">
        <v>43359</v>
      </c>
      <c r="AB1" s="83"/>
      <c r="AC1" s="83"/>
      <c r="AD1" s="83"/>
      <c r="AE1" s="83"/>
      <c r="AF1" s="83"/>
      <c r="AG1" s="50"/>
      <c r="AH1" s="2"/>
      <c r="AI1" s="49"/>
      <c r="AJ1" s="48"/>
      <c r="AK1" s="2"/>
      <c r="AL1" s="2"/>
    </row>
    <row r="2" spans="1:38" ht="33.75" customHeight="1" thickTop="1" thickBot="1" x14ac:dyDescent="0.45">
      <c r="A2" s="47" t="s">
        <v>195</v>
      </c>
      <c r="B2" s="44" t="str">
        <f>(A3)</f>
        <v>Pákai Gy.</v>
      </c>
      <c r="C2" s="46"/>
      <c r="D2" s="44"/>
      <c r="E2" s="44"/>
      <c r="F2" s="45" t="str">
        <f>(A4)</f>
        <v>Szirmay E.</v>
      </c>
      <c r="G2" s="44"/>
      <c r="H2" s="44"/>
      <c r="I2" s="44"/>
      <c r="J2" s="45" t="str">
        <f>(A5)</f>
        <v>Moldován K.</v>
      </c>
      <c r="K2" s="44"/>
      <c r="L2" s="44"/>
      <c r="M2" s="44"/>
      <c r="N2" s="45" t="str">
        <f>(A6)</f>
        <v>Debreczy Z.</v>
      </c>
      <c r="O2" s="44"/>
      <c r="P2" s="44"/>
      <c r="Q2" s="44"/>
      <c r="R2" s="45" t="str">
        <f>(A7)</f>
        <v>Benkő J.</v>
      </c>
      <c r="S2" s="44"/>
      <c r="T2" s="44"/>
      <c r="U2" s="44"/>
      <c r="V2" s="45" t="str">
        <f>(A8)</f>
        <v>Szikora R.</v>
      </c>
      <c r="W2" s="44"/>
      <c r="X2" s="44"/>
      <c r="Y2" s="44"/>
      <c r="Z2" s="43"/>
      <c r="AA2" s="42" t="s">
        <v>9</v>
      </c>
      <c r="AB2" s="41" t="s">
        <v>8</v>
      </c>
      <c r="AC2" s="41" t="s">
        <v>7</v>
      </c>
      <c r="AD2" s="41" t="s">
        <v>6</v>
      </c>
      <c r="AE2" s="40" t="s">
        <v>5</v>
      </c>
      <c r="AF2" s="40" t="s">
        <v>4</v>
      </c>
      <c r="AG2" s="39" t="s">
        <v>3</v>
      </c>
      <c r="AH2" s="2"/>
      <c r="AI2" s="39" t="s">
        <v>2</v>
      </c>
      <c r="AJ2" s="82"/>
      <c r="AK2" s="38" t="s">
        <v>1</v>
      </c>
      <c r="AL2" s="2"/>
    </row>
    <row r="3" spans="1:38" ht="18" thickTop="1" x14ac:dyDescent="0.25">
      <c r="A3" s="37" t="s">
        <v>142</v>
      </c>
      <c r="B3" s="36"/>
      <c r="C3" s="35"/>
      <c r="D3" s="35"/>
      <c r="E3" s="35"/>
      <c r="F3" s="34">
        <v>5</v>
      </c>
      <c r="G3" s="33">
        <f>(N26)</f>
        <v>3</v>
      </c>
      <c r="H3" s="33">
        <f>(P26)</f>
        <v>0</v>
      </c>
      <c r="I3" s="81" t="str">
        <f>IF(G3=".","-",IF(G3&gt;H3,"g",IF(G3=H3,"d","v")))</f>
        <v>g</v>
      </c>
      <c r="J3" s="34">
        <v>4</v>
      </c>
      <c r="K3" s="33">
        <f>(N24)</f>
        <v>1</v>
      </c>
      <c r="L3" s="33">
        <f>(P24)</f>
        <v>0</v>
      </c>
      <c r="M3" s="81" t="str">
        <f>IF(K3=".","-",IF(K3&gt;L3,"g",IF(K3=L3,"d","v")))</f>
        <v>g</v>
      </c>
      <c r="N3" s="34">
        <v>3</v>
      </c>
      <c r="O3" s="33">
        <f>(N19)</f>
        <v>0</v>
      </c>
      <c r="P3" s="33">
        <f>(P19)</f>
        <v>1</v>
      </c>
      <c r="Q3" s="81" t="str">
        <f>IF(O3=".","-",IF(O3&gt;P3,"g",IF(O3=P3,"d","v")))</f>
        <v>v</v>
      </c>
      <c r="R3" s="34">
        <v>2</v>
      </c>
      <c r="S3" s="33">
        <f>(N16)</f>
        <v>2</v>
      </c>
      <c r="T3" s="33">
        <f>(P16)</f>
        <v>0</v>
      </c>
      <c r="U3" s="81" t="str">
        <f>IF(S3=".","-",IF(S3&gt;T3,"g",IF(S3=T3,"d","v")))</f>
        <v>g</v>
      </c>
      <c r="V3" s="34">
        <v>1</v>
      </c>
      <c r="W3" s="33">
        <f>(N10)</f>
        <v>5</v>
      </c>
      <c r="X3" s="33">
        <f>(P10)</f>
        <v>0</v>
      </c>
      <c r="Y3" s="81" t="str">
        <f>IF(W3=".","-",IF(W3&gt;X3,"g",IF(W3=X3,"d","v")))</f>
        <v>g</v>
      </c>
      <c r="Z3" s="80"/>
      <c r="AA3" s="32">
        <f t="shared" ref="AA3:AA8" si="0">SUM(AB3:AD3)</f>
        <v>5</v>
      </c>
      <c r="AB3" s="31">
        <f t="shared" ref="AB3:AB8" si="1">COUNTIF(B3:Y3,"g")</f>
        <v>4</v>
      </c>
      <c r="AC3" s="31">
        <f t="shared" ref="AC3:AC8" si="2">COUNTIF(B3:Y3,"d")</f>
        <v>0</v>
      </c>
      <c r="AD3" s="31">
        <f t="shared" ref="AD3:AD8" si="3">COUNTIF(B3:Y3,"v")</f>
        <v>1</v>
      </c>
      <c r="AE3" s="23">
        <f>SUM(IF(G3&lt;&gt;".",G3)+IF(K3&lt;&gt;".",K3)+IF(O3&lt;&gt;".",O3)+IF(S3&lt;&gt;".",S3)+IF(W3&lt;&gt;".",W3))</f>
        <v>11</v>
      </c>
      <c r="AF3" s="23">
        <f>SUM(IF(H3&lt;&gt;".",H3)+IF(L3&lt;&gt;".",L3)+IF(P3&lt;&gt;".",P3)+IF(T3&lt;&gt;".",T3)+IF(X3&lt;&gt;".",X3))</f>
        <v>1</v>
      </c>
      <c r="AG3" s="30">
        <f t="shared" ref="AG3:AG8" si="4">SUM(AB3*3+AC3*1)</f>
        <v>12</v>
      </c>
      <c r="AH3" s="3"/>
      <c r="AI3" s="20">
        <f t="shared" ref="AI3:AI8" si="5">RANK(AG3,$AG$3:$AG$8,0)</f>
        <v>1</v>
      </c>
      <c r="AJ3" s="74"/>
      <c r="AK3" s="10">
        <f t="shared" ref="AK3:AK8" si="6">SUM(AE3-AF3)</f>
        <v>10</v>
      </c>
      <c r="AL3" s="2"/>
    </row>
    <row r="4" spans="1:38" ht="17.399999999999999" x14ac:dyDescent="0.25">
      <c r="A4" s="29" t="s">
        <v>158</v>
      </c>
      <c r="B4" s="26">
        <v>5</v>
      </c>
      <c r="C4" s="24">
        <f>(P26)</f>
        <v>0</v>
      </c>
      <c r="D4" s="24">
        <f>(N26)</f>
        <v>3</v>
      </c>
      <c r="E4" s="78" t="str">
        <f>IF(C4=".","-",IF(C4&gt;D4,"g",IF(C4=D4,"d","v")))</f>
        <v>v</v>
      </c>
      <c r="F4" s="28"/>
      <c r="G4" s="27"/>
      <c r="H4" s="27"/>
      <c r="I4" s="27"/>
      <c r="J4" s="26">
        <v>3</v>
      </c>
      <c r="K4" s="24">
        <f>(N18)</f>
        <v>0</v>
      </c>
      <c r="L4" s="24">
        <f>(P18)</f>
        <v>3</v>
      </c>
      <c r="M4" s="78" t="str">
        <f>IF(K4=".","-",IF(K4&gt;L4,"g",IF(K4=L4,"d","v")))</f>
        <v>v</v>
      </c>
      <c r="N4" s="26">
        <v>2</v>
      </c>
      <c r="O4" s="24">
        <f>(N15)</f>
        <v>0</v>
      </c>
      <c r="P4" s="24">
        <f>(P15)</f>
        <v>3</v>
      </c>
      <c r="Q4" s="78" t="str">
        <f>IF(O4=".","-",IF(O4&gt;P4,"g",IF(O4=P4,"d","v")))</f>
        <v>v</v>
      </c>
      <c r="R4" s="26">
        <v>1</v>
      </c>
      <c r="S4" s="24">
        <f>(N12)</f>
        <v>0</v>
      </c>
      <c r="T4" s="24">
        <f>(P12)</f>
        <v>3</v>
      </c>
      <c r="U4" s="78" t="str">
        <f>IF(S4=".","-",IF(S4&gt;T4,"g",IF(S4=T4,"d","v")))</f>
        <v>v</v>
      </c>
      <c r="V4" s="26">
        <v>4</v>
      </c>
      <c r="W4" s="24">
        <f>(N23)</f>
        <v>0</v>
      </c>
      <c r="X4" s="24">
        <f>(P23)</f>
        <v>3</v>
      </c>
      <c r="Y4" s="78" t="str">
        <f>IF(W4=".","-",IF(W4&gt;X4,"g",IF(W4=X4,"d","v")))</f>
        <v>v</v>
      </c>
      <c r="Z4" s="77"/>
      <c r="AA4" s="25">
        <f t="shared" si="0"/>
        <v>5</v>
      </c>
      <c r="AB4" s="24">
        <f t="shared" si="1"/>
        <v>0</v>
      </c>
      <c r="AC4" s="24">
        <f t="shared" si="2"/>
        <v>0</v>
      </c>
      <c r="AD4" s="24">
        <f t="shared" si="3"/>
        <v>5</v>
      </c>
      <c r="AE4" s="76">
        <f>SUM(IF(C4&lt;&gt;".",C4)+IF(K4&lt;&gt;".",K4)+IF(O4&lt;&gt;".",O4)+IF(S4&lt;&gt;".",S4)+IF(W4&lt;&gt;".",W4))</f>
        <v>0</v>
      </c>
      <c r="AF4" s="76">
        <f>SUM(IF(D4&lt;&gt;".",D4)+IF(L4&lt;&gt;".",L4)+IF(P4&lt;&gt;".",P4)+IF(T4&lt;&gt;".",T4)+IF(X4&lt;&gt;".",X4))</f>
        <v>15</v>
      </c>
      <c r="AG4" s="22">
        <f t="shared" si="4"/>
        <v>0</v>
      </c>
      <c r="AH4" s="3"/>
      <c r="AI4" s="20">
        <f t="shared" si="5"/>
        <v>6</v>
      </c>
      <c r="AJ4" s="74"/>
      <c r="AK4" s="10">
        <f t="shared" si="6"/>
        <v>-15</v>
      </c>
      <c r="AL4" s="2"/>
    </row>
    <row r="5" spans="1:38" ht="17.399999999999999" x14ac:dyDescent="0.25">
      <c r="A5" s="29" t="s">
        <v>159</v>
      </c>
      <c r="B5" s="26">
        <v>4</v>
      </c>
      <c r="C5" s="24">
        <f>(P24)</f>
        <v>0</v>
      </c>
      <c r="D5" s="24">
        <f>(N24)</f>
        <v>1</v>
      </c>
      <c r="E5" s="78" t="str">
        <f>IF(C5=".","-",IF(C5&gt;D5,"g",IF(C5=D5,"d","v")))</f>
        <v>v</v>
      </c>
      <c r="F5" s="26">
        <v>3</v>
      </c>
      <c r="G5" s="24">
        <f>(P18)</f>
        <v>3</v>
      </c>
      <c r="H5" s="24">
        <f>(N18)</f>
        <v>0</v>
      </c>
      <c r="I5" s="78" t="str">
        <f>IF(G5=".","-",IF(G5&gt;H5,"g",IF(G5=H5,"d","v")))</f>
        <v>g</v>
      </c>
      <c r="J5" s="79"/>
      <c r="K5" s="27"/>
      <c r="L5" s="27"/>
      <c r="M5" s="27"/>
      <c r="N5" s="26">
        <v>1</v>
      </c>
      <c r="O5" s="24">
        <f>(N11)</f>
        <v>1</v>
      </c>
      <c r="P5" s="24">
        <f>(P11)</f>
        <v>0</v>
      </c>
      <c r="Q5" s="78" t="str">
        <f>IF(O5=".","-",IF(O5&gt;P5,"g",IF(O5=P5,"d","v")))</f>
        <v>g</v>
      </c>
      <c r="R5" s="26">
        <v>5</v>
      </c>
      <c r="S5" s="24">
        <f>(N27)</f>
        <v>2</v>
      </c>
      <c r="T5" s="24">
        <f>(P27)</f>
        <v>3</v>
      </c>
      <c r="U5" s="78" t="str">
        <f>IF(S5=".","-",IF(S5&gt;T5,"g",IF(S5=T5,"d","v")))</f>
        <v>v</v>
      </c>
      <c r="V5" s="26">
        <v>2</v>
      </c>
      <c r="W5" s="24">
        <f>(N14)</f>
        <v>3</v>
      </c>
      <c r="X5" s="24">
        <f>(P14)</f>
        <v>1</v>
      </c>
      <c r="Y5" s="78" t="str">
        <f>IF(W5=".","-",IF(W5&gt;X5,"g",IF(W5=X5,"d","v")))</f>
        <v>g</v>
      </c>
      <c r="Z5" s="77"/>
      <c r="AA5" s="25">
        <f t="shared" si="0"/>
        <v>5</v>
      </c>
      <c r="AB5" s="24">
        <f t="shared" si="1"/>
        <v>3</v>
      </c>
      <c r="AC5" s="24">
        <f t="shared" si="2"/>
        <v>0</v>
      </c>
      <c r="AD5" s="24">
        <f t="shared" si="3"/>
        <v>2</v>
      </c>
      <c r="AE5" s="76">
        <f>SUM(IF(C5&lt;&gt;".",C5)+IF(G5&lt;&gt;".",G5)+IF(O5&lt;&gt;".",O5)+IF(S5&lt;&gt;".",S5)+IF(W5&lt;&gt;".",W5))</f>
        <v>9</v>
      </c>
      <c r="AF5" s="76">
        <f>SUM(IF(H5&lt;&gt;".",H5)+IF(D5&lt;&gt;".",D5)+IF(P5&lt;&gt;".",P5)+IF(T5&lt;&gt;".",T5)+IF(X5&lt;&gt;".",X5))</f>
        <v>5</v>
      </c>
      <c r="AG5" s="22">
        <f t="shared" si="4"/>
        <v>9</v>
      </c>
      <c r="AH5" s="3"/>
      <c r="AI5" s="20">
        <f t="shared" si="5"/>
        <v>3</v>
      </c>
      <c r="AJ5" s="74"/>
      <c r="AK5" s="10">
        <f t="shared" si="6"/>
        <v>4</v>
      </c>
      <c r="AL5" s="2"/>
    </row>
    <row r="6" spans="1:38" ht="17.399999999999999" x14ac:dyDescent="0.25">
      <c r="A6" s="29" t="s">
        <v>171</v>
      </c>
      <c r="B6" s="26">
        <v>3</v>
      </c>
      <c r="C6" s="24">
        <f>(P19)</f>
        <v>1</v>
      </c>
      <c r="D6" s="24">
        <f>(N19)</f>
        <v>0</v>
      </c>
      <c r="E6" s="78" t="str">
        <f>IF(C6=".","-",IF(C6&gt;D6,"g",IF(C6=D6,"d","v")))</f>
        <v>g</v>
      </c>
      <c r="F6" s="26">
        <v>2</v>
      </c>
      <c r="G6" s="24">
        <f>(P15)</f>
        <v>3</v>
      </c>
      <c r="H6" s="24">
        <f>(N15)</f>
        <v>0</v>
      </c>
      <c r="I6" s="78" t="str">
        <f>IF(G6=".","-",IF(G6&gt;H6,"g",IF(G6=H6,"d","v")))</f>
        <v>g</v>
      </c>
      <c r="J6" s="26">
        <v>1</v>
      </c>
      <c r="K6" s="24">
        <f>(P11)</f>
        <v>0</v>
      </c>
      <c r="L6" s="24">
        <f>(N11)</f>
        <v>1</v>
      </c>
      <c r="M6" s="78" t="str">
        <f>IF(K6=".","-",IF(K6&gt;L6,"g",IF(K6=L6,"d","v")))</f>
        <v>v</v>
      </c>
      <c r="N6" s="28"/>
      <c r="O6" s="27"/>
      <c r="P6" s="27"/>
      <c r="Q6" s="27"/>
      <c r="R6" s="26">
        <v>4</v>
      </c>
      <c r="S6" s="24">
        <f>(N22)</f>
        <v>0</v>
      </c>
      <c r="T6" s="24">
        <f>(P22)</f>
        <v>1</v>
      </c>
      <c r="U6" s="78" t="str">
        <f>IF(S6=".","-",IF(S6&gt;T6,"g",IF(S6=T6,"d","v")))</f>
        <v>v</v>
      </c>
      <c r="V6" s="26">
        <v>5</v>
      </c>
      <c r="W6" s="24">
        <f>(N28)</f>
        <v>2</v>
      </c>
      <c r="X6" s="24">
        <f>(P28)</f>
        <v>0</v>
      </c>
      <c r="Y6" s="78" t="str">
        <f>IF(W6=".","-",IF(W6&gt;X6,"g",IF(W6=X6,"d","v")))</f>
        <v>g</v>
      </c>
      <c r="Z6" s="77"/>
      <c r="AA6" s="25">
        <f t="shared" si="0"/>
        <v>5</v>
      </c>
      <c r="AB6" s="24">
        <f t="shared" si="1"/>
        <v>3</v>
      </c>
      <c r="AC6" s="24">
        <f t="shared" si="2"/>
        <v>0</v>
      </c>
      <c r="AD6" s="24">
        <f t="shared" si="3"/>
        <v>2</v>
      </c>
      <c r="AE6" s="76">
        <f>SUM(IF(G6&lt;&gt;".",G6)+IF(K6&lt;&gt;".",K6)+IF(C6&lt;&gt;".",C6)+IF(S6&lt;&gt;".",S6)+IF(W6&lt;&gt;".",W6))</f>
        <v>6</v>
      </c>
      <c r="AF6" s="76">
        <f>SUM(IF(H6&lt;&gt;".",H6)+IF(L6&lt;&gt;".",L6)+IF(D6&lt;&gt;".",D6)+IF(T6&lt;&gt;".",T6)+IF(X6&lt;&gt;".",X6))</f>
        <v>2</v>
      </c>
      <c r="AG6" s="22">
        <f t="shared" si="4"/>
        <v>9</v>
      </c>
      <c r="AH6" s="3"/>
      <c r="AI6" s="20">
        <f t="shared" si="5"/>
        <v>3</v>
      </c>
      <c r="AJ6" s="74"/>
      <c r="AK6" s="10">
        <f t="shared" si="6"/>
        <v>4</v>
      </c>
      <c r="AL6" s="2"/>
    </row>
    <row r="7" spans="1:38" ht="17.399999999999999" x14ac:dyDescent="0.25">
      <c r="A7" s="29" t="s">
        <v>172</v>
      </c>
      <c r="B7" s="26">
        <v>2</v>
      </c>
      <c r="C7" s="24">
        <f>(P16)</f>
        <v>0</v>
      </c>
      <c r="D7" s="24">
        <f>(N16)</f>
        <v>2</v>
      </c>
      <c r="E7" s="78" t="str">
        <f>IF(C7=".","-",IF(C7&gt;D7,"g",IF(C7=D7,"d","v")))</f>
        <v>v</v>
      </c>
      <c r="F7" s="26">
        <v>1</v>
      </c>
      <c r="G7" s="24">
        <f>(P12)</f>
        <v>3</v>
      </c>
      <c r="H7" s="24">
        <f>(N12)</f>
        <v>0</v>
      </c>
      <c r="I7" s="78" t="str">
        <f>IF(G7=".","-",IF(G7&gt;H7,"g",IF(G7=H7,"d","v")))</f>
        <v>g</v>
      </c>
      <c r="J7" s="26">
        <v>5</v>
      </c>
      <c r="K7" s="24">
        <f>(P27)</f>
        <v>3</v>
      </c>
      <c r="L7" s="24">
        <f>(N27)</f>
        <v>2</v>
      </c>
      <c r="M7" s="78" t="str">
        <f>IF(K7=".","-",IF(K7&gt;L7,"g",IF(K7=L7,"d","v")))</f>
        <v>g</v>
      </c>
      <c r="N7" s="26">
        <v>4</v>
      </c>
      <c r="O7" s="24">
        <f>(P22)</f>
        <v>1</v>
      </c>
      <c r="P7" s="24">
        <f>(N22)</f>
        <v>0</v>
      </c>
      <c r="Q7" s="78" t="str">
        <f>IF(O7=".","-",IF(O7&gt;P7,"g",IF(O7=P7,"d","v")))</f>
        <v>g</v>
      </c>
      <c r="R7" s="28"/>
      <c r="S7" s="27"/>
      <c r="T7" s="27"/>
      <c r="U7" s="27"/>
      <c r="V7" s="26">
        <v>3</v>
      </c>
      <c r="W7" s="24">
        <f>(N20)</f>
        <v>4</v>
      </c>
      <c r="X7" s="24">
        <f>(P20)</f>
        <v>0</v>
      </c>
      <c r="Y7" s="78" t="str">
        <f>IF(W7=".","-",IF(W7&gt;X7,"g",IF(W7=X7,"d","v")))</f>
        <v>g</v>
      </c>
      <c r="Z7" s="77"/>
      <c r="AA7" s="25">
        <f t="shared" si="0"/>
        <v>5</v>
      </c>
      <c r="AB7" s="24">
        <f t="shared" si="1"/>
        <v>4</v>
      </c>
      <c r="AC7" s="24">
        <f t="shared" si="2"/>
        <v>0</v>
      </c>
      <c r="AD7" s="24">
        <f t="shared" si="3"/>
        <v>1</v>
      </c>
      <c r="AE7" s="76">
        <f>SUM(IF(G7&lt;&gt;".",G7)+IF(K7&lt;&gt;".",K7)+IF(O7&lt;&gt;".",O7)+IF(C7&lt;&gt;".",C7)+IF(W7&lt;&gt;".",W7))</f>
        <v>11</v>
      </c>
      <c r="AF7" s="76">
        <f>SUM(IF(H7&lt;&gt;".",H7)+IF(L7&lt;&gt;".",L7)+IF(P7&lt;&gt;".",P7)+IF(D7&lt;&gt;".",D7)+IF(X7&lt;&gt;".",X7))</f>
        <v>4</v>
      </c>
      <c r="AG7" s="22">
        <f t="shared" si="4"/>
        <v>12</v>
      </c>
      <c r="AH7" s="21"/>
      <c r="AI7" s="20">
        <f t="shared" si="5"/>
        <v>1</v>
      </c>
      <c r="AJ7" s="74"/>
      <c r="AK7" s="10">
        <f t="shared" si="6"/>
        <v>7</v>
      </c>
      <c r="AL7" s="2"/>
    </row>
    <row r="8" spans="1:38" s="7" customFormat="1" ht="18" thickBot="1" x14ac:dyDescent="0.3">
      <c r="A8" s="19" t="s">
        <v>188</v>
      </c>
      <c r="B8" s="18">
        <v>1</v>
      </c>
      <c r="C8" s="14">
        <f>(P10)</f>
        <v>0</v>
      </c>
      <c r="D8" s="14">
        <f>(N10)</f>
        <v>5</v>
      </c>
      <c r="E8" s="75" t="str">
        <f>IF(C8=".","-",IF(C8&gt;D8,"g",IF(C8=D8,"d","v")))</f>
        <v>v</v>
      </c>
      <c r="F8" s="18">
        <v>4</v>
      </c>
      <c r="G8" s="14">
        <f>(P23)</f>
        <v>3</v>
      </c>
      <c r="H8" s="14">
        <f>(N23)</f>
        <v>0</v>
      </c>
      <c r="I8" s="75" t="str">
        <f>IF(G8=".","-",IF(G8&gt;H8,"g",IF(G8=H8,"d","v")))</f>
        <v>g</v>
      </c>
      <c r="J8" s="18">
        <v>2</v>
      </c>
      <c r="K8" s="14">
        <f>(P14)</f>
        <v>1</v>
      </c>
      <c r="L8" s="14">
        <f>(N14)</f>
        <v>3</v>
      </c>
      <c r="M8" s="75" t="str">
        <f>IF(K8=".","-",IF(K8&gt;L8,"g",IF(K8=L8,"d","v")))</f>
        <v>v</v>
      </c>
      <c r="N8" s="18">
        <v>5</v>
      </c>
      <c r="O8" s="14">
        <f>(X6)</f>
        <v>0</v>
      </c>
      <c r="P8" s="14">
        <f>(W6)</f>
        <v>2</v>
      </c>
      <c r="Q8" s="75" t="str">
        <f>IF(O8=".","-",IF(O8&gt;P8,"g",IF(O8=P8,"d","v")))</f>
        <v>v</v>
      </c>
      <c r="R8" s="18">
        <v>3</v>
      </c>
      <c r="S8" s="14">
        <f>(P20)</f>
        <v>0</v>
      </c>
      <c r="T8" s="14">
        <f>(N20)</f>
        <v>4</v>
      </c>
      <c r="U8" s="75" t="str">
        <f>IF(S8=".","-",IF(S8&gt;T8,"g",IF(S8=T8,"d","v")))</f>
        <v>v</v>
      </c>
      <c r="V8" s="17"/>
      <c r="W8" s="16"/>
      <c r="X8" s="16"/>
      <c r="Y8" s="16"/>
      <c r="Z8" s="43"/>
      <c r="AA8" s="15">
        <f t="shared" si="0"/>
        <v>5</v>
      </c>
      <c r="AB8" s="14">
        <f t="shared" si="1"/>
        <v>1</v>
      </c>
      <c r="AC8" s="14">
        <f t="shared" si="2"/>
        <v>0</v>
      </c>
      <c r="AD8" s="14">
        <f t="shared" si="3"/>
        <v>4</v>
      </c>
      <c r="AE8" s="13">
        <f>SUM(IF(G8&lt;&gt;".",G8)+IF(K8&lt;&gt;".",K8)+IF(O8&lt;&gt;".",O8)+IF(S8&lt;&gt;".",S8)+IF(C8&lt;&gt;".",C8))</f>
        <v>4</v>
      </c>
      <c r="AF8" s="13">
        <f>SUM(IF(H8&lt;&gt;".",H8)+IF(L8&lt;&gt;".",L8)+IF(P8&lt;&gt;".",P8)+IF(T8&lt;&gt;".",T8)+IF(D8&lt;&gt;".",D8))</f>
        <v>14</v>
      </c>
      <c r="AG8" s="12">
        <f t="shared" si="4"/>
        <v>3</v>
      </c>
      <c r="AH8" s="3"/>
      <c r="AI8" s="11">
        <f t="shared" si="5"/>
        <v>5</v>
      </c>
      <c r="AJ8" s="74"/>
      <c r="AK8" s="10">
        <f t="shared" si="6"/>
        <v>-10</v>
      </c>
      <c r="AL8" s="3"/>
    </row>
    <row r="9" spans="1:38" s="7" customFormat="1" ht="3.75" customHeight="1" thickTop="1" x14ac:dyDescent="0.25">
      <c r="A9" s="3"/>
      <c r="B9" s="73"/>
      <c r="C9" s="8"/>
      <c r="D9" s="8"/>
      <c r="E9" s="72"/>
      <c r="F9" s="73"/>
      <c r="G9" s="8"/>
      <c r="H9" s="8"/>
      <c r="I9" s="72"/>
      <c r="J9" s="73"/>
      <c r="K9" s="8"/>
      <c r="L9" s="8"/>
      <c r="M9" s="72"/>
      <c r="N9" s="73"/>
      <c r="O9" s="8"/>
      <c r="P9" s="8"/>
      <c r="Q9" s="72"/>
      <c r="R9" s="73"/>
      <c r="S9" s="8"/>
      <c r="T9" s="8"/>
      <c r="U9" s="72"/>
      <c r="V9" s="3"/>
      <c r="W9" s="3"/>
      <c r="X9" s="3"/>
      <c r="Y9" s="3"/>
      <c r="Z9" s="3"/>
      <c r="AA9" s="71"/>
      <c r="AB9" s="9"/>
      <c r="AC9" s="9"/>
      <c r="AD9" s="9"/>
      <c r="AE9" s="70"/>
      <c r="AF9" s="70"/>
      <c r="AG9" s="69"/>
      <c r="AH9" s="3"/>
      <c r="AI9" s="3"/>
      <c r="AJ9" s="3"/>
      <c r="AK9" s="3"/>
      <c r="AL9" s="3"/>
    </row>
    <row r="10" spans="1:38" s="7" customFormat="1" ht="21" x14ac:dyDescent="0.4">
      <c r="A10" s="62">
        <v>1</v>
      </c>
      <c r="B10" s="67"/>
      <c r="C10" s="1"/>
      <c r="D10" s="59"/>
      <c r="K10" s="1"/>
      <c r="L10" s="6" t="str">
        <f>($A$3)</f>
        <v>Pákai Gy.</v>
      </c>
      <c r="M10" s="1"/>
      <c r="N10" s="5">
        <v>5</v>
      </c>
      <c r="O10" s="58" t="s">
        <v>0</v>
      </c>
      <c r="P10" s="5">
        <v>0</v>
      </c>
      <c r="Q10" s="60"/>
      <c r="R10" s="4" t="str">
        <f>($A$8)</f>
        <v>Szikora R.</v>
      </c>
      <c r="T10" s="1"/>
      <c r="U10" s="1"/>
      <c r="V10" s="1"/>
    </row>
    <row r="11" spans="1:38" s="7" customFormat="1" ht="20.399999999999999" x14ac:dyDescent="0.35">
      <c r="B11" s="55"/>
      <c r="C11" s="1"/>
      <c r="D11" s="1"/>
      <c r="K11" s="1"/>
      <c r="L11" s="6" t="str">
        <f>($A$5)</f>
        <v>Moldován K.</v>
      </c>
      <c r="M11" s="1"/>
      <c r="N11" s="5">
        <v>1</v>
      </c>
      <c r="O11" s="58" t="s">
        <v>0</v>
      </c>
      <c r="P11" s="5">
        <v>0</v>
      </c>
      <c r="Q11" s="1"/>
      <c r="R11" s="4" t="str">
        <f>($A$6)</f>
        <v>Debreczy Z.</v>
      </c>
      <c r="T11" s="1"/>
      <c r="U11" s="1"/>
      <c r="V11" s="1"/>
    </row>
    <row r="12" spans="1:38" s="7" customFormat="1" ht="20.399999999999999" x14ac:dyDescent="0.35">
      <c r="B12" s="55"/>
      <c r="C12" s="1"/>
      <c r="D12" s="59"/>
      <c r="K12" s="1"/>
      <c r="L12" s="6" t="str">
        <f>($A$4)</f>
        <v>Szirmay E.</v>
      </c>
      <c r="M12" s="1"/>
      <c r="N12" s="5">
        <v>0</v>
      </c>
      <c r="O12" s="58" t="s">
        <v>0</v>
      </c>
      <c r="P12" s="5">
        <v>3</v>
      </c>
      <c r="Q12" s="57"/>
      <c r="R12" s="4" t="str">
        <f>($A$7)</f>
        <v>Benkő J.</v>
      </c>
      <c r="T12" s="1"/>
      <c r="U12" s="1"/>
      <c r="V12" s="1"/>
      <c r="W12" s="7" t="s">
        <v>253</v>
      </c>
    </row>
    <row r="13" spans="1:38" ht="3.75" customHeight="1" x14ac:dyDescent="0.4">
      <c r="A13" s="53"/>
      <c r="B13" s="55"/>
      <c r="C13" s="66"/>
      <c r="D13" s="65"/>
      <c r="E13" s="55"/>
      <c r="F13" s="55"/>
      <c r="G13" s="55"/>
      <c r="H13" s="55"/>
      <c r="I13" s="55"/>
      <c r="J13" s="55"/>
      <c r="K13" s="54"/>
      <c r="L13" s="2"/>
      <c r="M13" s="54"/>
      <c r="N13" s="3"/>
      <c r="O13" s="5"/>
      <c r="P13" s="64"/>
      <c r="Q13" s="63"/>
      <c r="R13" s="3"/>
      <c r="S13" s="55"/>
      <c r="T13" s="54"/>
      <c r="U13" s="54"/>
      <c r="V13" s="54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4"/>
    </row>
    <row r="14" spans="1:38" s="7" customFormat="1" ht="21" x14ac:dyDescent="0.4">
      <c r="A14" s="62">
        <v>2</v>
      </c>
      <c r="B14" s="67"/>
      <c r="D14" s="59"/>
      <c r="K14" s="60"/>
      <c r="L14" s="6" t="str">
        <f>($A$5)</f>
        <v>Moldován K.</v>
      </c>
      <c r="M14" s="1"/>
      <c r="N14" s="5">
        <v>3</v>
      </c>
      <c r="O14" s="58" t="s">
        <v>0</v>
      </c>
      <c r="P14" s="5">
        <v>1</v>
      </c>
      <c r="Q14" s="60"/>
      <c r="R14" s="4" t="str">
        <f>($A$8)</f>
        <v>Szikora R.</v>
      </c>
      <c r="AI14" s="68"/>
    </row>
    <row r="15" spans="1:38" ht="20.399999999999999" x14ac:dyDescent="0.35">
      <c r="A15" s="53"/>
      <c r="B15" s="55"/>
      <c r="E15" s="7"/>
      <c r="F15" s="7"/>
      <c r="G15" s="7"/>
      <c r="H15" s="7"/>
      <c r="I15" s="7"/>
      <c r="J15" s="7"/>
      <c r="L15" s="6" t="str">
        <f>($A$4)</f>
        <v>Szirmay E.</v>
      </c>
      <c r="N15" s="5">
        <v>0</v>
      </c>
      <c r="O15" s="58" t="s">
        <v>0</v>
      </c>
      <c r="P15" s="5">
        <v>3</v>
      </c>
      <c r="R15" s="4" t="str">
        <f>($A$6)</f>
        <v>Debreczy Z.</v>
      </c>
      <c r="S15" s="7"/>
      <c r="W15" s="7" t="s">
        <v>253</v>
      </c>
      <c r="X15" s="7"/>
      <c r="Y15" s="7"/>
      <c r="Z15" s="7"/>
      <c r="AA15" s="7"/>
      <c r="AB15" s="7"/>
      <c r="AC15" s="7"/>
      <c r="AD15" s="7"/>
      <c r="AE15" s="7"/>
      <c r="AF15" s="7"/>
      <c r="AG15" s="7"/>
      <c r="AI15" s="68"/>
    </row>
    <row r="16" spans="1:38" ht="20.399999999999999" x14ac:dyDescent="0.35">
      <c r="A16" s="53"/>
      <c r="B16" s="55"/>
      <c r="D16" s="59"/>
      <c r="E16" s="7"/>
      <c r="F16" s="7"/>
      <c r="G16" s="7"/>
      <c r="H16" s="7"/>
      <c r="I16" s="7"/>
      <c r="J16" s="7"/>
      <c r="L16" s="6" t="str">
        <f>($A$3)</f>
        <v>Pákai Gy.</v>
      </c>
      <c r="N16" s="5">
        <v>2</v>
      </c>
      <c r="O16" s="58" t="s">
        <v>0</v>
      </c>
      <c r="P16" s="5">
        <v>0</v>
      </c>
      <c r="Q16" s="57"/>
      <c r="R16" s="4" t="str">
        <f>($A$7)</f>
        <v>Benkő J.</v>
      </c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I16" s="68"/>
      <c r="AJ16" s="7"/>
    </row>
    <row r="17" spans="1:35" ht="3.75" customHeight="1" x14ac:dyDescent="0.4">
      <c r="A17" s="53"/>
      <c r="B17" s="55"/>
      <c r="C17" s="66"/>
      <c r="D17" s="65"/>
      <c r="E17" s="55"/>
      <c r="F17" s="55"/>
      <c r="G17" s="55"/>
      <c r="H17" s="55"/>
      <c r="I17" s="55"/>
      <c r="J17" s="55"/>
      <c r="K17" s="54"/>
      <c r="L17" s="2"/>
      <c r="M17" s="54"/>
      <c r="N17" s="3"/>
      <c r="O17" s="5"/>
      <c r="P17" s="64"/>
      <c r="Q17" s="63"/>
      <c r="R17" s="3"/>
      <c r="S17" s="55"/>
      <c r="T17" s="54"/>
      <c r="U17" s="54"/>
      <c r="V17" s="54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4"/>
    </row>
    <row r="18" spans="1:35" ht="21" x14ac:dyDescent="0.4">
      <c r="A18" s="62">
        <v>3</v>
      </c>
      <c r="B18" s="61"/>
      <c r="D18" s="59"/>
      <c r="E18" s="7"/>
      <c r="F18" s="7"/>
      <c r="G18" s="7"/>
      <c r="H18" s="7"/>
      <c r="I18" s="7"/>
      <c r="J18" s="7"/>
      <c r="L18" s="6" t="str">
        <f>($A$4)</f>
        <v>Szirmay E.</v>
      </c>
      <c r="N18" s="5">
        <v>0</v>
      </c>
      <c r="O18" s="58" t="s">
        <v>0</v>
      </c>
      <c r="P18" s="5">
        <v>3</v>
      </c>
      <c r="Q18" s="60"/>
      <c r="R18" s="4" t="str">
        <f>($A$5)</f>
        <v>Moldován K.</v>
      </c>
      <c r="S18" s="7"/>
      <c r="W18" s="7" t="s">
        <v>253</v>
      </c>
      <c r="X18" s="7"/>
      <c r="Y18" s="7"/>
      <c r="Z18" s="7"/>
      <c r="AA18" s="7"/>
      <c r="AB18" s="7"/>
      <c r="AE18" s="7"/>
      <c r="AF18" s="7"/>
      <c r="AG18" s="7"/>
      <c r="AI18" s="68"/>
    </row>
    <row r="19" spans="1:35" ht="20.399999999999999" x14ac:dyDescent="0.35">
      <c r="A19" s="53"/>
      <c r="B19" s="55"/>
      <c r="E19" s="7"/>
      <c r="F19" s="7"/>
      <c r="G19" s="7"/>
      <c r="H19" s="7"/>
      <c r="I19" s="7"/>
      <c r="L19" s="6" t="str">
        <f>($A$3)</f>
        <v>Pákai Gy.</v>
      </c>
      <c r="N19" s="5">
        <v>0</v>
      </c>
      <c r="O19" s="58" t="s">
        <v>0</v>
      </c>
      <c r="P19" s="5">
        <v>1</v>
      </c>
      <c r="R19" s="4" t="str">
        <f>($A$6)</f>
        <v>Debreczy Z.</v>
      </c>
      <c r="S19" s="7"/>
      <c r="W19" s="7"/>
      <c r="X19" s="7"/>
      <c r="Y19" s="7"/>
      <c r="Z19" s="7"/>
      <c r="AA19" s="7"/>
      <c r="AB19" s="7"/>
      <c r="AE19" s="7"/>
      <c r="AF19" s="7"/>
      <c r="AG19" s="7"/>
      <c r="AI19" s="68"/>
    </row>
    <row r="20" spans="1:35" ht="20.399999999999999" x14ac:dyDescent="0.35">
      <c r="A20" s="53"/>
      <c r="B20" s="55"/>
      <c r="D20" s="59"/>
      <c r="E20" s="7"/>
      <c r="F20" s="7"/>
      <c r="G20" s="7"/>
      <c r="H20" s="7"/>
      <c r="I20" s="7"/>
      <c r="J20" s="7"/>
      <c r="L20" s="6" t="str">
        <f>($A$7)</f>
        <v>Benkő J.</v>
      </c>
      <c r="N20" s="5">
        <v>4</v>
      </c>
      <c r="O20" s="58" t="s">
        <v>0</v>
      </c>
      <c r="P20" s="5">
        <v>0</v>
      </c>
      <c r="Q20" s="57"/>
      <c r="R20" s="4" t="str">
        <f>($A$8)</f>
        <v>Szikora R.</v>
      </c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I20" s="68"/>
    </row>
    <row r="21" spans="1:35" ht="3.75" customHeight="1" x14ac:dyDescent="0.3">
      <c r="A21" s="53"/>
      <c r="B21" s="55"/>
      <c r="C21" s="56"/>
      <c r="D21" s="56"/>
      <c r="E21" s="55"/>
      <c r="F21" s="55"/>
      <c r="G21" s="55"/>
      <c r="H21" s="55"/>
      <c r="I21" s="55"/>
      <c r="J21" s="55"/>
      <c r="K21" s="55"/>
      <c r="L21" s="3"/>
      <c r="M21" s="55"/>
      <c r="N21" s="3"/>
      <c r="O21" s="3"/>
      <c r="P21" s="3"/>
      <c r="Q21" s="55"/>
      <c r="R21" s="3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4"/>
    </row>
    <row r="22" spans="1:35" ht="21" x14ac:dyDescent="0.4">
      <c r="A22" s="62">
        <v>4</v>
      </c>
      <c r="B22" s="67"/>
      <c r="D22" s="59"/>
      <c r="E22" s="7"/>
      <c r="F22" s="7"/>
      <c r="G22" s="7"/>
      <c r="H22" s="7"/>
      <c r="I22" s="7"/>
      <c r="J22" s="7"/>
      <c r="L22" s="6" t="str">
        <f>($A$6)</f>
        <v>Debreczy Z.</v>
      </c>
      <c r="N22" s="5">
        <v>0</v>
      </c>
      <c r="O22" s="58" t="s">
        <v>0</v>
      </c>
      <c r="P22" s="5">
        <v>1</v>
      </c>
      <c r="Q22" s="60"/>
      <c r="R22" s="4" t="str">
        <f>($A$7)</f>
        <v>Benkő J.</v>
      </c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1:35" ht="20.399999999999999" x14ac:dyDescent="0.35">
      <c r="A23" s="53"/>
      <c r="B23" s="55"/>
      <c r="E23" s="7"/>
      <c r="F23" s="7"/>
      <c r="G23" s="7"/>
      <c r="H23" s="7"/>
      <c r="I23" s="7"/>
      <c r="J23" s="7"/>
      <c r="L23" s="6" t="str">
        <f>($A$4)</f>
        <v>Szirmay E.</v>
      </c>
      <c r="N23" s="5">
        <v>0</v>
      </c>
      <c r="O23" s="58" t="s">
        <v>0</v>
      </c>
      <c r="P23" s="5">
        <v>3</v>
      </c>
      <c r="R23" s="4" t="str">
        <f>($A$8)</f>
        <v>Szikora R.</v>
      </c>
      <c r="S23" s="7"/>
      <c r="W23" s="7" t="s">
        <v>253</v>
      </c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1:35" ht="20.399999999999999" x14ac:dyDescent="0.35">
      <c r="A24" s="53"/>
      <c r="B24" s="55"/>
      <c r="D24" s="59"/>
      <c r="E24" s="7"/>
      <c r="F24" s="7"/>
      <c r="G24" s="7"/>
      <c r="H24" s="7"/>
      <c r="I24" s="7"/>
      <c r="J24" s="7"/>
      <c r="L24" s="6" t="str">
        <f>($A$3)</f>
        <v>Pákai Gy.</v>
      </c>
      <c r="N24" s="5">
        <v>1</v>
      </c>
      <c r="O24" s="58" t="s">
        <v>0</v>
      </c>
      <c r="P24" s="5">
        <v>0</v>
      </c>
      <c r="Q24" s="57"/>
      <c r="R24" s="4" t="str">
        <f>($A$5)</f>
        <v>Moldován K.</v>
      </c>
      <c r="S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35" ht="3.75" customHeight="1" x14ac:dyDescent="0.4">
      <c r="A25" s="53"/>
      <c r="B25" s="55"/>
      <c r="C25" s="66"/>
      <c r="D25" s="65"/>
      <c r="E25" s="55"/>
      <c r="F25" s="55"/>
      <c r="G25" s="55"/>
      <c r="H25" s="55"/>
      <c r="I25" s="55"/>
      <c r="J25" s="55"/>
      <c r="K25" s="54"/>
      <c r="L25" s="2"/>
      <c r="M25" s="54"/>
      <c r="N25" s="3"/>
      <c r="O25" s="5"/>
      <c r="P25" s="64"/>
      <c r="Q25" s="63"/>
      <c r="R25" s="3"/>
      <c r="S25" s="55"/>
      <c r="T25" s="54"/>
      <c r="U25" s="54"/>
      <c r="V25" s="54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4"/>
    </row>
    <row r="26" spans="1:35" ht="21" x14ac:dyDescent="0.4">
      <c r="A26" s="62">
        <v>5</v>
      </c>
      <c r="B26" s="61"/>
      <c r="D26" s="59"/>
      <c r="E26" s="7"/>
      <c r="F26" s="7"/>
      <c r="G26" s="7"/>
      <c r="H26" s="7"/>
      <c r="I26" s="7"/>
      <c r="J26" s="7"/>
      <c r="L26" s="6" t="str">
        <f>($A$3)</f>
        <v>Pákai Gy.</v>
      </c>
      <c r="M26" s="60"/>
      <c r="N26" s="5">
        <v>3</v>
      </c>
      <c r="O26" s="58" t="s">
        <v>0</v>
      </c>
      <c r="P26" s="5">
        <v>0</v>
      </c>
      <c r="Q26" s="7"/>
      <c r="R26" s="4" t="str">
        <f>($A$4)</f>
        <v>Szirmay E.</v>
      </c>
      <c r="S26" s="7"/>
      <c r="W26" s="7" t="s">
        <v>253</v>
      </c>
      <c r="X26" s="7"/>
      <c r="Y26" s="7"/>
      <c r="Z26" s="7"/>
      <c r="AA26" s="7"/>
      <c r="AB26" s="7"/>
      <c r="AE26" s="7"/>
      <c r="AF26" s="7"/>
      <c r="AG26" s="7"/>
    </row>
    <row r="27" spans="1:35" ht="20.399999999999999" x14ac:dyDescent="0.35">
      <c r="A27" s="53"/>
      <c r="B27" s="55"/>
      <c r="E27" s="7"/>
      <c r="F27" s="7"/>
      <c r="G27" s="7"/>
      <c r="H27" s="7"/>
      <c r="I27" s="7"/>
      <c r="J27" s="7"/>
      <c r="L27" s="6" t="str">
        <f>($A$5)</f>
        <v>Moldován K.</v>
      </c>
      <c r="N27" s="5">
        <v>2</v>
      </c>
      <c r="O27" s="58" t="s">
        <v>0</v>
      </c>
      <c r="P27" s="5">
        <v>3</v>
      </c>
      <c r="R27" s="4" t="str">
        <f>($A$7)</f>
        <v>Benkő J.</v>
      </c>
      <c r="S27" s="7"/>
      <c r="W27" s="7"/>
      <c r="X27" s="7"/>
      <c r="Y27" s="7"/>
      <c r="Z27" s="7"/>
      <c r="AA27" s="7"/>
      <c r="AB27" s="7"/>
      <c r="AE27" s="7"/>
      <c r="AF27" s="7"/>
      <c r="AG27" s="7"/>
    </row>
    <row r="28" spans="1:35" ht="20.399999999999999" x14ac:dyDescent="0.35">
      <c r="A28" s="53"/>
      <c r="B28" s="55"/>
      <c r="D28" s="59"/>
      <c r="E28" s="7"/>
      <c r="F28" s="7"/>
      <c r="G28" s="7"/>
      <c r="H28" s="7"/>
      <c r="I28" s="7"/>
      <c r="J28" s="7"/>
      <c r="L28" s="6" t="str">
        <f>($A$6)</f>
        <v>Debreczy Z.</v>
      </c>
      <c r="N28" s="5">
        <v>2</v>
      </c>
      <c r="O28" s="58" t="s">
        <v>0</v>
      </c>
      <c r="P28" s="5">
        <v>0</v>
      </c>
      <c r="Q28" s="57"/>
      <c r="R28" s="4" t="str">
        <f>($A$8)</f>
        <v>Szikora R.</v>
      </c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5" ht="3.75" customHeight="1" x14ac:dyDescent="0.3">
      <c r="A29" s="53"/>
      <c r="B29" s="55"/>
      <c r="C29" s="56"/>
      <c r="D29" s="56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4"/>
    </row>
    <row r="31" spans="1:35" x14ac:dyDescent="0.25">
      <c r="A31" s="53"/>
    </row>
    <row r="32" spans="1:35" x14ac:dyDescent="0.25">
      <c r="A32" s="53"/>
    </row>
    <row r="33" spans="1:23" ht="3.75" customHeight="1" x14ac:dyDescent="0.25">
      <c r="A33" s="52"/>
    </row>
    <row r="34" spans="1:23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</sheetData>
  <conditionalFormatting sqref="E4:E8 I3 I5:I8 M3:M4 M6:M8 Q3:Q5 Q7:Q8 U3:U6 U8 Y3:Y7">
    <cfRule type="cellIs" dxfId="23" priority="1" stopIfTrue="1" operator="equal">
      <formula>"g"</formula>
    </cfRule>
    <cfRule type="cellIs" dxfId="22" priority="2" stopIfTrue="1" operator="equal">
      <formula>"d"</formula>
    </cfRule>
    <cfRule type="cellIs" dxfId="21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5"/>
  <cols>
    <col min="1" max="1" width="21.33203125" style="1" bestFit="1" customWidth="1"/>
    <col min="2" max="25" width="2.88671875" style="1" customWidth="1"/>
    <col min="26" max="26" width="1.44140625" style="1" customWidth="1"/>
    <col min="27" max="30" width="3" style="1" customWidth="1"/>
    <col min="31" max="31" width="2.5546875" style="1" bestFit="1" customWidth="1"/>
    <col min="32" max="32" width="3" style="1" customWidth="1"/>
    <col min="33" max="33" width="3.88671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33203125" style="1" bestFit="1" customWidth="1"/>
    <col min="258" max="281" width="2.88671875" style="1" customWidth="1"/>
    <col min="282" max="282" width="1.44140625" style="1" customWidth="1"/>
    <col min="283" max="286" width="3" style="1" customWidth="1"/>
    <col min="287" max="287" width="2.5546875" style="1" bestFit="1" customWidth="1"/>
    <col min="288" max="288" width="3" style="1" customWidth="1"/>
    <col min="289" max="289" width="3.88671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33203125" style="1" bestFit="1" customWidth="1"/>
    <col min="514" max="537" width="2.88671875" style="1" customWidth="1"/>
    <col min="538" max="538" width="1.44140625" style="1" customWidth="1"/>
    <col min="539" max="542" width="3" style="1" customWidth="1"/>
    <col min="543" max="543" width="2.5546875" style="1" bestFit="1" customWidth="1"/>
    <col min="544" max="544" width="3" style="1" customWidth="1"/>
    <col min="545" max="545" width="3.88671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33203125" style="1" bestFit="1" customWidth="1"/>
    <col min="770" max="793" width="2.88671875" style="1" customWidth="1"/>
    <col min="794" max="794" width="1.44140625" style="1" customWidth="1"/>
    <col min="795" max="798" width="3" style="1" customWidth="1"/>
    <col min="799" max="799" width="2.5546875" style="1" bestFit="1" customWidth="1"/>
    <col min="800" max="800" width="3" style="1" customWidth="1"/>
    <col min="801" max="801" width="3.88671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33203125" style="1" bestFit="1" customWidth="1"/>
    <col min="1026" max="1049" width="2.88671875" style="1" customWidth="1"/>
    <col min="1050" max="1050" width="1.44140625" style="1" customWidth="1"/>
    <col min="1051" max="1054" width="3" style="1" customWidth="1"/>
    <col min="1055" max="1055" width="2.5546875" style="1" bestFit="1" customWidth="1"/>
    <col min="1056" max="1056" width="3" style="1" customWidth="1"/>
    <col min="1057" max="1057" width="3.88671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33203125" style="1" bestFit="1" customWidth="1"/>
    <col min="1282" max="1305" width="2.88671875" style="1" customWidth="1"/>
    <col min="1306" max="1306" width="1.44140625" style="1" customWidth="1"/>
    <col min="1307" max="1310" width="3" style="1" customWidth="1"/>
    <col min="1311" max="1311" width="2.5546875" style="1" bestFit="1" customWidth="1"/>
    <col min="1312" max="1312" width="3" style="1" customWidth="1"/>
    <col min="1313" max="1313" width="3.88671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33203125" style="1" bestFit="1" customWidth="1"/>
    <col min="1538" max="1561" width="2.88671875" style="1" customWidth="1"/>
    <col min="1562" max="1562" width="1.44140625" style="1" customWidth="1"/>
    <col min="1563" max="1566" width="3" style="1" customWidth="1"/>
    <col min="1567" max="1567" width="2.5546875" style="1" bestFit="1" customWidth="1"/>
    <col min="1568" max="1568" width="3" style="1" customWidth="1"/>
    <col min="1569" max="1569" width="3.88671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33203125" style="1" bestFit="1" customWidth="1"/>
    <col min="1794" max="1817" width="2.88671875" style="1" customWidth="1"/>
    <col min="1818" max="1818" width="1.44140625" style="1" customWidth="1"/>
    <col min="1819" max="1822" width="3" style="1" customWidth="1"/>
    <col min="1823" max="1823" width="2.5546875" style="1" bestFit="1" customWidth="1"/>
    <col min="1824" max="1824" width="3" style="1" customWidth="1"/>
    <col min="1825" max="1825" width="3.88671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33203125" style="1" bestFit="1" customWidth="1"/>
    <col min="2050" max="2073" width="2.88671875" style="1" customWidth="1"/>
    <col min="2074" max="2074" width="1.44140625" style="1" customWidth="1"/>
    <col min="2075" max="2078" width="3" style="1" customWidth="1"/>
    <col min="2079" max="2079" width="2.5546875" style="1" bestFit="1" customWidth="1"/>
    <col min="2080" max="2080" width="3" style="1" customWidth="1"/>
    <col min="2081" max="2081" width="3.88671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33203125" style="1" bestFit="1" customWidth="1"/>
    <col min="2306" max="2329" width="2.88671875" style="1" customWidth="1"/>
    <col min="2330" max="2330" width="1.44140625" style="1" customWidth="1"/>
    <col min="2331" max="2334" width="3" style="1" customWidth="1"/>
    <col min="2335" max="2335" width="2.5546875" style="1" bestFit="1" customWidth="1"/>
    <col min="2336" max="2336" width="3" style="1" customWidth="1"/>
    <col min="2337" max="2337" width="3.88671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33203125" style="1" bestFit="1" customWidth="1"/>
    <col min="2562" max="2585" width="2.88671875" style="1" customWidth="1"/>
    <col min="2586" max="2586" width="1.44140625" style="1" customWidth="1"/>
    <col min="2587" max="2590" width="3" style="1" customWidth="1"/>
    <col min="2591" max="2591" width="2.5546875" style="1" bestFit="1" customWidth="1"/>
    <col min="2592" max="2592" width="3" style="1" customWidth="1"/>
    <col min="2593" max="2593" width="3.88671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33203125" style="1" bestFit="1" customWidth="1"/>
    <col min="2818" max="2841" width="2.88671875" style="1" customWidth="1"/>
    <col min="2842" max="2842" width="1.44140625" style="1" customWidth="1"/>
    <col min="2843" max="2846" width="3" style="1" customWidth="1"/>
    <col min="2847" max="2847" width="2.5546875" style="1" bestFit="1" customWidth="1"/>
    <col min="2848" max="2848" width="3" style="1" customWidth="1"/>
    <col min="2849" max="2849" width="3.88671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33203125" style="1" bestFit="1" customWidth="1"/>
    <col min="3074" max="3097" width="2.88671875" style="1" customWidth="1"/>
    <col min="3098" max="3098" width="1.44140625" style="1" customWidth="1"/>
    <col min="3099" max="3102" width="3" style="1" customWidth="1"/>
    <col min="3103" max="3103" width="2.5546875" style="1" bestFit="1" customWidth="1"/>
    <col min="3104" max="3104" width="3" style="1" customWidth="1"/>
    <col min="3105" max="3105" width="3.88671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33203125" style="1" bestFit="1" customWidth="1"/>
    <col min="3330" max="3353" width="2.88671875" style="1" customWidth="1"/>
    <col min="3354" max="3354" width="1.44140625" style="1" customWidth="1"/>
    <col min="3355" max="3358" width="3" style="1" customWidth="1"/>
    <col min="3359" max="3359" width="2.5546875" style="1" bestFit="1" customWidth="1"/>
    <col min="3360" max="3360" width="3" style="1" customWidth="1"/>
    <col min="3361" max="3361" width="3.88671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33203125" style="1" bestFit="1" customWidth="1"/>
    <col min="3586" max="3609" width="2.88671875" style="1" customWidth="1"/>
    <col min="3610" max="3610" width="1.44140625" style="1" customWidth="1"/>
    <col min="3611" max="3614" width="3" style="1" customWidth="1"/>
    <col min="3615" max="3615" width="2.5546875" style="1" bestFit="1" customWidth="1"/>
    <col min="3616" max="3616" width="3" style="1" customWidth="1"/>
    <col min="3617" max="3617" width="3.88671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33203125" style="1" bestFit="1" customWidth="1"/>
    <col min="3842" max="3865" width="2.88671875" style="1" customWidth="1"/>
    <col min="3866" max="3866" width="1.44140625" style="1" customWidth="1"/>
    <col min="3867" max="3870" width="3" style="1" customWidth="1"/>
    <col min="3871" max="3871" width="2.5546875" style="1" bestFit="1" customWidth="1"/>
    <col min="3872" max="3872" width="3" style="1" customWidth="1"/>
    <col min="3873" max="3873" width="3.88671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33203125" style="1" bestFit="1" customWidth="1"/>
    <col min="4098" max="4121" width="2.88671875" style="1" customWidth="1"/>
    <col min="4122" max="4122" width="1.44140625" style="1" customWidth="1"/>
    <col min="4123" max="4126" width="3" style="1" customWidth="1"/>
    <col min="4127" max="4127" width="2.5546875" style="1" bestFit="1" customWidth="1"/>
    <col min="4128" max="4128" width="3" style="1" customWidth="1"/>
    <col min="4129" max="4129" width="3.88671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33203125" style="1" bestFit="1" customWidth="1"/>
    <col min="4354" max="4377" width="2.88671875" style="1" customWidth="1"/>
    <col min="4378" max="4378" width="1.44140625" style="1" customWidth="1"/>
    <col min="4379" max="4382" width="3" style="1" customWidth="1"/>
    <col min="4383" max="4383" width="2.5546875" style="1" bestFit="1" customWidth="1"/>
    <col min="4384" max="4384" width="3" style="1" customWidth="1"/>
    <col min="4385" max="4385" width="3.88671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33203125" style="1" bestFit="1" customWidth="1"/>
    <col min="4610" max="4633" width="2.88671875" style="1" customWidth="1"/>
    <col min="4634" max="4634" width="1.44140625" style="1" customWidth="1"/>
    <col min="4635" max="4638" width="3" style="1" customWidth="1"/>
    <col min="4639" max="4639" width="2.5546875" style="1" bestFit="1" customWidth="1"/>
    <col min="4640" max="4640" width="3" style="1" customWidth="1"/>
    <col min="4641" max="4641" width="3.88671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33203125" style="1" bestFit="1" customWidth="1"/>
    <col min="4866" max="4889" width="2.88671875" style="1" customWidth="1"/>
    <col min="4890" max="4890" width="1.44140625" style="1" customWidth="1"/>
    <col min="4891" max="4894" width="3" style="1" customWidth="1"/>
    <col min="4895" max="4895" width="2.5546875" style="1" bestFit="1" customWidth="1"/>
    <col min="4896" max="4896" width="3" style="1" customWidth="1"/>
    <col min="4897" max="4897" width="3.88671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33203125" style="1" bestFit="1" customWidth="1"/>
    <col min="5122" max="5145" width="2.88671875" style="1" customWidth="1"/>
    <col min="5146" max="5146" width="1.44140625" style="1" customWidth="1"/>
    <col min="5147" max="5150" width="3" style="1" customWidth="1"/>
    <col min="5151" max="5151" width="2.5546875" style="1" bestFit="1" customWidth="1"/>
    <col min="5152" max="5152" width="3" style="1" customWidth="1"/>
    <col min="5153" max="5153" width="3.88671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33203125" style="1" bestFit="1" customWidth="1"/>
    <col min="5378" max="5401" width="2.88671875" style="1" customWidth="1"/>
    <col min="5402" max="5402" width="1.44140625" style="1" customWidth="1"/>
    <col min="5403" max="5406" width="3" style="1" customWidth="1"/>
    <col min="5407" max="5407" width="2.5546875" style="1" bestFit="1" customWidth="1"/>
    <col min="5408" max="5408" width="3" style="1" customWidth="1"/>
    <col min="5409" max="5409" width="3.88671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33203125" style="1" bestFit="1" customWidth="1"/>
    <col min="5634" max="5657" width="2.88671875" style="1" customWidth="1"/>
    <col min="5658" max="5658" width="1.44140625" style="1" customWidth="1"/>
    <col min="5659" max="5662" width="3" style="1" customWidth="1"/>
    <col min="5663" max="5663" width="2.5546875" style="1" bestFit="1" customWidth="1"/>
    <col min="5664" max="5664" width="3" style="1" customWidth="1"/>
    <col min="5665" max="5665" width="3.88671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33203125" style="1" bestFit="1" customWidth="1"/>
    <col min="5890" max="5913" width="2.88671875" style="1" customWidth="1"/>
    <col min="5914" max="5914" width="1.44140625" style="1" customWidth="1"/>
    <col min="5915" max="5918" width="3" style="1" customWidth="1"/>
    <col min="5919" max="5919" width="2.5546875" style="1" bestFit="1" customWidth="1"/>
    <col min="5920" max="5920" width="3" style="1" customWidth="1"/>
    <col min="5921" max="5921" width="3.88671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33203125" style="1" bestFit="1" customWidth="1"/>
    <col min="6146" max="6169" width="2.88671875" style="1" customWidth="1"/>
    <col min="6170" max="6170" width="1.44140625" style="1" customWidth="1"/>
    <col min="6171" max="6174" width="3" style="1" customWidth="1"/>
    <col min="6175" max="6175" width="2.5546875" style="1" bestFit="1" customWidth="1"/>
    <col min="6176" max="6176" width="3" style="1" customWidth="1"/>
    <col min="6177" max="6177" width="3.88671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33203125" style="1" bestFit="1" customWidth="1"/>
    <col min="6402" max="6425" width="2.88671875" style="1" customWidth="1"/>
    <col min="6426" max="6426" width="1.44140625" style="1" customWidth="1"/>
    <col min="6427" max="6430" width="3" style="1" customWidth="1"/>
    <col min="6431" max="6431" width="2.5546875" style="1" bestFit="1" customWidth="1"/>
    <col min="6432" max="6432" width="3" style="1" customWidth="1"/>
    <col min="6433" max="6433" width="3.88671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33203125" style="1" bestFit="1" customWidth="1"/>
    <col min="6658" max="6681" width="2.88671875" style="1" customWidth="1"/>
    <col min="6682" max="6682" width="1.44140625" style="1" customWidth="1"/>
    <col min="6683" max="6686" width="3" style="1" customWidth="1"/>
    <col min="6687" max="6687" width="2.5546875" style="1" bestFit="1" customWidth="1"/>
    <col min="6688" max="6688" width="3" style="1" customWidth="1"/>
    <col min="6689" max="6689" width="3.88671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33203125" style="1" bestFit="1" customWidth="1"/>
    <col min="6914" max="6937" width="2.88671875" style="1" customWidth="1"/>
    <col min="6938" max="6938" width="1.44140625" style="1" customWidth="1"/>
    <col min="6939" max="6942" width="3" style="1" customWidth="1"/>
    <col min="6943" max="6943" width="2.5546875" style="1" bestFit="1" customWidth="1"/>
    <col min="6944" max="6944" width="3" style="1" customWidth="1"/>
    <col min="6945" max="6945" width="3.88671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33203125" style="1" bestFit="1" customWidth="1"/>
    <col min="7170" max="7193" width="2.88671875" style="1" customWidth="1"/>
    <col min="7194" max="7194" width="1.44140625" style="1" customWidth="1"/>
    <col min="7195" max="7198" width="3" style="1" customWidth="1"/>
    <col min="7199" max="7199" width="2.5546875" style="1" bestFit="1" customWidth="1"/>
    <col min="7200" max="7200" width="3" style="1" customWidth="1"/>
    <col min="7201" max="7201" width="3.88671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33203125" style="1" bestFit="1" customWidth="1"/>
    <col min="7426" max="7449" width="2.88671875" style="1" customWidth="1"/>
    <col min="7450" max="7450" width="1.44140625" style="1" customWidth="1"/>
    <col min="7451" max="7454" width="3" style="1" customWidth="1"/>
    <col min="7455" max="7455" width="2.5546875" style="1" bestFit="1" customWidth="1"/>
    <col min="7456" max="7456" width="3" style="1" customWidth="1"/>
    <col min="7457" max="7457" width="3.88671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33203125" style="1" bestFit="1" customWidth="1"/>
    <col min="7682" max="7705" width="2.88671875" style="1" customWidth="1"/>
    <col min="7706" max="7706" width="1.44140625" style="1" customWidth="1"/>
    <col min="7707" max="7710" width="3" style="1" customWidth="1"/>
    <col min="7711" max="7711" width="2.5546875" style="1" bestFit="1" customWidth="1"/>
    <col min="7712" max="7712" width="3" style="1" customWidth="1"/>
    <col min="7713" max="7713" width="3.88671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33203125" style="1" bestFit="1" customWidth="1"/>
    <col min="7938" max="7961" width="2.88671875" style="1" customWidth="1"/>
    <col min="7962" max="7962" width="1.44140625" style="1" customWidth="1"/>
    <col min="7963" max="7966" width="3" style="1" customWidth="1"/>
    <col min="7967" max="7967" width="2.5546875" style="1" bestFit="1" customWidth="1"/>
    <col min="7968" max="7968" width="3" style="1" customWidth="1"/>
    <col min="7969" max="7969" width="3.88671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33203125" style="1" bestFit="1" customWidth="1"/>
    <col min="8194" max="8217" width="2.88671875" style="1" customWidth="1"/>
    <col min="8218" max="8218" width="1.44140625" style="1" customWidth="1"/>
    <col min="8219" max="8222" width="3" style="1" customWidth="1"/>
    <col min="8223" max="8223" width="2.5546875" style="1" bestFit="1" customWidth="1"/>
    <col min="8224" max="8224" width="3" style="1" customWidth="1"/>
    <col min="8225" max="8225" width="3.88671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33203125" style="1" bestFit="1" customWidth="1"/>
    <col min="8450" max="8473" width="2.88671875" style="1" customWidth="1"/>
    <col min="8474" max="8474" width="1.44140625" style="1" customWidth="1"/>
    <col min="8475" max="8478" width="3" style="1" customWidth="1"/>
    <col min="8479" max="8479" width="2.5546875" style="1" bestFit="1" customWidth="1"/>
    <col min="8480" max="8480" width="3" style="1" customWidth="1"/>
    <col min="8481" max="8481" width="3.88671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33203125" style="1" bestFit="1" customWidth="1"/>
    <col min="8706" max="8729" width="2.88671875" style="1" customWidth="1"/>
    <col min="8730" max="8730" width="1.44140625" style="1" customWidth="1"/>
    <col min="8731" max="8734" width="3" style="1" customWidth="1"/>
    <col min="8735" max="8735" width="2.5546875" style="1" bestFit="1" customWidth="1"/>
    <col min="8736" max="8736" width="3" style="1" customWidth="1"/>
    <col min="8737" max="8737" width="3.88671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33203125" style="1" bestFit="1" customWidth="1"/>
    <col min="8962" max="8985" width="2.88671875" style="1" customWidth="1"/>
    <col min="8986" max="8986" width="1.44140625" style="1" customWidth="1"/>
    <col min="8987" max="8990" width="3" style="1" customWidth="1"/>
    <col min="8991" max="8991" width="2.5546875" style="1" bestFit="1" customWidth="1"/>
    <col min="8992" max="8992" width="3" style="1" customWidth="1"/>
    <col min="8993" max="8993" width="3.88671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33203125" style="1" bestFit="1" customWidth="1"/>
    <col min="9218" max="9241" width="2.88671875" style="1" customWidth="1"/>
    <col min="9242" max="9242" width="1.44140625" style="1" customWidth="1"/>
    <col min="9243" max="9246" width="3" style="1" customWidth="1"/>
    <col min="9247" max="9247" width="2.5546875" style="1" bestFit="1" customWidth="1"/>
    <col min="9248" max="9248" width="3" style="1" customWidth="1"/>
    <col min="9249" max="9249" width="3.88671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33203125" style="1" bestFit="1" customWidth="1"/>
    <col min="9474" max="9497" width="2.88671875" style="1" customWidth="1"/>
    <col min="9498" max="9498" width="1.44140625" style="1" customWidth="1"/>
    <col min="9499" max="9502" width="3" style="1" customWidth="1"/>
    <col min="9503" max="9503" width="2.5546875" style="1" bestFit="1" customWidth="1"/>
    <col min="9504" max="9504" width="3" style="1" customWidth="1"/>
    <col min="9505" max="9505" width="3.88671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33203125" style="1" bestFit="1" customWidth="1"/>
    <col min="9730" max="9753" width="2.88671875" style="1" customWidth="1"/>
    <col min="9754" max="9754" width="1.44140625" style="1" customWidth="1"/>
    <col min="9755" max="9758" width="3" style="1" customWidth="1"/>
    <col min="9759" max="9759" width="2.5546875" style="1" bestFit="1" customWidth="1"/>
    <col min="9760" max="9760" width="3" style="1" customWidth="1"/>
    <col min="9761" max="9761" width="3.88671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33203125" style="1" bestFit="1" customWidth="1"/>
    <col min="9986" max="10009" width="2.88671875" style="1" customWidth="1"/>
    <col min="10010" max="10010" width="1.44140625" style="1" customWidth="1"/>
    <col min="10011" max="10014" width="3" style="1" customWidth="1"/>
    <col min="10015" max="10015" width="2.5546875" style="1" bestFit="1" customWidth="1"/>
    <col min="10016" max="10016" width="3" style="1" customWidth="1"/>
    <col min="10017" max="10017" width="3.88671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33203125" style="1" bestFit="1" customWidth="1"/>
    <col min="10242" max="10265" width="2.88671875" style="1" customWidth="1"/>
    <col min="10266" max="10266" width="1.44140625" style="1" customWidth="1"/>
    <col min="10267" max="10270" width="3" style="1" customWidth="1"/>
    <col min="10271" max="10271" width="2.5546875" style="1" bestFit="1" customWidth="1"/>
    <col min="10272" max="10272" width="3" style="1" customWidth="1"/>
    <col min="10273" max="10273" width="3.88671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33203125" style="1" bestFit="1" customWidth="1"/>
    <col min="10498" max="10521" width="2.88671875" style="1" customWidth="1"/>
    <col min="10522" max="10522" width="1.44140625" style="1" customWidth="1"/>
    <col min="10523" max="10526" width="3" style="1" customWidth="1"/>
    <col min="10527" max="10527" width="2.5546875" style="1" bestFit="1" customWidth="1"/>
    <col min="10528" max="10528" width="3" style="1" customWidth="1"/>
    <col min="10529" max="10529" width="3.88671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33203125" style="1" bestFit="1" customWidth="1"/>
    <col min="10754" max="10777" width="2.88671875" style="1" customWidth="1"/>
    <col min="10778" max="10778" width="1.44140625" style="1" customWidth="1"/>
    <col min="10779" max="10782" width="3" style="1" customWidth="1"/>
    <col min="10783" max="10783" width="2.5546875" style="1" bestFit="1" customWidth="1"/>
    <col min="10784" max="10784" width="3" style="1" customWidth="1"/>
    <col min="10785" max="10785" width="3.88671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33203125" style="1" bestFit="1" customWidth="1"/>
    <col min="11010" max="11033" width="2.88671875" style="1" customWidth="1"/>
    <col min="11034" max="11034" width="1.44140625" style="1" customWidth="1"/>
    <col min="11035" max="11038" width="3" style="1" customWidth="1"/>
    <col min="11039" max="11039" width="2.5546875" style="1" bestFit="1" customWidth="1"/>
    <col min="11040" max="11040" width="3" style="1" customWidth="1"/>
    <col min="11041" max="11041" width="3.88671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33203125" style="1" bestFit="1" customWidth="1"/>
    <col min="11266" max="11289" width="2.88671875" style="1" customWidth="1"/>
    <col min="11290" max="11290" width="1.44140625" style="1" customWidth="1"/>
    <col min="11291" max="11294" width="3" style="1" customWidth="1"/>
    <col min="11295" max="11295" width="2.5546875" style="1" bestFit="1" customWidth="1"/>
    <col min="11296" max="11296" width="3" style="1" customWidth="1"/>
    <col min="11297" max="11297" width="3.88671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33203125" style="1" bestFit="1" customWidth="1"/>
    <col min="11522" max="11545" width="2.88671875" style="1" customWidth="1"/>
    <col min="11546" max="11546" width="1.44140625" style="1" customWidth="1"/>
    <col min="11547" max="11550" width="3" style="1" customWidth="1"/>
    <col min="11551" max="11551" width="2.5546875" style="1" bestFit="1" customWidth="1"/>
    <col min="11552" max="11552" width="3" style="1" customWidth="1"/>
    <col min="11553" max="11553" width="3.88671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33203125" style="1" bestFit="1" customWidth="1"/>
    <col min="11778" max="11801" width="2.88671875" style="1" customWidth="1"/>
    <col min="11802" max="11802" width="1.44140625" style="1" customWidth="1"/>
    <col min="11803" max="11806" width="3" style="1" customWidth="1"/>
    <col min="11807" max="11807" width="2.5546875" style="1" bestFit="1" customWidth="1"/>
    <col min="11808" max="11808" width="3" style="1" customWidth="1"/>
    <col min="11809" max="11809" width="3.88671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33203125" style="1" bestFit="1" customWidth="1"/>
    <col min="12034" max="12057" width="2.88671875" style="1" customWidth="1"/>
    <col min="12058" max="12058" width="1.44140625" style="1" customWidth="1"/>
    <col min="12059" max="12062" width="3" style="1" customWidth="1"/>
    <col min="12063" max="12063" width="2.5546875" style="1" bestFit="1" customWidth="1"/>
    <col min="12064" max="12064" width="3" style="1" customWidth="1"/>
    <col min="12065" max="12065" width="3.88671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33203125" style="1" bestFit="1" customWidth="1"/>
    <col min="12290" max="12313" width="2.88671875" style="1" customWidth="1"/>
    <col min="12314" max="12314" width="1.44140625" style="1" customWidth="1"/>
    <col min="12315" max="12318" width="3" style="1" customWidth="1"/>
    <col min="12319" max="12319" width="2.5546875" style="1" bestFit="1" customWidth="1"/>
    <col min="12320" max="12320" width="3" style="1" customWidth="1"/>
    <col min="12321" max="12321" width="3.88671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33203125" style="1" bestFit="1" customWidth="1"/>
    <col min="12546" max="12569" width="2.88671875" style="1" customWidth="1"/>
    <col min="12570" max="12570" width="1.44140625" style="1" customWidth="1"/>
    <col min="12571" max="12574" width="3" style="1" customWidth="1"/>
    <col min="12575" max="12575" width="2.5546875" style="1" bestFit="1" customWidth="1"/>
    <col min="12576" max="12576" width="3" style="1" customWidth="1"/>
    <col min="12577" max="12577" width="3.88671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33203125" style="1" bestFit="1" customWidth="1"/>
    <col min="12802" max="12825" width="2.88671875" style="1" customWidth="1"/>
    <col min="12826" max="12826" width="1.44140625" style="1" customWidth="1"/>
    <col min="12827" max="12830" width="3" style="1" customWidth="1"/>
    <col min="12831" max="12831" width="2.5546875" style="1" bestFit="1" customWidth="1"/>
    <col min="12832" max="12832" width="3" style="1" customWidth="1"/>
    <col min="12833" max="12833" width="3.88671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33203125" style="1" bestFit="1" customWidth="1"/>
    <col min="13058" max="13081" width="2.88671875" style="1" customWidth="1"/>
    <col min="13082" max="13082" width="1.44140625" style="1" customWidth="1"/>
    <col min="13083" max="13086" width="3" style="1" customWidth="1"/>
    <col min="13087" max="13087" width="2.5546875" style="1" bestFit="1" customWidth="1"/>
    <col min="13088" max="13088" width="3" style="1" customWidth="1"/>
    <col min="13089" max="13089" width="3.88671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33203125" style="1" bestFit="1" customWidth="1"/>
    <col min="13314" max="13337" width="2.88671875" style="1" customWidth="1"/>
    <col min="13338" max="13338" width="1.44140625" style="1" customWidth="1"/>
    <col min="13339" max="13342" width="3" style="1" customWidth="1"/>
    <col min="13343" max="13343" width="2.5546875" style="1" bestFit="1" customWidth="1"/>
    <col min="13344" max="13344" width="3" style="1" customWidth="1"/>
    <col min="13345" max="13345" width="3.88671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33203125" style="1" bestFit="1" customWidth="1"/>
    <col min="13570" max="13593" width="2.88671875" style="1" customWidth="1"/>
    <col min="13594" max="13594" width="1.44140625" style="1" customWidth="1"/>
    <col min="13595" max="13598" width="3" style="1" customWidth="1"/>
    <col min="13599" max="13599" width="2.5546875" style="1" bestFit="1" customWidth="1"/>
    <col min="13600" max="13600" width="3" style="1" customWidth="1"/>
    <col min="13601" max="13601" width="3.88671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33203125" style="1" bestFit="1" customWidth="1"/>
    <col min="13826" max="13849" width="2.88671875" style="1" customWidth="1"/>
    <col min="13850" max="13850" width="1.44140625" style="1" customWidth="1"/>
    <col min="13851" max="13854" width="3" style="1" customWidth="1"/>
    <col min="13855" max="13855" width="2.5546875" style="1" bestFit="1" customWidth="1"/>
    <col min="13856" max="13856" width="3" style="1" customWidth="1"/>
    <col min="13857" max="13857" width="3.88671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33203125" style="1" bestFit="1" customWidth="1"/>
    <col min="14082" max="14105" width="2.88671875" style="1" customWidth="1"/>
    <col min="14106" max="14106" width="1.44140625" style="1" customWidth="1"/>
    <col min="14107" max="14110" width="3" style="1" customWidth="1"/>
    <col min="14111" max="14111" width="2.5546875" style="1" bestFit="1" customWidth="1"/>
    <col min="14112" max="14112" width="3" style="1" customWidth="1"/>
    <col min="14113" max="14113" width="3.88671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33203125" style="1" bestFit="1" customWidth="1"/>
    <col min="14338" max="14361" width="2.88671875" style="1" customWidth="1"/>
    <col min="14362" max="14362" width="1.44140625" style="1" customWidth="1"/>
    <col min="14363" max="14366" width="3" style="1" customWidth="1"/>
    <col min="14367" max="14367" width="2.5546875" style="1" bestFit="1" customWidth="1"/>
    <col min="14368" max="14368" width="3" style="1" customWidth="1"/>
    <col min="14369" max="14369" width="3.88671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33203125" style="1" bestFit="1" customWidth="1"/>
    <col min="14594" max="14617" width="2.88671875" style="1" customWidth="1"/>
    <col min="14618" max="14618" width="1.44140625" style="1" customWidth="1"/>
    <col min="14619" max="14622" width="3" style="1" customWidth="1"/>
    <col min="14623" max="14623" width="2.5546875" style="1" bestFit="1" customWidth="1"/>
    <col min="14624" max="14624" width="3" style="1" customWidth="1"/>
    <col min="14625" max="14625" width="3.88671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33203125" style="1" bestFit="1" customWidth="1"/>
    <col min="14850" max="14873" width="2.88671875" style="1" customWidth="1"/>
    <col min="14874" max="14874" width="1.44140625" style="1" customWidth="1"/>
    <col min="14875" max="14878" width="3" style="1" customWidth="1"/>
    <col min="14879" max="14879" width="2.5546875" style="1" bestFit="1" customWidth="1"/>
    <col min="14880" max="14880" width="3" style="1" customWidth="1"/>
    <col min="14881" max="14881" width="3.88671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33203125" style="1" bestFit="1" customWidth="1"/>
    <col min="15106" max="15129" width="2.88671875" style="1" customWidth="1"/>
    <col min="15130" max="15130" width="1.44140625" style="1" customWidth="1"/>
    <col min="15131" max="15134" width="3" style="1" customWidth="1"/>
    <col min="15135" max="15135" width="2.5546875" style="1" bestFit="1" customWidth="1"/>
    <col min="15136" max="15136" width="3" style="1" customWidth="1"/>
    <col min="15137" max="15137" width="3.88671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33203125" style="1" bestFit="1" customWidth="1"/>
    <col min="15362" max="15385" width="2.88671875" style="1" customWidth="1"/>
    <col min="15386" max="15386" width="1.44140625" style="1" customWidth="1"/>
    <col min="15387" max="15390" width="3" style="1" customWidth="1"/>
    <col min="15391" max="15391" width="2.5546875" style="1" bestFit="1" customWidth="1"/>
    <col min="15392" max="15392" width="3" style="1" customWidth="1"/>
    <col min="15393" max="15393" width="3.88671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33203125" style="1" bestFit="1" customWidth="1"/>
    <col min="15618" max="15641" width="2.88671875" style="1" customWidth="1"/>
    <col min="15642" max="15642" width="1.44140625" style="1" customWidth="1"/>
    <col min="15643" max="15646" width="3" style="1" customWidth="1"/>
    <col min="15647" max="15647" width="2.5546875" style="1" bestFit="1" customWidth="1"/>
    <col min="15648" max="15648" width="3" style="1" customWidth="1"/>
    <col min="15649" max="15649" width="3.88671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33203125" style="1" bestFit="1" customWidth="1"/>
    <col min="15874" max="15897" width="2.88671875" style="1" customWidth="1"/>
    <col min="15898" max="15898" width="1.44140625" style="1" customWidth="1"/>
    <col min="15899" max="15902" width="3" style="1" customWidth="1"/>
    <col min="15903" max="15903" width="2.5546875" style="1" bestFit="1" customWidth="1"/>
    <col min="15904" max="15904" width="3" style="1" customWidth="1"/>
    <col min="15905" max="15905" width="3.88671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33203125" style="1" bestFit="1" customWidth="1"/>
    <col min="16130" max="16153" width="2.88671875" style="1" customWidth="1"/>
    <col min="16154" max="16154" width="1.44140625" style="1" customWidth="1"/>
    <col min="16155" max="16158" width="3" style="1" customWidth="1"/>
    <col min="16159" max="16159" width="2.5546875" style="1" bestFit="1" customWidth="1"/>
    <col min="16160" max="16160" width="3" style="1" customWidth="1"/>
    <col min="16161" max="16161" width="3.88671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19.2" thickBot="1" x14ac:dyDescent="0.35">
      <c r="A1" s="51" t="s">
        <v>196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84">
        <v>43359</v>
      </c>
      <c r="AB1" s="83"/>
      <c r="AC1" s="83"/>
      <c r="AD1" s="83"/>
      <c r="AE1" s="83"/>
      <c r="AF1" s="83"/>
      <c r="AG1" s="50"/>
      <c r="AH1" s="2"/>
      <c r="AI1" s="49"/>
      <c r="AJ1" s="48"/>
      <c r="AK1" s="2"/>
      <c r="AL1" s="2"/>
    </row>
    <row r="2" spans="1:38" ht="33.75" customHeight="1" thickTop="1" thickBot="1" x14ac:dyDescent="0.45">
      <c r="A2" s="47" t="s">
        <v>197</v>
      </c>
      <c r="B2" s="44" t="str">
        <f>(A3)</f>
        <v>Fülöp E.</v>
      </c>
      <c r="C2" s="46"/>
      <c r="D2" s="44"/>
      <c r="E2" s="44"/>
      <c r="F2" s="45" t="str">
        <f>(A4)</f>
        <v>Hidi A.</v>
      </c>
      <c r="G2" s="44"/>
      <c r="H2" s="44"/>
      <c r="I2" s="44"/>
      <c r="J2" s="45" t="str">
        <f>(A5)</f>
        <v>Dávid L.</v>
      </c>
      <c r="K2" s="44"/>
      <c r="L2" s="44"/>
      <c r="M2" s="44"/>
      <c r="N2" s="45" t="str">
        <f>(A6)</f>
        <v>Kondor G.</v>
      </c>
      <c r="O2" s="44"/>
      <c r="P2" s="44"/>
      <c r="Q2" s="44"/>
      <c r="R2" s="45" t="str">
        <f>(A7)</f>
        <v>Valics L.</v>
      </c>
      <c r="S2" s="44"/>
      <c r="T2" s="44"/>
      <c r="U2" s="44"/>
      <c r="V2" s="45" t="str">
        <f>(A8)</f>
        <v>Széll G.</v>
      </c>
      <c r="W2" s="44"/>
      <c r="X2" s="44"/>
      <c r="Y2" s="44"/>
      <c r="Z2" s="43"/>
      <c r="AA2" s="42" t="s">
        <v>9</v>
      </c>
      <c r="AB2" s="41" t="s">
        <v>8</v>
      </c>
      <c r="AC2" s="41" t="s">
        <v>7</v>
      </c>
      <c r="AD2" s="41" t="s">
        <v>6</v>
      </c>
      <c r="AE2" s="40" t="s">
        <v>5</v>
      </c>
      <c r="AF2" s="40" t="s">
        <v>4</v>
      </c>
      <c r="AG2" s="39" t="s">
        <v>3</v>
      </c>
      <c r="AH2" s="2"/>
      <c r="AI2" s="39" t="s">
        <v>2</v>
      </c>
      <c r="AJ2" s="82"/>
      <c r="AK2" s="38" t="s">
        <v>1</v>
      </c>
      <c r="AL2" s="2"/>
    </row>
    <row r="3" spans="1:38" ht="18" thickTop="1" x14ac:dyDescent="0.25">
      <c r="A3" s="37" t="s">
        <v>143</v>
      </c>
      <c r="B3" s="36"/>
      <c r="C3" s="35"/>
      <c r="D3" s="35"/>
      <c r="E3" s="35"/>
      <c r="F3" s="34">
        <v>5</v>
      </c>
      <c r="G3" s="33">
        <f>(N26)</f>
        <v>5</v>
      </c>
      <c r="H3" s="33">
        <f>(P26)</f>
        <v>2</v>
      </c>
      <c r="I3" s="81" t="str">
        <f>IF(G3=".","-",IF(G3&gt;H3,"g",IF(G3=H3,"d","v")))</f>
        <v>g</v>
      </c>
      <c r="J3" s="34">
        <v>4</v>
      </c>
      <c r="K3" s="33">
        <f>(N24)</f>
        <v>3</v>
      </c>
      <c r="L3" s="33">
        <f>(P24)</f>
        <v>0</v>
      </c>
      <c r="M3" s="81" t="str">
        <f>IF(K3=".","-",IF(K3&gt;L3,"g",IF(K3=L3,"d","v")))</f>
        <v>g</v>
      </c>
      <c r="N3" s="34">
        <v>3</v>
      </c>
      <c r="O3" s="33">
        <f>(N19)</f>
        <v>2</v>
      </c>
      <c r="P3" s="33">
        <f>(P19)</f>
        <v>1</v>
      </c>
      <c r="Q3" s="81" t="str">
        <f>IF(O3=".","-",IF(O3&gt;P3,"g",IF(O3=P3,"d","v")))</f>
        <v>g</v>
      </c>
      <c r="R3" s="34">
        <v>2</v>
      </c>
      <c r="S3" s="33">
        <f>(N16)</f>
        <v>2</v>
      </c>
      <c r="T3" s="33">
        <f>(P16)</f>
        <v>1</v>
      </c>
      <c r="U3" s="81" t="str">
        <f>IF(S3=".","-",IF(S3&gt;T3,"g",IF(S3=T3,"d","v")))</f>
        <v>g</v>
      </c>
      <c r="V3" s="34">
        <v>1</v>
      </c>
      <c r="W3" s="33">
        <f>(N10)</f>
        <v>3</v>
      </c>
      <c r="X3" s="33">
        <f>(P10)</f>
        <v>0</v>
      </c>
      <c r="Y3" s="81" t="str">
        <f>IF(W3=".","-",IF(W3&gt;X3,"g",IF(W3=X3,"d","v")))</f>
        <v>g</v>
      </c>
      <c r="Z3" s="80"/>
      <c r="AA3" s="32">
        <f t="shared" ref="AA3:AA8" si="0">SUM(AB3:AD3)</f>
        <v>5</v>
      </c>
      <c r="AB3" s="31">
        <f t="shared" ref="AB3:AB8" si="1">COUNTIF(B3:Y3,"g")</f>
        <v>5</v>
      </c>
      <c r="AC3" s="31">
        <f t="shared" ref="AC3:AC8" si="2">COUNTIF(B3:Y3,"d")</f>
        <v>0</v>
      </c>
      <c r="AD3" s="31">
        <f t="shared" ref="AD3:AD8" si="3">COUNTIF(B3:Y3,"v")</f>
        <v>0</v>
      </c>
      <c r="AE3" s="23">
        <f>SUM(IF(G3&lt;&gt;".",G3)+IF(K3&lt;&gt;".",K3)+IF(O3&lt;&gt;".",O3)+IF(S3&lt;&gt;".",S3)+IF(W3&lt;&gt;".",W3))</f>
        <v>15</v>
      </c>
      <c r="AF3" s="23">
        <f>SUM(IF(H3&lt;&gt;".",H3)+IF(L3&lt;&gt;".",L3)+IF(P3&lt;&gt;".",P3)+IF(T3&lt;&gt;".",T3)+IF(X3&lt;&gt;".",X3))</f>
        <v>4</v>
      </c>
      <c r="AG3" s="30">
        <f t="shared" ref="AG3:AG8" si="4">SUM(AB3*3+AC3*1)</f>
        <v>15</v>
      </c>
      <c r="AH3" s="3"/>
      <c r="AI3" s="20">
        <f t="shared" ref="AI3:AI8" si="5">RANK(AG3,$AG$3:$AG$8,0)</f>
        <v>1</v>
      </c>
      <c r="AJ3" s="74"/>
      <c r="AK3" s="10">
        <f t="shared" ref="AK3:AK8" si="6">SUM(AE3-AF3)</f>
        <v>11</v>
      </c>
      <c r="AL3" s="2"/>
    </row>
    <row r="4" spans="1:38" ht="17.399999999999999" x14ac:dyDescent="0.25">
      <c r="A4" s="29" t="s">
        <v>157</v>
      </c>
      <c r="B4" s="26">
        <v>5</v>
      </c>
      <c r="C4" s="24">
        <f>(P26)</f>
        <v>2</v>
      </c>
      <c r="D4" s="24">
        <f>(N26)</f>
        <v>5</v>
      </c>
      <c r="E4" s="78" t="str">
        <f>IF(C4=".","-",IF(C4&gt;D4,"g",IF(C4=D4,"d","v")))</f>
        <v>v</v>
      </c>
      <c r="F4" s="28"/>
      <c r="G4" s="27"/>
      <c r="H4" s="27"/>
      <c r="I4" s="27"/>
      <c r="J4" s="26">
        <v>3</v>
      </c>
      <c r="K4" s="24">
        <f>(N18)</f>
        <v>1</v>
      </c>
      <c r="L4" s="24">
        <f>(P18)</f>
        <v>1</v>
      </c>
      <c r="M4" s="78" t="str">
        <f>IF(K4=".","-",IF(K4&gt;L4,"g",IF(K4=L4,"d","v")))</f>
        <v>d</v>
      </c>
      <c r="N4" s="26">
        <v>2</v>
      </c>
      <c r="O4" s="24">
        <f>(N15)</f>
        <v>1</v>
      </c>
      <c r="P4" s="24">
        <f>(P15)</f>
        <v>0</v>
      </c>
      <c r="Q4" s="78" t="str">
        <f>IF(O4=".","-",IF(O4&gt;P4,"g",IF(O4=P4,"d","v")))</f>
        <v>g</v>
      </c>
      <c r="R4" s="26">
        <v>1</v>
      </c>
      <c r="S4" s="24">
        <f>(N12)</f>
        <v>2</v>
      </c>
      <c r="T4" s="24">
        <f>(P12)</f>
        <v>1</v>
      </c>
      <c r="U4" s="78" t="str">
        <f>IF(S4=".","-",IF(S4&gt;T4,"g",IF(S4=T4,"d","v")))</f>
        <v>g</v>
      </c>
      <c r="V4" s="26">
        <v>4</v>
      </c>
      <c r="W4" s="24">
        <f>(N23)</f>
        <v>3</v>
      </c>
      <c r="X4" s="24">
        <f>(P23)</f>
        <v>0</v>
      </c>
      <c r="Y4" s="78" t="str">
        <f>IF(W4=".","-",IF(W4&gt;X4,"g",IF(W4=X4,"d","v")))</f>
        <v>g</v>
      </c>
      <c r="Z4" s="77"/>
      <c r="AA4" s="25">
        <f t="shared" si="0"/>
        <v>5</v>
      </c>
      <c r="AB4" s="24">
        <f t="shared" si="1"/>
        <v>3</v>
      </c>
      <c r="AC4" s="24">
        <f t="shared" si="2"/>
        <v>1</v>
      </c>
      <c r="AD4" s="24">
        <f t="shared" si="3"/>
        <v>1</v>
      </c>
      <c r="AE4" s="76">
        <f>SUM(IF(C4&lt;&gt;".",C4)+IF(K4&lt;&gt;".",K4)+IF(O4&lt;&gt;".",O4)+IF(S4&lt;&gt;".",S4)+IF(W4&lt;&gt;".",W4))</f>
        <v>9</v>
      </c>
      <c r="AF4" s="76">
        <f>SUM(IF(D4&lt;&gt;".",D4)+IF(L4&lt;&gt;".",L4)+IF(P4&lt;&gt;".",P4)+IF(T4&lt;&gt;".",T4)+IF(X4&lt;&gt;".",X4))</f>
        <v>7</v>
      </c>
      <c r="AG4" s="22">
        <f t="shared" si="4"/>
        <v>10</v>
      </c>
      <c r="AH4" s="3"/>
      <c r="AI4" s="20">
        <f t="shared" si="5"/>
        <v>2</v>
      </c>
      <c r="AJ4" s="74"/>
      <c r="AK4" s="10">
        <f t="shared" si="6"/>
        <v>2</v>
      </c>
      <c r="AL4" s="2"/>
    </row>
    <row r="5" spans="1:38" ht="17.399999999999999" x14ac:dyDescent="0.25">
      <c r="A5" s="29" t="s">
        <v>160</v>
      </c>
      <c r="B5" s="26">
        <v>4</v>
      </c>
      <c r="C5" s="24">
        <f>(P24)</f>
        <v>0</v>
      </c>
      <c r="D5" s="24">
        <f>(N24)</f>
        <v>3</v>
      </c>
      <c r="E5" s="78" t="str">
        <f>IF(C5=".","-",IF(C5&gt;D5,"g",IF(C5=D5,"d","v")))</f>
        <v>v</v>
      </c>
      <c r="F5" s="26">
        <v>3</v>
      </c>
      <c r="G5" s="24">
        <f>(P18)</f>
        <v>1</v>
      </c>
      <c r="H5" s="24">
        <f>(N18)</f>
        <v>1</v>
      </c>
      <c r="I5" s="78" t="str">
        <f>IF(G5=".","-",IF(G5&gt;H5,"g",IF(G5=H5,"d","v")))</f>
        <v>d</v>
      </c>
      <c r="J5" s="79"/>
      <c r="K5" s="27"/>
      <c r="L5" s="27"/>
      <c r="M5" s="27"/>
      <c r="N5" s="26">
        <v>1</v>
      </c>
      <c r="O5" s="24">
        <f>(N11)</f>
        <v>0</v>
      </c>
      <c r="P5" s="24">
        <f>(P11)</f>
        <v>0</v>
      </c>
      <c r="Q5" s="78" t="str">
        <f>IF(O5=".","-",IF(O5&gt;P5,"g",IF(O5=P5,"d","v")))</f>
        <v>d</v>
      </c>
      <c r="R5" s="26">
        <v>5</v>
      </c>
      <c r="S5" s="24">
        <f>(N27)</f>
        <v>0</v>
      </c>
      <c r="T5" s="24">
        <f>(P27)</f>
        <v>1</v>
      </c>
      <c r="U5" s="78" t="str">
        <f>IF(S5=".","-",IF(S5&gt;T5,"g",IF(S5=T5,"d","v")))</f>
        <v>v</v>
      </c>
      <c r="V5" s="26">
        <v>2</v>
      </c>
      <c r="W5" s="24">
        <f>(N14)</f>
        <v>3</v>
      </c>
      <c r="X5" s="24">
        <f>(P14)</f>
        <v>0</v>
      </c>
      <c r="Y5" s="78" t="str">
        <f>IF(W5=".","-",IF(W5&gt;X5,"g",IF(W5=X5,"d","v")))</f>
        <v>g</v>
      </c>
      <c r="Z5" s="77"/>
      <c r="AA5" s="25">
        <f t="shared" si="0"/>
        <v>5</v>
      </c>
      <c r="AB5" s="24">
        <f t="shared" si="1"/>
        <v>1</v>
      </c>
      <c r="AC5" s="24">
        <f t="shared" si="2"/>
        <v>2</v>
      </c>
      <c r="AD5" s="24">
        <f t="shared" si="3"/>
        <v>2</v>
      </c>
      <c r="AE5" s="76">
        <f>SUM(IF(C5&lt;&gt;".",C5)+IF(G5&lt;&gt;".",G5)+IF(O5&lt;&gt;".",O5)+IF(S5&lt;&gt;".",S5)+IF(W5&lt;&gt;".",W5))</f>
        <v>4</v>
      </c>
      <c r="AF5" s="76">
        <f>SUM(IF(H5&lt;&gt;".",H5)+IF(D5&lt;&gt;".",D5)+IF(P5&lt;&gt;".",P5)+IF(T5&lt;&gt;".",T5)+IF(X5&lt;&gt;".",X5))</f>
        <v>5</v>
      </c>
      <c r="AG5" s="22">
        <f t="shared" si="4"/>
        <v>5</v>
      </c>
      <c r="AH5" s="3"/>
      <c r="AI5" s="20">
        <f t="shared" si="5"/>
        <v>5</v>
      </c>
      <c r="AJ5" s="74"/>
      <c r="AK5" s="10">
        <f t="shared" si="6"/>
        <v>-1</v>
      </c>
      <c r="AL5" s="2"/>
    </row>
    <row r="6" spans="1:38" ht="17.399999999999999" x14ac:dyDescent="0.25">
      <c r="A6" s="29" t="s">
        <v>170</v>
      </c>
      <c r="B6" s="26">
        <v>3</v>
      </c>
      <c r="C6" s="24">
        <f>(P19)</f>
        <v>1</v>
      </c>
      <c r="D6" s="24">
        <f>(N19)</f>
        <v>2</v>
      </c>
      <c r="E6" s="78" t="str">
        <f>IF(C6=".","-",IF(C6&gt;D6,"g",IF(C6=D6,"d","v")))</f>
        <v>v</v>
      </c>
      <c r="F6" s="26">
        <v>2</v>
      </c>
      <c r="G6" s="24">
        <f>(P15)</f>
        <v>0</v>
      </c>
      <c r="H6" s="24">
        <f>(N15)</f>
        <v>1</v>
      </c>
      <c r="I6" s="78" t="str">
        <f>IF(G6=".","-",IF(G6&gt;H6,"g",IF(G6=H6,"d","v")))</f>
        <v>v</v>
      </c>
      <c r="J6" s="26">
        <v>1</v>
      </c>
      <c r="K6" s="24">
        <f>(P11)</f>
        <v>0</v>
      </c>
      <c r="L6" s="24">
        <f>(N11)</f>
        <v>0</v>
      </c>
      <c r="M6" s="78" t="str">
        <f>IF(K6=".","-",IF(K6&gt;L6,"g",IF(K6=L6,"d","v")))</f>
        <v>d</v>
      </c>
      <c r="N6" s="28"/>
      <c r="O6" s="27"/>
      <c r="P6" s="27"/>
      <c r="Q6" s="27"/>
      <c r="R6" s="26">
        <v>4</v>
      </c>
      <c r="S6" s="24">
        <f>(N22)</f>
        <v>1</v>
      </c>
      <c r="T6" s="24">
        <f>(P22)</f>
        <v>0</v>
      </c>
      <c r="U6" s="78" t="str">
        <f>IF(S6=".","-",IF(S6&gt;T6,"g",IF(S6=T6,"d","v")))</f>
        <v>g</v>
      </c>
      <c r="V6" s="26">
        <v>5</v>
      </c>
      <c r="W6" s="24">
        <f>(N28)</f>
        <v>3</v>
      </c>
      <c r="X6" s="24">
        <f>(P28)</f>
        <v>0</v>
      </c>
      <c r="Y6" s="78" t="str">
        <f>IF(W6=".","-",IF(W6&gt;X6,"g",IF(W6=X6,"d","v")))</f>
        <v>g</v>
      </c>
      <c r="Z6" s="77"/>
      <c r="AA6" s="25">
        <f t="shared" si="0"/>
        <v>5</v>
      </c>
      <c r="AB6" s="24">
        <f t="shared" si="1"/>
        <v>2</v>
      </c>
      <c r="AC6" s="24">
        <f t="shared" si="2"/>
        <v>1</v>
      </c>
      <c r="AD6" s="24">
        <f t="shared" si="3"/>
        <v>2</v>
      </c>
      <c r="AE6" s="76">
        <f>SUM(IF(G6&lt;&gt;".",G6)+IF(K6&lt;&gt;".",K6)+IF(C6&lt;&gt;".",C6)+IF(S6&lt;&gt;".",S6)+IF(W6&lt;&gt;".",W6))</f>
        <v>5</v>
      </c>
      <c r="AF6" s="76">
        <f>SUM(IF(H6&lt;&gt;".",H6)+IF(L6&lt;&gt;".",L6)+IF(D6&lt;&gt;".",D6)+IF(T6&lt;&gt;".",T6)+IF(X6&lt;&gt;".",X6))</f>
        <v>3</v>
      </c>
      <c r="AG6" s="22">
        <f t="shared" si="4"/>
        <v>7</v>
      </c>
      <c r="AH6" s="3"/>
      <c r="AI6" s="20">
        <f t="shared" si="5"/>
        <v>3</v>
      </c>
      <c r="AJ6" s="74"/>
      <c r="AK6" s="10">
        <f t="shared" si="6"/>
        <v>2</v>
      </c>
      <c r="AL6" s="2"/>
    </row>
    <row r="7" spans="1:38" ht="17.399999999999999" x14ac:dyDescent="0.25">
      <c r="A7" s="29" t="s">
        <v>173</v>
      </c>
      <c r="B7" s="26">
        <v>2</v>
      </c>
      <c r="C7" s="24">
        <f>(P16)</f>
        <v>1</v>
      </c>
      <c r="D7" s="24">
        <f>(N16)</f>
        <v>2</v>
      </c>
      <c r="E7" s="78" t="str">
        <f>IF(C7=".","-",IF(C7&gt;D7,"g",IF(C7=D7,"d","v")))</f>
        <v>v</v>
      </c>
      <c r="F7" s="26">
        <v>1</v>
      </c>
      <c r="G7" s="24">
        <f>(P12)</f>
        <v>1</v>
      </c>
      <c r="H7" s="24">
        <f>(N12)</f>
        <v>2</v>
      </c>
      <c r="I7" s="78" t="str">
        <f>IF(G7=".","-",IF(G7&gt;H7,"g",IF(G7=H7,"d","v")))</f>
        <v>v</v>
      </c>
      <c r="J7" s="26">
        <v>5</v>
      </c>
      <c r="K7" s="24">
        <f>(P27)</f>
        <v>1</v>
      </c>
      <c r="L7" s="24">
        <f>(N27)</f>
        <v>0</v>
      </c>
      <c r="M7" s="78" t="str">
        <f>IF(K7=".","-",IF(K7&gt;L7,"g",IF(K7=L7,"d","v")))</f>
        <v>g</v>
      </c>
      <c r="N7" s="26">
        <v>4</v>
      </c>
      <c r="O7" s="24">
        <f>(P22)</f>
        <v>0</v>
      </c>
      <c r="P7" s="24">
        <f>(N22)</f>
        <v>1</v>
      </c>
      <c r="Q7" s="78" t="str">
        <f>IF(O7=".","-",IF(O7&gt;P7,"g",IF(O7=P7,"d","v")))</f>
        <v>v</v>
      </c>
      <c r="R7" s="28"/>
      <c r="S7" s="27"/>
      <c r="T7" s="27"/>
      <c r="U7" s="27"/>
      <c r="V7" s="26">
        <v>3</v>
      </c>
      <c r="W7" s="24">
        <f>(N20)</f>
        <v>3</v>
      </c>
      <c r="X7" s="24">
        <f>(P20)</f>
        <v>0</v>
      </c>
      <c r="Y7" s="78" t="str">
        <f>IF(W7=".","-",IF(W7&gt;X7,"g",IF(W7=X7,"d","v")))</f>
        <v>g</v>
      </c>
      <c r="Z7" s="77"/>
      <c r="AA7" s="25">
        <f t="shared" si="0"/>
        <v>5</v>
      </c>
      <c r="AB7" s="24">
        <f t="shared" si="1"/>
        <v>2</v>
      </c>
      <c r="AC7" s="24">
        <f t="shared" si="2"/>
        <v>0</v>
      </c>
      <c r="AD7" s="24">
        <f t="shared" si="3"/>
        <v>3</v>
      </c>
      <c r="AE7" s="76">
        <f>SUM(IF(G7&lt;&gt;".",G7)+IF(K7&lt;&gt;".",K7)+IF(O7&lt;&gt;".",O7)+IF(C7&lt;&gt;".",C7)+IF(W7&lt;&gt;".",W7))</f>
        <v>6</v>
      </c>
      <c r="AF7" s="76">
        <f>SUM(IF(H7&lt;&gt;".",H7)+IF(L7&lt;&gt;".",L7)+IF(P7&lt;&gt;".",P7)+IF(D7&lt;&gt;".",D7)+IF(X7&lt;&gt;".",X7))</f>
        <v>5</v>
      </c>
      <c r="AG7" s="22">
        <f t="shared" si="4"/>
        <v>6</v>
      </c>
      <c r="AH7" s="21"/>
      <c r="AI7" s="20">
        <f t="shared" si="5"/>
        <v>4</v>
      </c>
      <c r="AJ7" s="74"/>
      <c r="AK7" s="10">
        <f t="shared" si="6"/>
        <v>1</v>
      </c>
      <c r="AL7" s="2"/>
    </row>
    <row r="8" spans="1:38" s="7" customFormat="1" ht="18" thickBot="1" x14ac:dyDescent="0.3">
      <c r="A8" s="19" t="s">
        <v>187</v>
      </c>
      <c r="B8" s="18">
        <v>1</v>
      </c>
      <c r="C8" s="14">
        <f>(P10)</f>
        <v>0</v>
      </c>
      <c r="D8" s="14">
        <f>(N10)</f>
        <v>3</v>
      </c>
      <c r="E8" s="75" t="str">
        <f>IF(C8=".","-",IF(C8&gt;D8,"g",IF(C8=D8,"d","v")))</f>
        <v>v</v>
      </c>
      <c r="F8" s="18">
        <v>4</v>
      </c>
      <c r="G8" s="14">
        <f>(P23)</f>
        <v>0</v>
      </c>
      <c r="H8" s="14">
        <f>(N23)</f>
        <v>3</v>
      </c>
      <c r="I8" s="75" t="str">
        <f>IF(G8=".","-",IF(G8&gt;H8,"g",IF(G8=H8,"d","v")))</f>
        <v>v</v>
      </c>
      <c r="J8" s="18">
        <v>2</v>
      </c>
      <c r="K8" s="14">
        <f>(P14)</f>
        <v>0</v>
      </c>
      <c r="L8" s="14">
        <f>(N14)</f>
        <v>3</v>
      </c>
      <c r="M8" s="75" t="str">
        <f>IF(K8=".","-",IF(K8&gt;L8,"g",IF(K8=L8,"d","v")))</f>
        <v>v</v>
      </c>
      <c r="N8" s="18">
        <v>5</v>
      </c>
      <c r="O8" s="14">
        <f>(X6)</f>
        <v>0</v>
      </c>
      <c r="P8" s="14">
        <f>(W6)</f>
        <v>3</v>
      </c>
      <c r="Q8" s="75" t="str">
        <f>IF(O8=".","-",IF(O8&gt;P8,"g",IF(O8=P8,"d","v")))</f>
        <v>v</v>
      </c>
      <c r="R8" s="18">
        <v>3</v>
      </c>
      <c r="S8" s="14">
        <f>(P20)</f>
        <v>0</v>
      </c>
      <c r="T8" s="14">
        <f>(N20)</f>
        <v>3</v>
      </c>
      <c r="U8" s="75" t="str">
        <f>IF(S8=".","-",IF(S8&gt;T8,"g",IF(S8=T8,"d","v")))</f>
        <v>v</v>
      </c>
      <c r="V8" s="17"/>
      <c r="W8" s="16"/>
      <c r="X8" s="16"/>
      <c r="Y8" s="16"/>
      <c r="Z8" s="43"/>
      <c r="AA8" s="15">
        <f t="shared" si="0"/>
        <v>5</v>
      </c>
      <c r="AB8" s="14">
        <f t="shared" si="1"/>
        <v>0</v>
      </c>
      <c r="AC8" s="14">
        <f t="shared" si="2"/>
        <v>0</v>
      </c>
      <c r="AD8" s="14">
        <f t="shared" si="3"/>
        <v>5</v>
      </c>
      <c r="AE8" s="13">
        <f>SUM(IF(G8&lt;&gt;".",G8)+IF(K8&lt;&gt;".",K8)+IF(O8&lt;&gt;".",O8)+IF(S8&lt;&gt;".",S8)+IF(C8&lt;&gt;".",C8))</f>
        <v>0</v>
      </c>
      <c r="AF8" s="13">
        <f>SUM(IF(H8&lt;&gt;".",H8)+IF(L8&lt;&gt;".",L8)+IF(P8&lt;&gt;".",P8)+IF(T8&lt;&gt;".",T8)+IF(D8&lt;&gt;".",D8))</f>
        <v>15</v>
      </c>
      <c r="AG8" s="12">
        <f t="shared" si="4"/>
        <v>0</v>
      </c>
      <c r="AH8" s="3"/>
      <c r="AI8" s="11">
        <f t="shared" si="5"/>
        <v>6</v>
      </c>
      <c r="AJ8" s="74"/>
      <c r="AK8" s="10">
        <f t="shared" si="6"/>
        <v>-15</v>
      </c>
      <c r="AL8" s="3"/>
    </row>
    <row r="9" spans="1:38" s="7" customFormat="1" ht="3.75" customHeight="1" thickTop="1" x14ac:dyDescent="0.25">
      <c r="A9" s="3"/>
      <c r="B9" s="73"/>
      <c r="C9" s="8"/>
      <c r="D9" s="8"/>
      <c r="E9" s="72"/>
      <c r="F9" s="73"/>
      <c r="G9" s="8"/>
      <c r="H9" s="8"/>
      <c r="I9" s="72"/>
      <c r="J9" s="73"/>
      <c r="K9" s="8"/>
      <c r="L9" s="8"/>
      <c r="M9" s="72"/>
      <c r="N9" s="73"/>
      <c r="O9" s="8"/>
      <c r="P9" s="8"/>
      <c r="Q9" s="72"/>
      <c r="R9" s="73"/>
      <c r="S9" s="8"/>
      <c r="T9" s="8"/>
      <c r="U9" s="72"/>
      <c r="V9" s="3"/>
      <c r="W9" s="3"/>
      <c r="X9" s="3"/>
      <c r="Y9" s="3"/>
      <c r="Z9" s="3"/>
      <c r="AA9" s="71"/>
      <c r="AB9" s="9"/>
      <c r="AC9" s="9"/>
      <c r="AD9" s="9"/>
      <c r="AE9" s="70"/>
      <c r="AF9" s="70"/>
      <c r="AG9" s="69"/>
      <c r="AH9" s="3"/>
      <c r="AI9" s="3"/>
      <c r="AJ9" s="3"/>
      <c r="AK9" s="3"/>
      <c r="AL9" s="3"/>
    </row>
    <row r="10" spans="1:38" s="7" customFormat="1" ht="21" x14ac:dyDescent="0.4">
      <c r="A10" s="62">
        <v>1</v>
      </c>
      <c r="B10" s="67"/>
      <c r="C10" s="1"/>
      <c r="D10" s="59"/>
      <c r="K10" s="1"/>
      <c r="L10" s="6" t="str">
        <f>($A$3)</f>
        <v>Fülöp E.</v>
      </c>
      <c r="M10" s="1"/>
      <c r="N10" s="5">
        <v>3</v>
      </c>
      <c r="O10" s="58" t="s">
        <v>0</v>
      </c>
      <c r="P10" s="5">
        <v>0</v>
      </c>
      <c r="Q10" s="60"/>
      <c r="R10" s="4" t="str">
        <f>($A$8)</f>
        <v>Széll G.</v>
      </c>
      <c r="T10" s="1"/>
      <c r="U10" s="1"/>
      <c r="V10" s="1" t="s">
        <v>253</v>
      </c>
    </row>
    <row r="11" spans="1:38" s="7" customFormat="1" ht="20.399999999999999" x14ac:dyDescent="0.35">
      <c r="B11" s="55"/>
      <c r="C11" s="1"/>
      <c r="D11" s="1"/>
      <c r="K11" s="1"/>
      <c r="L11" s="6" t="str">
        <f>($A$5)</f>
        <v>Dávid L.</v>
      </c>
      <c r="M11" s="1"/>
      <c r="N11" s="5">
        <v>0</v>
      </c>
      <c r="O11" s="58" t="s">
        <v>0</v>
      </c>
      <c r="P11" s="5">
        <v>0</v>
      </c>
      <c r="Q11" s="1"/>
      <c r="R11" s="4" t="str">
        <f>($A$6)</f>
        <v>Kondor G.</v>
      </c>
      <c r="T11" s="1"/>
      <c r="U11" s="1"/>
      <c r="V11" s="1"/>
    </row>
    <row r="12" spans="1:38" s="7" customFormat="1" ht="20.399999999999999" x14ac:dyDescent="0.35">
      <c r="B12" s="55"/>
      <c r="C12" s="1"/>
      <c r="D12" s="59"/>
      <c r="K12" s="1"/>
      <c r="L12" s="6" t="str">
        <f>($A$4)</f>
        <v>Hidi A.</v>
      </c>
      <c r="M12" s="1"/>
      <c r="N12" s="5">
        <v>2</v>
      </c>
      <c r="O12" s="58" t="s">
        <v>0</v>
      </c>
      <c r="P12" s="5">
        <v>1</v>
      </c>
      <c r="Q12" s="57"/>
      <c r="R12" s="4" t="str">
        <f>($A$7)</f>
        <v>Valics L.</v>
      </c>
      <c r="T12" s="1"/>
      <c r="U12" s="1"/>
      <c r="V12" s="1"/>
    </row>
    <row r="13" spans="1:38" ht="3.75" customHeight="1" x14ac:dyDescent="0.4">
      <c r="A13" s="53"/>
      <c r="B13" s="55"/>
      <c r="C13" s="66"/>
      <c r="D13" s="65"/>
      <c r="E13" s="55"/>
      <c r="F13" s="55"/>
      <c r="G13" s="55"/>
      <c r="H13" s="55"/>
      <c r="I13" s="55"/>
      <c r="J13" s="55"/>
      <c r="K13" s="54"/>
      <c r="L13" s="2"/>
      <c r="M13" s="54"/>
      <c r="N13" s="3"/>
      <c r="O13" s="5"/>
      <c r="P13" s="64"/>
      <c r="Q13" s="63"/>
      <c r="R13" s="3"/>
      <c r="S13" s="55"/>
      <c r="T13" s="54"/>
      <c r="U13" s="54"/>
      <c r="V13" s="54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4"/>
    </row>
    <row r="14" spans="1:38" s="7" customFormat="1" ht="21" x14ac:dyDescent="0.4">
      <c r="A14" s="62">
        <v>2</v>
      </c>
      <c r="B14" s="67"/>
      <c r="D14" s="59"/>
      <c r="K14" s="60"/>
      <c r="L14" s="6" t="str">
        <f>($A$5)</f>
        <v>Dávid L.</v>
      </c>
      <c r="M14" s="1"/>
      <c r="N14" s="5">
        <v>3</v>
      </c>
      <c r="O14" s="58" t="s">
        <v>0</v>
      </c>
      <c r="P14" s="5">
        <v>0</v>
      </c>
      <c r="Q14" s="60"/>
      <c r="R14" s="4" t="str">
        <f>($A$8)</f>
        <v>Széll G.</v>
      </c>
      <c r="V14" s="7" t="s">
        <v>253</v>
      </c>
      <c r="AI14" s="68"/>
    </row>
    <row r="15" spans="1:38" ht="20.399999999999999" x14ac:dyDescent="0.35">
      <c r="A15" s="53"/>
      <c r="B15" s="55"/>
      <c r="E15" s="7"/>
      <c r="F15" s="7"/>
      <c r="G15" s="7"/>
      <c r="H15" s="7"/>
      <c r="I15" s="7"/>
      <c r="J15" s="7"/>
      <c r="L15" s="6" t="str">
        <f>($A$4)</f>
        <v>Hidi A.</v>
      </c>
      <c r="N15" s="5">
        <v>1</v>
      </c>
      <c r="O15" s="58" t="s">
        <v>0</v>
      </c>
      <c r="P15" s="5">
        <v>0</v>
      </c>
      <c r="R15" s="4" t="str">
        <f>($A$6)</f>
        <v>Kondor G.</v>
      </c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I15" s="68"/>
    </row>
    <row r="16" spans="1:38" ht="20.399999999999999" x14ac:dyDescent="0.35">
      <c r="A16" s="53"/>
      <c r="B16" s="55"/>
      <c r="D16" s="59"/>
      <c r="E16" s="7"/>
      <c r="F16" s="7"/>
      <c r="G16" s="7"/>
      <c r="H16" s="7"/>
      <c r="I16" s="7"/>
      <c r="J16" s="7"/>
      <c r="L16" s="6" t="str">
        <f>($A$3)</f>
        <v>Fülöp E.</v>
      </c>
      <c r="N16" s="5">
        <v>2</v>
      </c>
      <c r="O16" s="58" t="s">
        <v>0</v>
      </c>
      <c r="P16" s="5">
        <v>1</v>
      </c>
      <c r="Q16" s="57"/>
      <c r="R16" s="4" t="str">
        <f>($A$7)</f>
        <v>Valics L.</v>
      </c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I16" s="68"/>
      <c r="AJ16" s="7"/>
    </row>
    <row r="17" spans="1:35" ht="3.75" customHeight="1" x14ac:dyDescent="0.4">
      <c r="A17" s="53"/>
      <c r="B17" s="55"/>
      <c r="C17" s="66"/>
      <c r="D17" s="65"/>
      <c r="E17" s="55"/>
      <c r="F17" s="55"/>
      <c r="G17" s="55"/>
      <c r="H17" s="55"/>
      <c r="I17" s="55"/>
      <c r="J17" s="55"/>
      <c r="K17" s="54"/>
      <c r="L17" s="2"/>
      <c r="M17" s="54"/>
      <c r="N17" s="3"/>
      <c r="O17" s="5"/>
      <c r="P17" s="64"/>
      <c r="Q17" s="63"/>
      <c r="R17" s="3"/>
      <c r="S17" s="55"/>
      <c r="T17" s="54"/>
      <c r="U17" s="54"/>
      <c r="V17" s="54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4"/>
    </row>
    <row r="18" spans="1:35" ht="21" x14ac:dyDescent="0.4">
      <c r="A18" s="62">
        <v>3</v>
      </c>
      <c r="B18" s="61"/>
      <c r="D18" s="59"/>
      <c r="E18" s="7"/>
      <c r="F18" s="7"/>
      <c r="G18" s="7"/>
      <c r="H18" s="7"/>
      <c r="I18" s="7"/>
      <c r="J18" s="7"/>
      <c r="L18" s="6" t="str">
        <f>($A$4)</f>
        <v>Hidi A.</v>
      </c>
      <c r="N18" s="5">
        <v>1</v>
      </c>
      <c r="O18" s="58" t="s">
        <v>0</v>
      </c>
      <c r="P18" s="5">
        <v>1</v>
      </c>
      <c r="Q18" s="60"/>
      <c r="R18" s="4" t="str">
        <f>($A$5)</f>
        <v>Dávid L.</v>
      </c>
      <c r="S18" s="7"/>
      <c r="W18" s="7"/>
      <c r="X18" s="7"/>
      <c r="Y18" s="7"/>
      <c r="Z18" s="7"/>
      <c r="AA18" s="7"/>
      <c r="AB18" s="7"/>
      <c r="AE18" s="7"/>
      <c r="AF18" s="7"/>
      <c r="AG18" s="7"/>
      <c r="AI18" s="68"/>
    </row>
    <row r="19" spans="1:35" ht="20.399999999999999" x14ac:dyDescent="0.35">
      <c r="A19" s="53"/>
      <c r="B19" s="55"/>
      <c r="E19" s="7"/>
      <c r="F19" s="7"/>
      <c r="G19" s="7"/>
      <c r="H19" s="7"/>
      <c r="I19" s="7"/>
      <c r="L19" s="6" t="str">
        <f>($A$3)</f>
        <v>Fülöp E.</v>
      </c>
      <c r="N19" s="5">
        <v>2</v>
      </c>
      <c r="O19" s="58" t="s">
        <v>0</v>
      </c>
      <c r="P19" s="5">
        <v>1</v>
      </c>
      <c r="R19" s="4" t="str">
        <f>($A$6)</f>
        <v>Kondor G.</v>
      </c>
      <c r="S19" s="7"/>
      <c r="W19" s="7"/>
      <c r="X19" s="7"/>
      <c r="Y19" s="7"/>
      <c r="Z19" s="7"/>
      <c r="AA19" s="7"/>
      <c r="AB19" s="7"/>
      <c r="AE19" s="7"/>
      <c r="AF19" s="7"/>
      <c r="AG19" s="7"/>
      <c r="AI19" s="68"/>
    </row>
    <row r="20" spans="1:35" ht="20.399999999999999" x14ac:dyDescent="0.35">
      <c r="A20" s="53"/>
      <c r="B20" s="55"/>
      <c r="D20" s="59"/>
      <c r="E20" s="7"/>
      <c r="F20" s="7"/>
      <c r="G20" s="7"/>
      <c r="H20" s="7"/>
      <c r="I20" s="7"/>
      <c r="J20" s="7"/>
      <c r="L20" s="6" t="str">
        <f>($A$7)</f>
        <v>Valics L.</v>
      </c>
      <c r="N20" s="5">
        <v>3</v>
      </c>
      <c r="O20" s="58" t="s">
        <v>0</v>
      </c>
      <c r="P20" s="5">
        <v>0</v>
      </c>
      <c r="Q20" s="57"/>
      <c r="R20" s="4" t="str">
        <f>($A$8)</f>
        <v>Széll G.</v>
      </c>
      <c r="S20" s="7"/>
      <c r="V20" s="1" t="s">
        <v>253</v>
      </c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I20" s="68"/>
    </row>
    <row r="21" spans="1:35" ht="3.75" customHeight="1" x14ac:dyDescent="0.3">
      <c r="A21" s="53"/>
      <c r="B21" s="55"/>
      <c r="C21" s="56"/>
      <c r="D21" s="56"/>
      <c r="E21" s="55"/>
      <c r="F21" s="55"/>
      <c r="G21" s="55"/>
      <c r="H21" s="55"/>
      <c r="I21" s="55"/>
      <c r="J21" s="55"/>
      <c r="K21" s="55"/>
      <c r="L21" s="3"/>
      <c r="M21" s="55"/>
      <c r="N21" s="3"/>
      <c r="O21" s="3"/>
      <c r="P21" s="3"/>
      <c r="Q21" s="55"/>
      <c r="R21" s="3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4"/>
    </row>
    <row r="22" spans="1:35" ht="21" x14ac:dyDescent="0.4">
      <c r="A22" s="62">
        <v>4</v>
      </c>
      <c r="B22" s="67"/>
      <c r="D22" s="59"/>
      <c r="E22" s="7"/>
      <c r="F22" s="7"/>
      <c r="G22" s="7"/>
      <c r="H22" s="7"/>
      <c r="I22" s="7"/>
      <c r="J22" s="7"/>
      <c r="L22" s="6" t="str">
        <f>($A$6)</f>
        <v>Kondor G.</v>
      </c>
      <c r="N22" s="5">
        <v>1</v>
      </c>
      <c r="O22" s="58" t="s">
        <v>0</v>
      </c>
      <c r="P22" s="5">
        <v>0</v>
      </c>
      <c r="Q22" s="60"/>
      <c r="R22" s="4" t="str">
        <f>($A$7)</f>
        <v>Valics L.</v>
      </c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1:35" ht="20.399999999999999" x14ac:dyDescent="0.35">
      <c r="A23" s="53"/>
      <c r="B23" s="55"/>
      <c r="E23" s="7"/>
      <c r="F23" s="7"/>
      <c r="G23" s="7"/>
      <c r="H23" s="7"/>
      <c r="I23" s="7"/>
      <c r="J23" s="7"/>
      <c r="L23" s="6" t="str">
        <f>($A$4)</f>
        <v>Hidi A.</v>
      </c>
      <c r="N23" s="5">
        <v>3</v>
      </c>
      <c r="O23" s="58" t="s">
        <v>0</v>
      </c>
      <c r="P23" s="5">
        <v>0</v>
      </c>
      <c r="R23" s="4" t="str">
        <f>($A$8)</f>
        <v>Széll G.</v>
      </c>
      <c r="S23" s="7"/>
      <c r="V23" s="1" t="s">
        <v>253</v>
      </c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1:35" ht="20.399999999999999" x14ac:dyDescent="0.35">
      <c r="A24" s="53"/>
      <c r="B24" s="55"/>
      <c r="D24" s="59"/>
      <c r="E24" s="7"/>
      <c r="F24" s="7"/>
      <c r="G24" s="7"/>
      <c r="H24" s="7"/>
      <c r="I24" s="7"/>
      <c r="J24" s="7"/>
      <c r="L24" s="6" t="str">
        <f>($A$3)</f>
        <v>Fülöp E.</v>
      </c>
      <c r="N24" s="5">
        <v>3</v>
      </c>
      <c r="O24" s="58" t="s">
        <v>0</v>
      </c>
      <c r="P24" s="5">
        <v>0</v>
      </c>
      <c r="Q24" s="57"/>
      <c r="R24" s="4" t="str">
        <f>($A$5)</f>
        <v>Dávid L.</v>
      </c>
      <c r="S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35" ht="3.75" customHeight="1" x14ac:dyDescent="0.4">
      <c r="A25" s="53"/>
      <c r="B25" s="55"/>
      <c r="C25" s="66"/>
      <c r="D25" s="65"/>
      <c r="E25" s="55"/>
      <c r="F25" s="55"/>
      <c r="G25" s="55"/>
      <c r="H25" s="55"/>
      <c r="I25" s="55"/>
      <c r="J25" s="55"/>
      <c r="K25" s="54"/>
      <c r="L25" s="2"/>
      <c r="M25" s="54"/>
      <c r="N25" s="3"/>
      <c r="O25" s="5"/>
      <c r="P25" s="64"/>
      <c r="Q25" s="63"/>
      <c r="R25" s="3"/>
      <c r="S25" s="55"/>
      <c r="T25" s="54"/>
      <c r="U25" s="54"/>
      <c r="V25" s="54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4"/>
    </row>
    <row r="26" spans="1:35" ht="21" x14ac:dyDescent="0.4">
      <c r="A26" s="62">
        <v>5</v>
      </c>
      <c r="B26" s="61"/>
      <c r="D26" s="59"/>
      <c r="E26" s="7"/>
      <c r="F26" s="7"/>
      <c r="G26" s="7"/>
      <c r="H26" s="7"/>
      <c r="I26" s="7"/>
      <c r="J26" s="7"/>
      <c r="L26" s="6" t="str">
        <f>($A$3)</f>
        <v>Fülöp E.</v>
      </c>
      <c r="M26" s="60"/>
      <c r="N26" s="5">
        <v>5</v>
      </c>
      <c r="O26" s="58" t="s">
        <v>0</v>
      </c>
      <c r="P26" s="5">
        <v>2</v>
      </c>
      <c r="Q26" s="7"/>
      <c r="R26" s="4" t="str">
        <f>($A$4)</f>
        <v>Hidi A.</v>
      </c>
      <c r="S26" s="7"/>
      <c r="W26" s="7"/>
      <c r="X26" s="7"/>
      <c r="Y26" s="7"/>
      <c r="Z26" s="7"/>
      <c r="AA26" s="7"/>
      <c r="AB26" s="7"/>
      <c r="AE26" s="7"/>
      <c r="AF26" s="7"/>
      <c r="AG26" s="7"/>
    </row>
    <row r="27" spans="1:35" ht="20.399999999999999" x14ac:dyDescent="0.35">
      <c r="A27" s="53"/>
      <c r="B27" s="55"/>
      <c r="E27" s="7"/>
      <c r="F27" s="7"/>
      <c r="G27" s="7"/>
      <c r="H27" s="7"/>
      <c r="I27" s="7"/>
      <c r="J27" s="7"/>
      <c r="L27" s="6" t="str">
        <f>($A$5)</f>
        <v>Dávid L.</v>
      </c>
      <c r="N27" s="5">
        <v>0</v>
      </c>
      <c r="O27" s="58" t="s">
        <v>0</v>
      </c>
      <c r="P27" s="5">
        <v>1</v>
      </c>
      <c r="R27" s="4" t="str">
        <f>($A$7)</f>
        <v>Valics L.</v>
      </c>
      <c r="S27" s="7"/>
      <c r="W27" s="7"/>
      <c r="X27" s="7"/>
      <c r="Y27" s="7"/>
      <c r="Z27" s="7"/>
      <c r="AA27" s="7"/>
      <c r="AB27" s="7"/>
      <c r="AE27" s="7"/>
      <c r="AF27" s="7"/>
      <c r="AG27" s="7"/>
    </row>
    <row r="28" spans="1:35" ht="20.399999999999999" x14ac:dyDescent="0.35">
      <c r="A28" s="53"/>
      <c r="B28" s="55"/>
      <c r="D28" s="59"/>
      <c r="E28" s="7"/>
      <c r="F28" s="7"/>
      <c r="G28" s="7"/>
      <c r="H28" s="7"/>
      <c r="I28" s="7"/>
      <c r="J28" s="7"/>
      <c r="L28" s="6" t="str">
        <f>($A$6)</f>
        <v>Kondor G.</v>
      </c>
      <c r="N28" s="5">
        <v>3</v>
      </c>
      <c r="O28" s="58" t="s">
        <v>0</v>
      </c>
      <c r="P28" s="5">
        <v>0</v>
      </c>
      <c r="Q28" s="57"/>
      <c r="R28" s="4" t="str">
        <f>($A$8)</f>
        <v>Széll G.</v>
      </c>
      <c r="S28" s="7"/>
      <c r="V28" s="1" t="s">
        <v>253</v>
      </c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5" ht="3.75" customHeight="1" x14ac:dyDescent="0.3">
      <c r="A29" s="53"/>
      <c r="B29" s="55"/>
      <c r="C29" s="56"/>
      <c r="D29" s="56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4"/>
    </row>
    <row r="31" spans="1:35" x14ac:dyDescent="0.25">
      <c r="A31" s="53"/>
    </row>
    <row r="32" spans="1:35" x14ac:dyDescent="0.25">
      <c r="A32" s="53"/>
    </row>
    <row r="33" spans="1:23" ht="3.75" customHeight="1" x14ac:dyDescent="0.25">
      <c r="A33" s="52"/>
    </row>
    <row r="34" spans="1:23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</sheetData>
  <conditionalFormatting sqref="E4:E8 I3 I5:I8 M3:M4 M6:M8 Q3:Q5 Q7:Q8 U3:U6 U8 Y3:Y7">
    <cfRule type="cellIs" dxfId="20" priority="1" stopIfTrue="1" operator="equal">
      <formula>"g"</formula>
    </cfRule>
    <cfRule type="cellIs" dxfId="19" priority="2" stopIfTrue="1" operator="equal">
      <formula>"d"</formula>
    </cfRule>
    <cfRule type="cellIs" dxfId="18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5"/>
  <cols>
    <col min="1" max="1" width="21.33203125" style="1" bestFit="1" customWidth="1"/>
    <col min="2" max="25" width="2.88671875" style="1" customWidth="1"/>
    <col min="26" max="26" width="1.44140625" style="1" customWidth="1"/>
    <col min="27" max="30" width="3" style="1" customWidth="1"/>
    <col min="31" max="31" width="2.5546875" style="1" bestFit="1" customWidth="1"/>
    <col min="32" max="32" width="3" style="1" customWidth="1"/>
    <col min="33" max="33" width="3.88671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33203125" style="1" bestFit="1" customWidth="1"/>
    <col min="258" max="281" width="2.88671875" style="1" customWidth="1"/>
    <col min="282" max="282" width="1.44140625" style="1" customWidth="1"/>
    <col min="283" max="286" width="3" style="1" customWidth="1"/>
    <col min="287" max="287" width="2.5546875" style="1" bestFit="1" customWidth="1"/>
    <col min="288" max="288" width="3" style="1" customWidth="1"/>
    <col min="289" max="289" width="3.88671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33203125" style="1" bestFit="1" customWidth="1"/>
    <col min="514" max="537" width="2.88671875" style="1" customWidth="1"/>
    <col min="538" max="538" width="1.44140625" style="1" customWidth="1"/>
    <col min="539" max="542" width="3" style="1" customWidth="1"/>
    <col min="543" max="543" width="2.5546875" style="1" bestFit="1" customWidth="1"/>
    <col min="544" max="544" width="3" style="1" customWidth="1"/>
    <col min="545" max="545" width="3.88671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33203125" style="1" bestFit="1" customWidth="1"/>
    <col min="770" max="793" width="2.88671875" style="1" customWidth="1"/>
    <col min="794" max="794" width="1.44140625" style="1" customWidth="1"/>
    <col min="795" max="798" width="3" style="1" customWidth="1"/>
    <col min="799" max="799" width="2.5546875" style="1" bestFit="1" customWidth="1"/>
    <col min="800" max="800" width="3" style="1" customWidth="1"/>
    <col min="801" max="801" width="3.88671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33203125" style="1" bestFit="1" customWidth="1"/>
    <col min="1026" max="1049" width="2.88671875" style="1" customWidth="1"/>
    <col min="1050" max="1050" width="1.44140625" style="1" customWidth="1"/>
    <col min="1051" max="1054" width="3" style="1" customWidth="1"/>
    <col min="1055" max="1055" width="2.5546875" style="1" bestFit="1" customWidth="1"/>
    <col min="1056" max="1056" width="3" style="1" customWidth="1"/>
    <col min="1057" max="1057" width="3.88671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33203125" style="1" bestFit="1" customWidth="1"/>
    <col min="1282" max="1305" width="2.88671875" style="1" customWidth="1"/>
    <col min="1306" max="1306" width="1.44140625" style="1" customWidth="1"/>
    <col min="1307" max="1310" width="3" style="1" customWidth="1"/>
    <col min="1311" max="1311" width="2.5546875" style="1" bestFit="1" customWidth="1"/>
    <col min="1312" max="1312" width="3" style="1" customWidth="1"/>
    <col min="1313" max="1313" width="3.88671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33203125" style="1" bestFit="1" customWidth="1"/>
    <col min="1538" max="1561" width="2.88671875" style="1" customWidth="1"/>
    <col min="1562" max="1562" width="1.44140625" style="1" customWidth="1"/>
    <col min="1563" max="1566" width="3" style="1" customWidth="1"/>
    <col min="1567" max="1567" width="2.5546875" style="1" bestFit="1" customWidth="1"/>
    <col min="1568" max="1568" width="3" style="1" customWidth="1"/>
    <col min="1569" max="1569" width="3.88671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33203125" style="1" bestFit="1" customWidth="1"/>
    <col min="1794" max="1817" width="2.88671875" style="1" customWidth="1"/>
    <col min="1818" max="1818" width="1.44140625" style="1" customWidth="1"/>
    <col min="1819" max="1822" width="3" style="1" customWidth="1"/>
    <col min="1823" max="1823" width="2.5546875" style="1" bestFit="1" customWidth="1"/>
    <col min="1824" max="1824" width="3" style="1" customWidth="1"/>
    <col min="1825" max="1825" width="3.88671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33203125" style="1" bestFit="1" customWidth="1"/>
    <col min="2050" max="2073" width="2.88671875" style="1" customWidth="1"/>
    <col min="2074" max="2074" width="1.44140625" style="1" customWidth="1"/>
    <col min="2075" max="2078" width="3" style="1" customWidth="1"/>
    <col min="2079" max="2079" width="2.5546875" style="1" bestFit="1" customWidth="1"/>
    <col min="2080" max="2080" width="3" style="1" customWidth="1"/>
    <col min="2081" max="2081" width="3.88671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33203125" style="1" bestFit="1" customWidth="1"/>
    <col min="2306" max="2329" width="2.88671875" style="1" customWidth="1"/>
    <col min="2330" max="2330" width="1.44140625" style="1" customWidth="1"/>
    <col min="2331" max="2334" width="3" style="1" customWidth="1"/>
    <col min="2335" max="2335" width="2.5546875" style="1" bestFit="1" customWidth="1"/>
    <col min="2336" max="2336" width="3" style="1" customWidth="1"/>
    <col min="2337" max="2337" width="3.88671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33203125" style="1" bestFit="1" customWidth="1"/>
    <col min="2562" max="2585" width="2.88671875" style="1" customWidth="1"/>
    <col min="2586" max="2586" width="1.44140625" style="1" customWidth="1"/>
    <col min="2587" max="2590" width="3" style="1" customWidth="1"/>
    <col min="2591" max="2591" width="2.5546875" style="1" bestFit="1" customWidth="1"/>
    <col min="2592" max="2592" width="3" style="1" customWidth="1"/>
    <col min="2593" max="2593" width="3.88671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33203125" style="1" bestFit="1" customWidth="1"/>
    <col min="2818" max="2841" width="2.88671875" style="1" customWidth="1"/>
    <col min="2842" max="2842" width="1.44140625" style="1" customWidth="1"/>
    <col min="2843" max="2846" width="3" style="1" customWidth="1"/>
    <col min="2847" max="2847" width="2.5546875" style="1" bestFit="1" customWidth="1"/>
    <col min="2848" max="2848" width="3" style="1" customWidth="1"/>
    <col min="2849" max="2849" width="3.88671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33203125" style="1" bestFit="1" customWidth="1"/>
    <col min="3074" max="3097" width="2.88671875" style="1" customWidth="1"/>
    <col min="3098" max="3098" width="1.44140625" style="1" customWidth="1"/>
    <col min="3099" max="3102" width="3" style="1" customWidth="1"/>
    <col min="3103" max="3103" width="2.5546875" style="1" bestFit="1" customWidth="1"/>
    <col min="3104" max="3104" width="3" style="1" customWidth="1"/>
    <col min="3105" max="3105" width="3.88671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33203125" style="1" bestFit="1" customWidth="1"/>
    <col min="3330" max="3353" width="2.88671875" style="1" customWidth="1"/>
    <col min="3354" max="3354" width="1.44140625" style="1" customWidth="1"/>
    <col min="3355" max="3358" width="3" style="1" customWidth="1"/>
    <col min="3359" max="3359" width="2.5546875" style="1" bestFit="1" customWidth="1"/>
    <col min="3360" max="3360" width="3" style="1" customWidth="1"/>
    <col min="3361" max="3361" width="3.88671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33203125" style="1" bestFit="1" customWidth="1"/>
    <col min="3586" max="3609" width="2.88671875" style="1" customWidth="1"/>
    <col min="3610" max="3610" width="1.44140625" style="1" customWidth="1"/>
    <col min="3611" max="3614" width="3" style="1" customWidth="1"/>
    <col min="3615" max="3615" width="2.5546875" style="1" bestFit="1" customWidth="1"/>
    <col min="3616" max="3616" width="3" style="1" customWidth="1"/>
    <col min="3617" max="3617" width="3.88671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33203125" style="1" bestFit="1" customWidth="1"/>
    <col min="3842" max="3865" width="2.88671875" style="1" customWidth="1"/>
    <col min="3866" max="3866" width="1.44140625" style="1" customWidth="1"/>
    <col min="3867" max="3870" width="3" style="1" customWidth="1"/>
    <col min="3871" max="3871" width="2.5546875" style="1" bestFit="1" customWidth="1"/>
    <col min="3872" max="3872" width="3" style="1" customWidth="1"/>
    <col min="3873" max="3873" width="3.88671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33203125" style="1" bestFit="1" customWidth="1"/>
    <col min="4098" max="4121" width="2.88671875" style="1" customWidth="1"/>
    <col min="4122" max="4122" width="1.44140625" style="1" customWidth="1"/>
    <col min="4123" max="4126" width="3" style="1" customWidth="1"/>
    <col min="4127" max="4127" width="2.5546875" style="1" bestFit="1" customWidth="1"/>
    <col min="4128" max="4128" width="3" style="1" customWidth="1"/>
    <col min="4129" max="4129" width="3.88671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33203125" style="1" bestFit="1" customWidth="1"/>
    <col min="4354" max="4377" width="2.88671875" style="1" customWidth="1"/>
    <col min="4378" max="4378" width="1.44140625" style="1" customWidth="1"/>
    <col min="4379" max="4382" width="3" style="1" customWidth="1"/>
    <col min="4383" max="4383" width="2.5546875" style="1" bestFit="1" customWidth="1"/>
    <col min="4384" max="4384" width="3" style="1" customWidth="1"/>
    <col min="4385" max="4385" width="3.88671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33203125" style="1" bestFit="1" customWidth="1"/>
    <col min="4610" max="4633" width="2.88671875" style="1" customWidth="1"/>
    <col min="4634" max="4634" width="1.44140625" style="1" customWidth="1"/>
    <col min="4635" max="4638" width="3" style="1" customWidth="1"/>
    <col min="4639" max="4639" width="2.5546875" style="1" bestFit="1" customWidth="1"/>
    <col min="4640" max="4640" width="3" style="1" customWidth="1"/>
    <col min="4641" max="4641" width="3.88671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33203125" style="1" bestFit="1" customWidth="1"/>
    <col min="4866" max="4889" width="2.88671875" style="1" customWidth="1"/>
    <col min="4890" max="4890" width="1.44140625" style="1" customWidth="1"/>
    <col min="4891" max="4894" width="3" style="1" customWidth="1"/>
    <col min="4895" max="4895" width="2.5546875" style="1" bestFit="1" customWidth="1"/>
    <col min="4896" max="4896" width="3" style="1" customWidth="1"/>
    <col min="4897" max="4897" width="3.88671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33203125" style="1" bestFit="1" customWidth="1"/>
    <col min="5122" max="5145" width="2.88671875" style="1" customWidth="1"/>
    <col min="5146" max="5146" width="1.44140625" style="1" customWidth="1"/>
    <col min="5147" max="5150" width="3" style="1" customWidth="1"/>
    <col min="5151" max="5151" width="2.5546875" style="1" bestFit="1" customWidth="1"/>
    <col min="5152" max="5152" width="3" style="1" customWidth="1"/>
    <col min="5153" max="5153" width="3.88671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33203125" style="1" bestFit="1" customWidth="1"/>
    <col min="5378" max="5401" width="2.88671875" style="1" customWidth="1"/>
    <col min="5402" max="5402" width="1.44140625" style="1" customWidth="1"/>
    <col min="5403" max="5406" width="3" style="1" customWidth="1"/>
    <col min="5407" max="5407" width="2.5546875" style="1" bestFit="1" customWidth="1"/>
    <col min="5408" max="5408" width="3" style="1" customWidth="1"/>
    <col min="5409" max="5409" width="3.88671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33203125" style="1" bestFit="1" customWidth="1"/>
    <col min="5634" max="5657" width="2.88671875" style="1" customWidth="1"/>
    <col min="5658" max="5658" width="1.44140625" style="1" customWidth="1"/>
    <col min="5659" max="5662" width="3" style="1" customWidth="1"/>
    <col min="5663" max="5663" width="2.5546875" style="1" bestFit="1" customWidth="1"/>
    <col min="5664" max="5664" width="3" style="1" customWidth="1"/>
    <col min="5665" max="5665" width="3.88671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33203125" style="1" bestFit="1" customWidth="1"/>
    <col min="5890" max="5913" width="2.88671875" style="1" customWidth="1"/>
    <col min="5914" max="5914" width="1.44140625" style="1" customWidth="1"/>
    <col min="5915" max="5918" width="3" style="1" customWidth="1"/>
    <col min="5919" max="5919" width="2.5546875" style="1" bestFit="1" customWidth="1"/>
    <col min="5920" max="5920" width="3" style="1" customWidth="1"/>
    <col min="5921" max="5921" width="3.88671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33203125" style="1" bestFit="1" customWidth="1"/>
    <col min="6146" max="6169" width="2.88671875" style="1" customWidth="1"/>
    <col min="6170" max="6170" width="1.44140625" style="1" customWidth="1"/>
    <col min="6171" max="6174" width="3" style="1" customWidth="1"/>
    <col min="6175" max="6175" width="2.5546875" style="1" bestFit="1" customWidth="1"/>
    <col min="6176" max="6176" width="3" style="1" customWidth="1"/>
    <col min="6177" max="6177" width="3.88671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33203125" style="1" bestFit="1" customWidth="1"/>
    <col min="6402" max="6425" width="2.88671875" style="1" customWidth="1"/>
    <col min="6426" max="6426" width="1.44140625" style="1" customWidth="1"/>
    <col min="6427" max="6430" width="3" style="1" customWidth="1"/>
    <col min="6431" max="6431" width="2.5546875" style="1" bestFit="1" customWidth="1"/>
    <col min="6432" max="6432" width="3" style="1" customWidth="1"/>
    <col min="6433" max="6433" width="3.88671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33203125" style="1" bestFit="1" customWidth="1"/>
    <col min="6658" max="6681" width="2.88671875" style="1" customWidth="1"/>
    <col min="6682" max="6682" width="1.44140625" style="1" customWidth="1"/>
    <col min="6683" max="6686" width="3" style="1" customWidth="1"/>
    <col min="6687" max="6687" width="2.5546875" style="1" bestFit="1" customWidth="1"/>
    <col min="6688" max="6688" width="3" style="1" customWidth="1"/>
    <col min="6689" max="6689" width="3.88671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33203125" style="1" bestFit="1" customWidth="1"/>
    <col min="6914" max="6937" width="2.88671875" style="1" customWidth="1"/>
    <col min="6938" max="6938" width="1.44140625" style="1" customWidth="1"/>
    <col min="6939" max="6942" width="3" style="1" customWidth="1"/>
    <col min="6943" max="6943" width="2.5546875" style="1" bestFit="1" customWidth="1"/>
    <col min="6944" max="6944" width="3" style="1" customWidth="1"/>
    <col min="6945" max="6945" width="3.88671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33203125" style="1" bestFit="1" customWidth="1"/>
    <col min="7170" max="7193" width="2.88671875" style="1" customWidth="1"/>
    <col min="7194" max="7194" width="1.44140625" style="1" customWidth="1"/>
    <col min="7195" max="7198" width="3" style="1" customWidth="1"/>
    <col min="7199" max="7199" width="2.5546875" style="1" bestFit="1" customWidth="1"/>
    <col min="7200" max="7200" width="3" style="1" customWidth="1"/>
    <col min="7201" max="7201" width="3.88671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33203125" style="1" bestFit="1" customWidth="1"/>
    <col min="7426" max="7449" width="2.88671875" style="1" customWidth="1"/>
    <col min="7450" max="7450" width="1.44140625" style="1" customWidth="1"/>
    <col min="7451" max="7454" width="3" style="1" customWidth="1"/>
    <col min="7455" max="7455" width="2.5546875" style="1" bestFit="1" customWidth="1"/>
    <col min="7456" max="7456" width="3" style="1" customWidth="1"/>
    <col min="7457" max="7457" width="3.88671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33203125" style="1" bestFit="1" customWidth="1"/>
    <col min="7682" max="7705" width="2.88671875" style="1" customWidth="1"/>
    <col min="7706" max="7706" width="1.44140625" style="1" customWidth="1"/>
    <col min="7707" max="7710" width="3" style="1" customWidth="1"/>
    <col min="7711" max="7711" width="2.5546875" style="1" bestFit="1" customWidth="1"/>
    <col min="7712" max="7712" width="3" style="1" customWidth="1"/>
    <col min="7713" max="7713" width="3.88671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33203125" style="1" bestFit="1" customWidth="1"/>
    <col min="7938" max="7961" width="2.88671875" style="1" customWidth="1"/>
    <col min="7962" max="7962" width="1.44140625" style="1" customWidth="1"/>
    <col min="7963" max="7966" width="3" style="1" customWidth="1"/>
    <col min="7967" max="7967" width="2.5546875" style="1" bestFit="1" customWidth="1"/>
    <col min="7968" max="7968" width="3" style="1" customWidth="1"/>
    <col min="7969" max="7969" width="3.88671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33203125" style="1" bestFit="1" customWidth="1"/>
    <col min="8194" max="8217" width="2.88671875" style="1" customWidth="1"/>
    <col min="8218" max="8218" width="1.44140625" style="1" customWidth="1"/>
    <col min="8219" max="8222" width="3" style="1" customWidth="1"/>
    <col min="8223" max="8223" width="2.5546875" style="1" bestFit="1" customWidth="1"/>
    <col min="8224" max="8224" width="3" style="1" customWidth="1"/>
    <col min="8225" max="8225" width="3.88671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33203125" style="1" bestFit="1" customWidth="1"/>
    <col min="8450" max="8473" width="2.88671875" style="1" customWidth="1"/>
    <col min="8474" max="8474" width="1.44140625" style="1" customWidth="1"/>
    <col min="8475" max="8478" width="3" style="1" customWidth="1"/>
    <col min="8479" max="8479" width="2.5546875" style="1" bestFit="1" customWidth="1"/>
    <col min="8480" max="8480" width="3" style="1" customWidth="1"/>
    <col min="8481" max="8481" width="3.88671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33203125" style="1" bestFit="1" customWidth="1"/>
    <col min="8706" max="8729" width="2.88671875" style="1" customWidth="1"/>
    <col min="8730" max="8730" width="1.44140625" style="1" customWidth="1"/>
    <col min="8731" max="8734" width="3" style="1" customWidth="1"/>
    <col min="8735" max="8735" width="2.5546875" style="1" bestFit="1" customWidth="1"/>
    <col min="8736" max="8736" width="3" style="1" customWidth="1"/>
    <col min="8737" max="8737" width="3.88671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33203125" style="1" bestFit="1" customWidth="1"/>
    <col min="8962" max="8985" width="2.88671875" style="1" customWidth="1"/>
    <col min="8986" max="8986" width="1.44140625" style="1" customWidth="1"/>
    <col min="8987" max="8990" width="3" style="1" customWidth="1"/>
    <col min="8991" max="8991" width="2.5546875" style="1" bestFit="1" customWidth="1"/>
    <col min="8992" max="8992" width="3" style="1" customWidth="1"/>
    <col min="8993" max="8993" width="3.88671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33203125" style="1" bestFit="1" customWidth="1"/>
    <col min="9218" max="9241" width="2.88671875" style="1" customWidth="1"/>
    <col min="9242" max="9242" width="1.44140625" style="1" customWidth="1"/>
    <col min="9243" max="9246" width="3" style="1" customWidth="1"/>
    <col min="9247" max="9247" width="2.5546875" style="1" bestFit="1" customWidth="1"/>
    <col min="9248" max="9248" width="3" style="1" customWidth="1"/>
    <col min="9249" max="9249" width="3.88671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33203125" style="1" bestFit="1" customWidth="1"/>
    <col min="9474" max="9497" width="2.88671875" style="1" customWidth="1"/>
    <col min="9498" max="9498" width="1.44140625" style="1" customWidth="1"/>
    <col min="9499" max="9502" width="3" style="1" customWidth="1"/>
    <col min="9503" max="9503" width="2.5546875" style="1" bestFit="1" customWidth="1"/>
    <col min="9504" max="9504" width="3" style="1" customWidth="1"/>
    <col min="9505" max="9505" width="3.88671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33203125" style="1" bestFit="1" customWidth="1"/>
    <col min="9730" max="9753" width="2.88671875" style="1" customWidth="1"/>
    <col min="9754" max="9754" width="1.44140625" style="1" customWidth="1"/>
    <col min="9755" max="9758" width="3" style="1" customWidth="1"/>
    <col min="9759" max="9759" width="2.5546875" style="1" bestFit="1" customWidth="1"/>
    <col min="9760" max="9760" width="3" style="1" customWidth="1"/>
    <col min="9761" max="9761" width="3.88671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33203125" style="1" bestFit="1" customWidth="1"/>
    <col min="9986" max="10009" width="2.88671875" style="1" customWidth="1"/>
    <col min="10010" max="10010" width="1.44140625" style="1" customWidth="1"/>
    <col min="10011" max="10014" width="3" style="1" customWidth="1"/>
    <col min="10015" max="10015" width="2.5546875" style="1" bestFit="1" customWidth="1"/>
    <col min="10016" max="10016" width="3" style="1" customWidth="1"/>
    <col min="10017" max="10017" width="3.88671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33203125" style="1" bestFit="1" customWidth="1"/>
    <col min="10242" max="10265" width="2.88671875" style="1" customWidth="1"/>
    <col min="10266" max="10266" width="1.44140625" style="1" customWidth="1"/>
    <col min="10267" max="10270" width="3" style="1" customWidth="1"/>
    <col min="10271" max="10271" width="2.5546875" style="1" bestFit="1" customWidth="1"/>
    <col min="10272" max="10272" width="3" style="1" customWidth="1"/>
    <col min="10273" max="10273" width="3.88671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33203125" style="1" bestFit="1" customWidth="1"/>
    <col min="10498" max="10521" width="2.88671875" style="1" customWidth="1"/>
    <col min="10522" max="10522" width="1.44140625" style="1" customWidth="1"/>
    <col min="10523" max="10526" width="3" style="1" customWidth="1"/>
    <col min="10527" max="10527" width="2.5546875" style="1" bestFit="1" customWidth="1"/>
    <col min="10528" max="10528" width="3" style="1" customWidth="1"/>
    <col min="10529" max="10529" width="3.88671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33203125" style="1" bestFit="1" customWidth="1"/>
    <col min="10754" max="10777" width="2.88671875" style="1" customWidth="1"/>
    <col min="10778" max="10778" width="1.44140625" style="1" customWidth="1"/>
    <col min="10779" max="10782" width="3" style="1" customWidth="1"/>
    <col min="10783" max="10783" width="2.5546875" style="1" bestFit="1" customWidth="1"/>
    <col min="10784" max="10784" width="3" style="1" customWidth="1"/>
    <col min="10785" max="10785" width="3.88671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33203125" style="1" bestFit="1" customWidth="1"/>
    <col min="11010" max="11033" width="2.88671875" style="1" customWidth="1"/>
    <col min="11034" max="11034" width="1.44140625" style="1" customWidth="1"/>
    <col min="11035" max="11038" width="3" style="1" customWidth="1"/>
    <col min="11039" max="11039" width="2.5546875" style="1" bestFit="1" customWidth="1"/>
    <col min="11040" max="11040" width="3" style="1" customWidth="1"/>
    <col min="11041" max="11041" width="3.88671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33203125" style="1" bestFit="1" customWidth="1"/>
    <col min="11266" max="11289" width="2.88671875" style="1" customWidth="1"/>
    <col min="11290" max="11290" width="1.44140625" style="1" customWidth="1"/>
    <col min="11291" max="11294" width="3" style="1" customWidth="1"/>
    <col min="11295" max="11295" width="2.5546875" style="1" bestFit="1" customWidth="1"/>
    <col min="11296" max="11296" width="3" style="1" customWidth="1"/>
    <col min="11297" max="11297" width="3.88671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33203125" style="1" bestFit="1" customWidth="1"/>
    <col min="11522" max="11545" width="2.88671875" style="1" customWidth="1"/>
    <col min="11546" max="11546" width="1.44140625" style="1" customWidth="1"/>
    <col min="11547" max="11550" width="3" style="1" customWidth="1"/>
    <col min="11551" max="11551" width="2.5546875" style="1" bestFit="1" customWidth="1"/>
    <col min="11552" max="11552" width="3" style="1" customWidth="1"/>
    <col min="11553" max="11553" width="3.88671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33203125" style="1" bestFit="1" customWidth="1"/>
    <col min="11778" max="11801" width="2.88671875" style="1" customWidth="1"/>
    <col min="11802" max="11802" width="1.44140625" style="1" customWidth="1"/>
    <col min="11803" max="11806" width="3" style="1" customWidth="1"/>
    <col min="11807" max="11807" width="2.5546875" style="1" bestFit="1" customWidth="1"/>
    <col min="11808" max="11808" width="3" style="1" customWidth="1"/>
    <col min="11809" max="11809" width="3.88671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33203125" style="1" bestFit="1" customWidth="1"/>
    <col min="12034" max="12057" width="2.88671875" style="1" customWidth="1"/>
    <col min="12058" max="12058" width="1.44140625" style="1" customWidth="1"/>
    <col min="12059" max="12062" width="3" style="1" customWidth="1"/>
    <col min="12063" max="12063" width="2.5546875" style="1" bestFit="1" customWidth="1"/>
    <col min="12064" max="12064" width="3" style="1" customWidth="1"/>
    <col min="12065" max="12065" width="3.88671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33203125" style="1" bestFit="1" customWidth="1"/>
    <col min="12290" max="12313" width="2.88671875" style="1" customWidth="1"/>
    <col min="12314" max="12314" width="1.44140625" style="1" customWidth="1"/>
    <col min="12315" max="12318" width="3" style="1" customWidth="1"/>
    <col min="12319" max="12319" width="2.5546875" style="1" bestFit="1" customWidth="1"/>
    <col min="12320" max="12320" width="3" style="1" customWidth="1"/>
    <col min="12321" max="12321" width="3.88671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33203125" style="1" bestFit="1" customWidth="1"/>
    <col min="12546" max="12569" width="2.88671875" style="1" customWidth="1"/>
    <col min="12570" max="12570" width="1.44140625" style="1" customWidth="1"/>
    <col min="12571" max="12574" width="3" style="1" customWidth="1"/>
    <col min="12575" max="12575" width="2.5546875" style="1" bestFit="1" customWidth="1"/>
    <col min="12576" max="12576" width="3" style="1" customWidth="1"/>
    <col min="12577" max="12577" width="3.88671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33203125" style="1" bestFit="1" customWidth="1"/>
    <col min="12802" max="12825" width="2.88671875" style="1" customWidth="1"/>
    <col min="12826" max="12826" width="1.44140625" style="1" customWidth="1"/>
    <col min="12827" max="12830" width="3" style="1" customWidth="1"/>
    <col min="12831" max="12831" width="2.5546875" style="1" bestFit="1" customWidth="1"/>
    <col min="12832" max="12832" width="3" style="1" customWidth="1"/>
    <col min="12833" max="12833" width="3.88671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33203125" style="1" bestFit="1" customWidth="1"/>
    <col min="13058" max="13081" width="2.88671875" style="1" customWidth="1"/>
    <col min="13082" max="13082" width="1.44140625" style="1" customWidth="1"/>
    <col min="13083" max="13086" width="3" style="1" customWidth="1"/>
    <col min="13087" max="13087" width="2.5546875" style="1" bestFit="1" customWidth="1"/>
    <col min="13088" max="13088" width="3" style="1" customWidth="1"/>
    <col min="13089" max="13089" width="3.88671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33203125" style="1" bestFit="1" customWidth="1"/>
    <col min="13314" max="13337" width="2.88671875" style="1" customWidth="1"/>
    <col min="13338" max="13338" width="1.44140625" style="1" customWidth="1"/>
    <col min="13339" max="13342" width="3" style="1" customWidth="1"/>
    <col min="13343" max="13343" width="2.5546875" style="1" bestFit="1" customWidth="1"/>
    <col min="13344" max="13344" width="3" style="1" customWidth="1"/>
    <col min="13345" max="13345" width="3.88671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33203125" style="1" bestFit="1" customWidth="1"/>
    <col min="13570" max="13593" width="2.88671875" style="1" customWidth="1"/>
    <col min="13594" max="13594" width="1.44140625" style="1" customWidth="1"/>
    <col min="13595" max="13598" width="3" style="1" customWidth="1"/>
    <col min="13599" max="13599" width="2.5546875" style="1" bestFit="1" customWidth="1"/>
    <col min="13600" max="13600" width="3" style="1" customWidth="1"/>
    <col min="13601" max="13601" width="3.88671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33203125" style="1" bestFit="1" customWidth="1"/>
    <col min="13826" max="13849" width="2.88671875" style="1" customWidth="1"/>
    <col min="13850" max="13850" width="1.44140625" style="1" customWidth="1"/>
    <col min="13851" max="13854" width="3" style="1" customWidth="1"/>
    <col min="13855" max="13855" width="2.5546875" style="1" bestFit="1" customWidth="1"/>
    <col min="13856" max="13856" width="3" style="1" customWidth="1"/>
    <col min="13857" max="13857" width="3.88671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33203125" style="1" bestFit="1" customWidth="1"/>
    <col min="14082" max="14105" width="2.88671875" style="1" customWidth="1"/>
    <col min="14106" max="14106" width="1.44140625" style="1" customWidth="1"/>
    <col min="14107" max="14110" width="3" style="1" customWidth="1"/>
    <col min="14111" max="14111" width="2.5546875" style="1" bestFit="1" customWidth="1"/>
    <col min="14112" max="14112" width="3" style="1" customWidth="1"/>
    <col min="14113" max="14113" width="3.88671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33203125" style="1" bestFit="1" customWidth="1"/>
    <col min="14338" max="14361" width="2.88671875" style="1" customWidth="1"/>
    <col min="14362" max="14362" width="1.44140625" style="1" customWidth="1"/>
    <col min="14363" max="14366" width="3" style="1" customWidth="1"/>
    <col min="14367" max="14367" width="2.5546875" style="1" bestFit="1" customWidth="1"/>
    <col min="14368" max="14368" width="3" style="1" customWidth="1"/>
    <col min="14369" max="14369" width="3.88671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33203125" style="1" bestFit="1" customWidth="1"/>
    <col min="14594" max="14617" width="2.88671875" style="1" customWidth="1"/>
    <col min="14618" max="14618" width="1.44140625" style="1" customWidth="1"/>
    <col min="14619" max="14622" width="3" style="1" customWidth="1"/>
    <col min="14623" max="14623" width="2.5546875" style="1" bestFit="1" customWidth="1"/>
    <col min="14624" max="14624" width="3" style="1" customWidth="1"/>
    <col min="14625" max="14625" width="3.88671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33203125" style="1" bestFit="1" customWidth="1"/>
    <col min="14850" max="14873" width="2.88671875" style="1" customWidth="1"/>
    <col min="14874" max="14874" width="1.44140625" style="1" customWidth="1"/>
    <col min="14875" max="14878" width="3" style="1" customWidth="1"/>
    <col min="14879" max="14879" width="2.5546875" style="1" bestFit="1" customWidth="1"/>
    <col min="14880" max="14880" width="3" style="1" customWidth="1"/>
    <col min="14881" max="14881" width="3.88671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33203125" style="1" bestFit="1" customWidth="1"/>
    <col min="15106" max="15129" width="2.88671875" style="1" customWidth="1"/>
    <col min="15130" max="15130" width="1.44140625" style="1" customWidth="1"/>
    <col min="15131" max="15134" width="3" style="1" customWidth="1"/>
    <col min="15135" max="15135" width="2.5546875" style="1" bestFit="1" customWidth="1"/>
    <col min="15136" max="15136" width="3" style="1" customWidth="1"/>
    <col min="15137" max="15137" width="3.88671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33203125" style="1" bestFit="1" customWidth="1"/>
    <col min="15362" max="15385" width="2.88671875" style="1" customWidth="1"/>
    <col min="15386" max="15386" width="1.44140625" style="1" customWidth="1"/>
    <col min="15387" max="15390" width="3" style="1" customWidth="1"/>
    <col min="15391" max="15391" width="2.5546875" style="1" bestFit="1" customWidth="1"/>
    <col min="15392" max="15392" width="3" style="1" customWidth="1"/>
    <col min="15393" max="15393" width="3.88671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33203125" style="1" bestFit="1" customWidth="1"/>
    <col min="15618" max="15641" width="2.88671875" style="1" customWidth="1"/>
    <col min="15642" max="15642" width="1.44140625" style="1" customWidth="1"/>
    <col min="15643" max="15646" width="3" style="1" customWidth="1"/>
    <col min="15647" max="15647" width="2.5546875" style="1" bestFit="1" customWidth="1"/>
    <col min="15648" max="15648" width="3" style="1" customWidth="1"/>
    <col min="15649" max="15649" width="3.88671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33203125" style="1" bestFit="1" customWidth="1"/>
    <col min="15874" max="15897" width="2.88671875" style="1" customWidth="1"/>
    <col min="15898" max="15898" width="1.44140625" style="1" customWidth="1"/>
    <col min="15899" max="15902" width="3" style="1" customWidth="1"/>
    <col min="15903" max="15903" width="2.5546875" style="1" bestFit="1" customWidth="1"/>
    <col min="15904" max="15904" width="3" style="1" customWidth="1"/>
    <col min="15905" max="15905" width="3.88671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33203125" style="1" bestFit="1" customWidth="1"/>
    <col min="16130" max="16153" width="2.88671875" style="1" customWidth="1"/>
    <col min="16154" max="16154" width="1.44140625" style="1" customWidth="1"/>
    <col min="16155" max="16158" width="3" style="1" customWidth="1"/>
    <col min="16159" max="16159" width="2.5546875" style="1" bestFit="1" customWidth="1"/>
    <col min="16160" max="16160" width="3" style="1" customWidth="1"/>
    <col min="16161" max="16161" width="3.88671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19.2" thickBot="1" x14ac:dyDescent="0.35">
      <c r="A1" s="51" t="s">
        <v>196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84">
        <v>43359</v>
      </c>
      <c r="AB1" s="83"/>
      <c r="AC1" s="83"/>
      <c r="AD1" s="83"/>
      <c r="AE1" s="83"/>
      <c r="AF1" s="83"/>
      <c r="AG1" s="50"/>
      <c r="AH1" s="2"/>
      <c r="AI1" s="49"/>
      <c r="AJ1" s="48"/>
      <c r="AK1" s="2"/>
      <c r="AL1" s="2"/>
    </row>
    <row r="2" spans="1:38" ht="33.75" customHeight="1" thickTop="1" thickBot="1" x14ac:dyDescent="0.45">
      <c r="A2" s="47" t="s">
        <v>198</v>
      </c>
      <c r="B2" s="44" t="str">
        <f>(A3)</f>
        <v>Szatmári T.</v>
      </c>
      <c r="C2" s="46"/>
      <c r="D2" s="44"/>
      <c r="E2" s="44"/>
      <c r="F2" s="45" t="str">
        <f>(A4)</f>
        <v>Mészáros Gy.</v>
      </c>
      <c r="G2" s="44"/>
      <c r="H2" s="44"/>
      <c r="I2" s="44"/>
      <c r="J2" s="45" t="str">
        <f>(A5)</f>
        <v>Major I.</v>
      </c>
      <c r="K2" s="44"/>
      <c r="L2" s="44"/>
      <c r="M2" s="44"/>
      <c r="N2" s="45" t="str">
        <f>(A6)</f>
        <v>Serák Gy.</v>
      </c>
      <c r="O2" s="44"/>
      <c r="P2" s="44"/>
      <c r="Q2" s="44"/>
      <c r="R2" s="45" t="str">
        <f>(A7)</f>
        <v>Gyozsán Z.</v>
      </c>
      <c r="S2" s="44"/>
      <c r="T2" s="44"/>
      <c r="U2" s="44"/>
      <c r="V2" s="45" t="str">
        <f>(A8)</f>
        <v>Balázs S.</v>
      </c>
      <c r="W2" s="44"/>
      <c r="X2" s="44"/>
      <c r="Y2" s="44"/>
      <c r="Z2" s="43"/>
      <c r="AA2" s="42" t="s">
        <v>9</v>
      </c>
      <c r="AB2" s="41" t="s">
        <v>8</v>
      </c>
      <c r="AC2" s="41" t="s">
        <v>7</v>
      </c>
      <c r="AD2" s="41" t="s">
        <v>6</v>
      </c>
      <c r="AE2" s="40" t="s">
        <v>5</v>
      </c>
      <c r="AF2" s="40" t="s">
        <v>4</v>
      </c>
      <c r="AG2" s="39" t="s">
        <v>3</v>
      </c>
      <c r="AH2" s="2"/>
      <c r="AI2" s="39" t="s">
        <v>2</v>
      </c>
      <c r="AJ2" s="82"/>
      <c r="AK2" s="38" t="s">
        <v>1</v>
      </c>
      <c r="AL2" s="2"/>
    </row>
    <row r="3" spans="1:38" ht="18" thickTop="1" x14ac:dyDescent="0.25">
      <c r="A3" s="37" t="s">
        <v>144</v>
      </c>
      <c r="B3" s="36"/>
      <c r="C3" s="35"/>
      <c r="D3" s="35"/>
      <c r="E3" s="35"/>
      <c r="F3" s="34">
        <v>5</v>
      </c>
      <c r="G3" s="33">
        <f>(N26)</f>
        <v>0</v>
      </c>
      <c r="H3" s="33">
        <f>(P26)</f>
        <v>0</v>
      </c>
      <c r="I3" s="81" t="str">
        <f>IF(G3=".","-",IF(G3&gt;H3,"g",IF(G3=H3,"d","v")))</f>
        <v>d</v>
      </c>
      <c r="J3" s="34">
        <v>4</v>
      </c>
      <c r="K3" s="33">
        <f>(N24)</f>
        <v>1</v>
      </c>
      <c r="L3" s="33">
        <f>(P24)</f>
        <v>1</v>
      </c>
      <c r="M3" s="81" t="str">
        <f>IF(K3=".","-",IF(K3&gt;L3,"g",IF(K3=L3,"d","v")))</f>
        <v>d</v>
      </c>
      <c r="N3" s="34">
        <v>3</v>
      </c>
      <c r="O3" s="33">
        <f>(N19)</f>
        <v>1</v>
      </c>
      <c r="P3" s="33">
        <f>(P19)</f>
        <v>0</v>
      </c>
      <c r="Q3" s="81" t="str">
        <f>IF(O3=".","-",IF(O3&gt;P3,"g",IF(O3=P3,"d","v")))</f>
        <v>g</v>
      </c>
      <c r="R3" s="34">
        <v>2</v>
      </c>
      <c r="S3" s="33">
        <f>(N16)</f>
        <v>5</v>
      </c>
      <c r="T3" s="33">
        <f>(P16)</f>
        <v>1</v>
      </c>
      <c r="U3" s="81" t="str">
        <f>IF(S3=".","-",IF(S3&gt;T3,"g",IF(S3=T3,"d","v")))</f>
        <v>g</v>
      </c>
      <c r="V3" s="34">
        <v>1</v>
      </c>
      <c r="W3" s="33">
        <f>(N10)</f>
        <v>6</v>
      </c>
      <c r="X3" s="33">
        <f>(P10)</f>
        <v>0</v>
      </c>
      <c r="Y3" s="81" t="str">
        <f>IF(W3=".","-",IF(W3&gt;X3,"g",IF(W3=X3,"d","v")))</f>
        <v>g</v>
      </c>
      <c r="Z3" s="80"/>
      <c r="AA3" s="32">
        <f t="shared" ref="AA3:AA8" si="0">SUM(AB3:AD3)</f>
        <v>5</v>
      </c>
      <c r="AB3" s="31">
        <f t="shared" ref="AB3:AB8" si="1">COUNTIF(B3:Y3,"g")</f>
        <v>3</v>
      </c>
      <c r="AC3" s="31">
        <f t="shared" ref="AC3:AC8" si="2">COUNTIF(B3:Y3,"d")</f>
        <v>2</v>
      </c>
      <c r="AD3" s="31">
        <f t="shared" ref="AD3:AD8" si="3">COUNTIF(B3:Y3,"v")</f>
        <v>0</v>
      </c>
      <c r="AE3" s="23">
        <f>SUM(IF(G3&lt;&gt;".",G3)+IF(K3&lt;&gt;".",K3)+IF(O3&lt;&gt;".",O3)+IF(S3&lt;&gt;".",S3)+IF(W3&lt;&gt;".",W3))</f>
        <v>13</v>
      </c>
      <c r="AF3" s="23">
        <f>SUM(IF(H3&lt;&gt;".",H3)+IF(L3&lt;&gt;".",L3)+IF(P3&lt;&gt;".",P3)+IF(T3&lt;&gt;".",T3)+IF(X3&lt;&gt;".",X3))</f>
        <v>2</v>
      </c>
      <c r="AG3" s="30">
        <f t="shared" ref="AG3:AG8" si="4">SUM(AB3*3+AC3*1)</f>
        <v>11</v>
      </c>
      <c r="AH3" s="3"/>
      <c r="AI3" s="20">
        <f t="shared" ref="AI3:AI8" si="5">RANK(AG3,$AG$3:$AG$8,0)</f>
        <v>2</v>
      </c>
      <c r="AJ3" s="74"/>
      <c r="AK3" s="10">
        <f t="shared" ref="AK3:AK8" si="6">SUM(AE3-AF3)</f>
        <v>11</v>
      </c>
      <c r="AL3" s="2"/>
    </row>
    <row r="4" spans="1:38" ht="17.399999999999999" x14ac:dyDescent="0.25">
      <c r="A4" s="29" t="s">
        <v>156</v>
      </c>
      <c r="B4" s="26">
        <v>5</v>
      </c>
      <c r="C4" s="24">
        <f>(P26)</f>
        <v>0</v>
      </c>
      <c r="D4" s="24">
        <f>(N26)</f>
        <v>0</v>
      </c>
      <c r="E4" s="78" t="str">
        <f>IF(C4=".","-",IF(C4&gt;D4,"g",IF(C4=D4,"d","v")))</f>
        <v>d</v>
      </c>
      <c r="F4" s="28"/>
      <c r="G4" s="27"/>
      <c r="H4" s="27"/>
      <c r="I4" s="27"/>
      <c r="J4" s="26">
        <v>3</v>
      </c>
      <c r="K4" s="24">
        <f>(N18)</f>
        <v>2</v>
      </c>
      <c r="L4" s="24">
        <f>(P18)</f>
        <v>1</v>
      </c>
      <c r="M4" s="78" t="str">
        <f>IF(K4=".","-",IF(K4&gt;L4,"g",IF(K4=L4,"d","v")))</f>
        <v>g</v>
      </c>
      <c r="N4" s="26">
        <v>2</v>
      </c>
      <c r="O4" s="24">
        <f>(N15)</f>
        <v>1</v>
      </c>
      <c r="P4" s="24">
        <f>(P15)</f>
        <v>0</v>
      </c>
      <c r="Q4" s="78" t="str">
        <f>IF(O4=".","-",IF(O4&gt;P4,"g",IF(O4=P4,"d","v")))</f>
        <v>g</v>
      </c>
      <c r="R4" s="26">
        <v>1</v>
      </c>
      <c r="S4" s="24">
        <f>(N12)</f>
        <v>2</v>
      </c>
      <c r="T4" s="24">
        <f>(P12)</f>
        <v>1</v>
      </c>
      <c r="U4" s="78" t="str">
        <f>IF(S4=".","-",IF(S4&gt;T4,"g",IF(S4=T4,"d","v")))</f>
        <v>g</v>
      </c>
      <c r="V4" s="26">
        <v>4</v>
      </c>
      <c r="W4" s="24">
        <f>(N23)</f>
        <v>6</v>
      </c>
      <c r="X4" s="24">
        <f>(P23)</f>
        <v>0</v>
      </c>
      <c r="Y4" s="78" t="str">
        <f>IF(W4=".","-",IF(W4&gt;X4,"g",IF(W4=X4,"d","v")))</f>
        <v>g</v>
      </c>
      <c r="Z4" s="77"/>
      <c r="AA4" s="25">
        <f t="shared" si="0"/>
        <v>5</v>
      </c>
      <c r="AB4" s="24">
        <f t="shared" si="1"/>
        <v>4</v>
      </c>
      <c r="AC4" s="24">
        <f t="shared" si="2"/>
        <v>1</v>
      </c>
      <c r="AD4" s="24">
        <f t="shared" si="3"/>
        <v>0</v>
      </c>
      <c r="AE4" s="76">
        <f>SUM(IF(C4&lt;&gt;".",C4)+IF(K4&lt;&gt;".",K4)+IF(O4&lt;&gt;".",O4)+IF(S4&lt;&gt;".",S4)+IF(W4&lt;&gt;".",W4))</f>
        <v>11</v>
      </c>
      <c r="AF4" s="76">
        <f>SUM(IF(D4&lt;&gt;".",D4)+IF(L4&lt;&gt;".",L4)+IF(P4&lt;&gt;".",P4)+IF(T4&lt;&gt;".",T4)+IF(X4&lt;&gt;".",X4))</f>
        <v>2</v>
      </c>
      <c r="AG4" s="22">
        <f t="shared" si="4"/>
        <v>13</v>
      </c>
      <c r="AH4" s="3"/>
      <c r="AI4" s="20">
        <f t="shared" si="5"/>
        <v>1</v>
      </c>
      <c r="AJ4" s="74"/>
      <c r="AK4" s="10">
        <f t="shared" si="6"/>
        <v>9</v>
      </c>
      <c r="AL4" s="2"/>
    </row>
    <row r="5" spans="1:38" ht="17.399999999999999" x14ac:dyDescent="0.25">
      <c r="A5" s="29" t="s">
        <v>161</v>
      </c>
      <c r="B5" s="26">
        <v>4</v>
      </c>
      <c r="C5" s="24">
        <f>(P24)</f>
        <v>1</v>
      </c>
      <c r="D5" s="24">
        <f>(N24)</f>
        <v>1</v>
      </c>
      <c r="E5" s="78" t="str">
        <f>IF(C5=".","-",IF(C5&gt;D5,"g",IF(C5=D5,"d","v")))</f>
        <v>d</v>
      </c>
      <c r="F5" s="26">
        <v>3</v>
      </c>
      <c r="G5" s="24">
        <f>(P18)</f>
        <v>1</v>
      </c>
      <c r="H5" s="24">
        <f>(N18)</f>
        <v>2</v>
      </c>
      <c r="I5" s="78" t="str">
        <f>IF(G5=".","-",IF(G5&gt;H5,"g",IF(G5=H5,"d","v")))</f>
        <v>v</v>
      </c>
      <c r="J5" s="79"/>
      <c r="K5" s="27"/>
      <c r="L5" s="27"/>
      <c r="M5" s="27"/>
      <c r="N5" s="26">
        <v>1</v>
      </c>
      <c r="O5" s="24">
        <f>(N11)</f>
        <v>2</v>
      </c>
      <c r="P5" s="24">
        <f>(P11)</f>
        <v>1</v>
      </c>
      <c r="Q5" s="78" t="str">
        <f>IF(O5=".","-",IF(O5&gt;P5,"g",IF(O5=P5,"d","v")))</f>
        <v>g</v>
      </c>
      <c r="R5" s="26">
        <v>5</v>
      </c>
      <c r="S5" s="24">
        <f>(N27)</f>
        <v>1</v>
      </c>
      <c r="T5" s="24">
        <f>(P27)</f>
        <v>0</v>
      </c>
      <c r="U5" s="78" t="str">
        <f>IF(S5=".","-",IF(S5&gt;T5,"g",IF(S5=T5,"d","v")))</f>
        <v>g</v>
      </c>
      <c r="V5" s="26">
        <v>2</v>
      </c>
      <c r="W5" s="24">
        <f>(N14)</f>
        <v>5</v>
      </c>
      <c r="X5" s="24">
        <f>(P14)</f>
        <v>3</v>
      </c>
      <c r="Y5" s="78" t="str">
        <f>IF(W5=".","-",IF(W5&gt;X5,"g",IF(W5=X5,"d","v")))</f>
        <v>g</v>
      </c>
      <c r="Z5" s="77"/>
      <c r="AA5" s="25">
        <f t="shared" si="0"/>
        <v>5</v>
      </c>
      <c r="AB5" s="24">
        <f t="shared" si="1"/>
        <v>3</v>
      </c>
      <c r="AC5" s="24">
        <f t="shared" si="2"/>
        <v>1</v>
      </c>
      <c r="AD5" s="24">
        <f t="shared" si="3"/>
        <v>1</v>
      </c>
      <c r="AE5" s="76">
        <f>SUM(IF(C5&lt;&gt;".",C5)+IF(G5&lt;&gt;".",G5)+IF(O5&lt;&gt;".",O5)+IF(S5&lt;&gt;".",S5)+IF(W5&lt;&gt;".",W5))</f>
        <v>10</v>
      </c>
      <c r="AF5" s="76">
        <f>SUM(IF(H5&lt;&gt;".",H5)+IF(D5&lt;&gt;".",D5)+IF(P5&lt;&gt;".",P5)+IF(T5&lt;&gt;".",T5)+IF(X5&lt;&gt;".",X5))</f>
        <v>7</v>
      </c>
      <c r="AG5" s="22">
        <f t="shared" si="4"/>
        <v>10</v>
      </c>
      <c r="AH5" s="3"/>
      <c r="AI5" s="20">
        <f t="shared" si="5"/>
        <v>3</v>
      </c>
      <c r="AJ5" s="74"/>
      <c r="AK5" s="10">
        <f t="shared" si="6"/>
        <v>3</v>
      </c>
      <c r="AL5" s="2"/>
    </row>
    <row r="6" spans="1:38" ht="17.399999999999999" x14ac:dyDescent="0.25">
      <c r="A6" s="29" t="s">
        <v>169</v>
      </c>
      <c r="B6" s="26">
        <v>3</v>
      </c>
      <c r="C6" s="24">
        <f>(P19)</f>
        <v>0</v>
      </c>
      <c r="D6" s="24">
        <f>(N19)</f>
        <v>1</v>
      </c>
      <c r="E6" s="78" t="str">
        <f>IF(C6=".","-",IF(C6&gt;D6,"g",IF(C6=D6,"d","v")))</f>
        <v>v</v>
      </c>
      <c r="F6" s="26">
        <v>2</v>
      </c>
      <c r="G6" s="24">
        <f>(P15)</f>
        <v>0</v>
      </c>
      <c r="H6" s="24">
        <f>(N15)</f>
        <v>1</v>
      </c>
      <c r="I6" s="78" t="str">
        <f>IF(G6=".","-",IF(G6&gt;H6,"g",IF(G6=H6,"d","v")))</f>
        <v>v</v>
      </c>
      <c r="J6" s="26">
        <v>1</v>
      </c>
      <c r="K6" s="24">
        <f>(P11)</f>
        <v>1</v>
      </c>
      <c r="L6" s="24">
        <f>(N11)</f>
        <v>2</v>
      </c>
      <c r="M6" s="78" t="str">
        <f>IF(K6=".","-",IF(K6&gt;L6,"g",IF(K6=L6,"d","v")))</f>
        <v>v</v>
      </c>
      <c r="N6" s="28"/>
      <c r="O6" s="27"/>
      <c r="P6" s="27"/>
      <c r="Q6" s="27"/>
      <c r="R6" s="26">
        <v>4</v>
      </c>
      <c r="S6" s="24">
        <f>(N22)</f>
        <v>0</v>
      </c>
      <c r="T6" s="24">
        <f>(P22)</f>
        <v>2</v>
      </c>
      <c r="U6" s="78" t="str">
        <f>IF(S6=".","-",IF(S6&gt;T6,"g",IF(S6=T6,"d","v")))</f>
        <v>v</v>
      </c>
      <c r="V6" s="26">
        <v>5</v>
      </c>
      <c r="W6" s="24">
        <f>(N28)</f>
        <v>5</v>
      </c>
      <c r="X6" s="24">
        <f>(P28)</f>
        <v>0</v>
      </c>
      <c r="Y6" s="78" t="str">
        <f>IF(W6=".","-",IF(W6&gt;X6,"g",IF(W6=X6,"d","v")))</f>
        <v>g</v>
      </c>
      <c r="Z6" s="77"/>
      <c r="AA6" s="25">
        <f t="shared" si="0"/>
        <v>5</v>
      </c>
      <c r="AB6" s="24">
        <f t="shared" si="1"/>
        <v>1</v>
      </c>
      <c r="AC6" s="24">
        <f t="shared" si="2"/>
        <v>0</v>
      </c>
      <c r="AD6" s="24">
        <f t="shared" si="3"/>
        <v>4</v>
      </c>
      <c r="AE6" s="76">
        <f>SUM(IF(G6&lt;&gt;".",G6)+IF(K6&lt;&gt;".",K6)+IF(C6&lt;&gt;".",C6)+IF(S6&lt;&gt;".",S6)+IF(W6&lt;&gt;".",W6))</f>
        <v>6</v>
      </c>
      <c r="AF6" s="76">
        <f>SUM(IF(H6&lt;&gt;".",H6)+IF(L6&lt;&gt;".",L6)+IF(D6&lt;&gt;".",D6)+IF(T6&lt;&gt;".",T6)+IF(X6&lt;&gt;".",X6))</f>
        <v>6</v>
      </c>
      <c r="AG6" s="22">
        <f t="shared" si="4"/>
        <v>3</v>
      </c>
      <c r="AH6" s="3"/>
      <c r="AI6" s="20">
        <f t="shared" si="5"/>
        <v>5</v>
      </c>
      <c r="AJ6" s="74"/>
      <c r="AK6" s="10">
        <f t="shared" si="6"/>
        <v>0</v>
      </c>
      <c r="AL6" s="2"/>
    </row>
    <row r="7" spans="1:38" ht="17.399999999999999" x14ac:dyDescent="0.25">
      <c r="A7" s="29" t="s">
        <v>174</v>
      </c>
      <c r="B7" s="26">
        <v>2</v>
      </c>
      <c r="C7" s="24">
        <f>(P16)</f>
        <v>1</v>
      </c>
      <c r="D7" s="24">
        <f>(N16)</f>
        <v>5</v>
      </c>
      <c r="E7" s="78" t="str">
        <f>IF(C7=".","-",IF(C7&gt;D7,"g",IF(C7=D7,"d","v")))</f>
        <v>v</v>
      </c>
      <c r="F7" s="26">
        <v>1</v>
      </c>
      <c r="G7" s="24">
        <f>(P12)</f>
        <v>1</v>
      </c>
      <c r="H7" s="24">
        <f>(N12)</f>
        <v>2</v>
      </c>
      <c r="I7" s="78" t="str">
        <f>IF(G7=".","-",IF(G7&gt;H7,"g",IF(G7=H7,"d","v")))</f>
        <v>v</v>
      </c>
      <c r="J7" s="26">
        <v>5</v>
      </c>
      <c r="K7" s="24">
        <f>(P27)</f>
        <v>0</v>
      </c>
      <c r="L7" s="24">
        <f>(N27)</f>
        <v>1</v>
      </c>
      <c r="M7" s="78" t="str">
        <f>IF(K7=".","-",IF(K7&gt;L7,"g",IF(K7=L7,"d","v")))</f>
        <v>v</v>
      </c>
      <c r="N7" s="26">
        <v>4</v>
      </c>
      <c r="O7" s="24">
        <f>(P22)</f>
        <v>2</v>
      </c>
      <c r="P7" s="24">
        <f>(N22)</f>
        <v>0</v>
      </c>
      <c r="Q7" s="78" t="str">
        <f>IF(O7=".","-",IF(O7&gt;P7,"g",IF(O7=P7,"d","v")))</f>
        <v>g</v>
      </c>
      <c r="R7" s="28"/>
      <c r="S7" s="27"/>
      <c r="T7" s="27"/>
      <c r="U7" s="27"/>
      <c r="V7" s="26">
        <v>3</v>
      </c>
      <c r="W7" s="24">
        <f>(N20)</f>
        <v>1</v>
      </c>
      <c r="X7" s="24">
        <f>(P20)</f>
        <v>0</v>
      </c>
      <c r="Y7" s="78" t="str">
        <f>IF(W7=".","-",IF(W7&gt;X7,"g",IF(W7=X7,"d","v")))</f>
        <v>g</v>
      </c>
      <c r="Z7" s="77"/>
      <c r="AA7" s="25">
        <f t="shared" si="0"/>
        <v>5</v>
      </c>
      <c r="AB7" s="24">
        <f t="shared" si="1"/>
        <v>2</v>
      </c>
      <c r="AC7" s="24">
        <f t="shared" si="2"/>
        <v>0</v>
      </c>
      <c r="AD7" s="24">
        <f t="shared" si="3"/>
        <v>3</v>
      </c>
      <c r="AE7" s="76">
        <f>SUM(IF(G7&lt;&gt;".",G7)+IF(K7&lt;&gt;".",K7)+IF(O7&lt;&gt;".",O7)+IF(C7&lt;&gt;".",C7)+IF(W7&lt;&gt;".",W7))</f>
        <v>5</v>
      </c>
      <c r="AF7" s="76">
        <f>SUM(IF(H7&lt;&gt;".",H7)+IF(L7&lt;&gt;".",L7)+IF(P7&lt;&gt;".",P7)+IF(D7&lt;&gt;".",D7)+IF(X7&lt;&gt;".",X7))</f>
        <v>8</v>
      </c>
      <c r="AG7" s="22">
        <f t="shared" si="4"/>
        <v>6</v>
      </c>
      <c r="AH7" s="21"/>
      <c r="AI7" s="20">
        <f t="shared" si="5"/>
        <v>4</v>
      </c>
      <c r="AJ7" s="74"/>
      <c r="AK7" s="10">
        <f t="shared" si="6"/>
        <v>-3</v>
      </c>
      <c r="AL7" s="2"/>
    </row>
    <row r="8" spans="1:38" s="7" customFormat="1" ht="18" thickBot="1" x14ac:dyDescent="0.3">
      <c r="A8" s="19" t="s">
        <v>186</v>
      </c>
      <c r="B8" s="18">
        <v>1</v>
      </c>
      <c r="C8" s="14">
        <f>(P10)</f>
        <v>0</v>
      </c>
      <c r="D8" s="14">
        <f>(N10)</f>
        <v>6</v>
      </c>
      <c r="E8" s="75" t="str">
        <f>IF(C8=".","-",IF(C8&gt;D8,"g",IF(C8=D8,"d","v")))</f>
        <v>v</v>
      </c>
      <c r="F8" s="18">
        <v>4</v>
      </c>
      <c r="G8" s="14">
        <f>(P23)</f>
        <v>0</v>
      </c>
      <c r="H8" s="14">
        <f>(N23)</f>
        <v>6</v>
      </c>
      <c r="I8" s="75" t="str">
        <f>IF(G8=".","-",IF(G8&gt;H8,"g",IF(G8=H8,"d","v")))</f>
        <v>v</v>
      </c>
      <c r="J8" s="18">
        <v>2</v>
      </c>
      <c r="K8" s="14">
        <f>(P14)</f>
        <v>3</v>
      </c>
      <c r="L8" s="14">
        <f>(N14)</f>
        <v>5</v>
      </c>
      <c r="M8" s="75" t="str">
        <f>IF(K8=".","-",IF(K8&gt;L8,"g",IF(K8=L8,"d","v")))</f>
        <v>v</v>
      </c>
      <c r="N8" s="18">
        <v>5</v>
      </c>
      <c r="O8" s="14">
        <f>(X6)</f>
        <v>0</v>
      </c>
      <c r="P8" s="14">
        <f>(W6)</f>
        <v>5</v>
      </c>
      <c r="Q8" s="75" t="str">
        <f>IF(O8=".","-",IF(O8&gt;P8,"g",IF(O8=P8,"d","v")))</f>
        <v>v</v>
      </c>
      <c r="R8" s="18">
        <v>3</v>
      </c>
      <c r="S8" s="14">
        <f>(P20)</f>
        <v>0</v>
      </c>
      <c r="T8" s="14">
        <f>(N20)</f>
        <v>1</v>
      </c>
      <c r="U8" s="75" t="str">
        <f>IF(S8=".","-",IF(S8&gt;T8,"g",IF(S8=T8,"d","v")))</f>
        <v>v</v>
      </c>
      <c r="V8" s="17"/>
      <c r="W8" s="16"/>
      <c r="X8" s="16"/>
      <c r="Y8" s="16"/>
      <c r="Z8" s="43"/>
      <c r="AA8" s="15">
        <f t="shared" si="0"/>
        <v>5</v>
      </c>
      <c r="AB8" s="14">
        <f t="shared" si="1"/>
        <v>0</v>
      </c>
      <c r="AC8" s="14">
        <f t="shared" si="2"/>
        <v>0</v>
      </c>
      <c r="AD8" s="14">
        <f t="shared" si="3"/>
        <v>5</v>
      </c>
      <c r="AE8" s="13">
        <f>SUM(IF(G8&lt;&gt;".",G8)+IF(K8&lt;&gt;".",K8)+IF(O8&lt;&gt;".",O8)+IF(S8&lt;&gt;".",S8)+IF(C8&lt;&gt;".",C8))</f>
        <v>3</v>
      </c>
      <c r="AF8" s="13">
        <f>SUM(IF(H8&lt;&gt;".",H8)+IF(L8&lt;&gt;".",L8)+IF(P8&lt;&gt;".",P8)+IF(T8&lt;&gt;".",T8)+IF(D8&lt;&gt;".",D8))</f>
        <v>23</v>
      </c>
      <c r="AG8" s="12">
        <f t="shared" si="4"/>
        <v>0</v>
      </c>
      <c r="AH8" s="3"/>
      <c r="AI8" s="11">
        <f t="shared" si="5"/>
        <v>6</v>
      </c>
      <c r="AJ8" s="74"/>
      <c r="AK8" s="10">
        <f t="shared" si="6"/>
        <v>-20</v>
      </c>
      <c r="AL8" s="3"/>
    </row>
    <row r="9" spans="1:38" s="7" customFormat="1" ht="3.75" customHeight="1" thickTop="1" x14ac:dyDescent="0.25">
      <c r="A9" s="3"/>
      <c r="B9" s="73"/>
      <c r="C9" s="8"/>
      <c r="D9" s="8"/>
      <c r="E9" s="72"/>
      <c r="F9" s="73"/>
      <c r="G9" s="8"/>
      <c r="H9" s="8"/>
      <c r="I9" s="72"/>
      <c r="J9" s="73"/>
      <c r="K9" s="8"/>
      <c r="L9" s="8"/>
      <c r="M9" s="72"/>
      <c r="N9" s="73"/>
      <c r="O9" s="8"/>
      <c r="P9" s="8"/>
      <c r="Q9" s="72"/>
      <c r="R9" s="73"/>
      <c r="S9" s="8"/>
      <c r="T9" s="8"/>
      <c r="U9" s="72"/>
      <c r="V9" s="3"/>
      <c r="W9" s="3"/>
      <c r="X9" s="3"/>
      <c r="Y9" s="3"/>
      <c r="Z9" s="3"/>
      <c r="AA9" s="71"/>
      <c r="AB9" s="9"/>
      <c r="AC9" s="9"/>
      <c r="AD9" s="9"/>
      <c r="AE9" s="70"/>
      <c r="AF9" s="70"/>
      <c r="AG9" s="69"/>
      <c r="AH9" s="3"/>
      <c r="AI9" s="3"/>
      <c r="AJ9" s="3"/>
      <c r="AK9" s="3"/>
      <c r="AL9" s="3"/>
    </row>
    <row r="10" spans="1:38" s="7" customFormat="1" ht="21" x14ac:dyDescent="0.4">
      <c r="A10" s="62">
        <v>1</v>
      </c>
      <c r="B10" s="67"/>
      <c r="C10" s="1"/>
      <c r="D10" s="59"/>
      <c r="K10" s="1"/>
      <c r="L10" s="6" t="str">
        <f>($A$3)</f>
        <v>Szatmári T.</v>
      </c>
      <c r="M10" s="1"/>
      <c r="N10" s="5">
        <v>6</v>
      </c>
      <c r="O10" s="58" t="s">
        <v>0</v>
      </c>
      <c r="P10" s="5">
        <v>0</v>
      </c>
      <c r="Q10" s="60"/>
      <c r="R10" s="4" t="str">
        <f>($A$8)</f>
        <v>Balázs S.</v>
      </c>
      <c r="T10" s="1"/>
      <c r="U10" s="1"/>
      <c r="V10" s="1"/>
    </row>
    <row r="11" spans="1:38" s="7" customFormat="1" ht="20.399999999999999" x14ac:dyDescent="0.35">
      <c r="B11" s="55"/>
      <c r="C11" s="1"/>
      <c r="D11" s="1"/>
      <c r="K11" s="1"/>
      <c r="L11" s="6" t="str">
        <f>($A$5)</f>
        <v>Major I.</v>
      </c>
      <c r="M11" s="1"/>
      <c r="N11" s="5">
        <v>2</v>
      </c>
      <c r="O11" s="58" t="s">
        <v>0</v>
      </c>
      <c r="P11" s="5">
        <v>1</v>
      </c>
      <c r="Q11" s="1"/>
      <c r="R11" s="4" t="str">
        <f>($A$6)</f>
        <v>Serák Gy.</v>
      </c>
      <c r="T11" s="1"/>
      <c r="U11" s="1"/>
      <c r="V11" s="1"/>
    </row>
    <row r="12" spans="1:38" s="7" customFormat="1" ht="20.399999999999999" x14ac:dyDescent="0.35">
      <c r="B12" s="55"/>
      <c r="C12" s="1"/>
      <c r="D12" s="59"/>
      <c r="K12" s="1"/>
      <c r="L12" s="6" t="str">
        <f>($A$4)</f>
        <v>Mészáros Gy.</v>
      </c>
      <c r="M12" s="1"/>
      <c r="N12" s="5">
        <v>2</v>
      </c>
      <c r="O12" s="58" t="s">
        <v>0</v>
      </c>
      <c r="P12" s="5">
        <v>1</v>
      </c>
      <c r="Q12" s="57"/>
      <c r="R12" s="4" t="str">
        <f>($A$7)</f>
        <v>Gyozsán Z.</v>
      </c>
      <c r="T12" s="1"/>
      <c r="U12" s="1"/>
      <c r="V12" s="1"/>
    </row>
    <row r="13" spans="1:38" ht="3.75" customHeight="1" x14ac:dyDescent="0.4">
      <c r="A13" s="53"/>
      <c r="B13" s="55"/>
      <c r="C13" s="66"/>
      <c r="D13" s="65"/>
      <c r="E13" s="55"/>
      <c r="F13" s="55"/>
      <c r="G13" s="55"/>
      <c r="H13" s="55"/>
      <c r="I13" s="55"/>
      <c r="J13" s="55"/>
      <c r="K13" s="54"/>
      <c r="L13" s="2"/>
      <c r="M13" s="54"/>
      <c r="N13" s="3"/>
      <c r="O13" s="5"/>
      <c r="P13" s="64"/>
      <c r="Q13" s="63"/>
      <c r="R13" s="3"/>
      <c r="S13" s="55"/>
      <c r="T13" s="54"/>
      <c r="U13" s="54"/>
      <c r="V13" s="54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4"/>
    </row>
    <row r="14" spans="1:38" s="7" customFormat="1" ht="21" x14ac:dyDescent="0.4">
      <c r="A14" s="62">
        <v>2</v>
      </c>
      <c r="B14" s="67"/>
      <c r="D14" s="59"/>
      <c r="K14" s="60"/>
      <c r="L14" s="6" t="str">
        <f>($A$5)</f>
        <v>Major I.</v>
      </c>
      <c r="M14" s="1"/>
      <c r="N14" s="5">
        <v>5</v>
      </c>
      <c r="O14" s="58" t="s">
        <v>0</v>
      </c>
      <c r="P14" s="5">
        <v>3</v>
      </c>
      <c r="Q14" s="60"/>
      <c r="R14" s="4" t="str">
        <f>($A$8)</f>
        <v>Balázs S.</v>
      </c>
      <c r="AI14" s="68"/>
    </row>
    <row r="15" spans="1:38" ht="20.399999999999999" x14ac:dyDescent="0.35">
      <c r="A15" s="53"/>
      <c r="B15" s="55"/>
      <c r="E15" s="7"/>
      <c r="F15" s="7"/>
      <c r="G15" s="7"/>
      <c r="H15" s="7"/>
      <c r="I15" s="7"/>
      <c r="J15" s="7"/>
      <c r="L15" s="6" t="str">
        <f>($A$4)</f>
        <v>Mészáros Gy.</v>
      </c>
      <c r="N15" s="5">
        <v>1</v>
      </c>
      <c r="O15" s="58" t="s">
        <v>0</v>
      </c>
      <c r="P15" s="5">
        <v>0</v>
      </c>
      <c r="R15" s="4" t="str">
        <f>($A$6)</f>
        <v>Serák Gy.</v>
      </c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I15" s="68"/>
    </row>
    <row r="16" spans="1:38" ht="20.399999999999999" x14ac:dyDescent="0.35">
      <c r="A16" s="53"/>
      <c r="B16" s="55"/>
      <c r="D16" s="59"/>
      <c r="E16" s="7"/>
      <c r="F16" s="7"/>
      <c r="G16" s="7"/>
      <c r="H16" s="7"/>
      <c r="I16" s="7"/>
      <c r="J16" s="7"/>
      <c r="L16" s="6" t="str">
        <f>($A$3)</f>
        <v>Szatmári T.</v>
      </c>
      <c r="N16" s="5">
        <v>5</v>
      </c>
      <c r="O16" s="58" t="s">
        <v>0</v>
      </c>
      <c r="P16" s="5">
        <v>1</v>
      </c>
      <c r="Q16" s="57"/>
      <c r="R16" s="4" t="str">
        <f>($A$7)</f>
        <v>Gyozsán Z.</v>
      </c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I16" s="68"/>
      <c r="AJ16" s="7"/>
    </row>
    <row r="17" spans="1:35" ht="3.75" customHeight="1" x14ac:dyDescent="0.4">
      <c r="A17" s="53"/>
      <c r="B17" s="55"/>
      <c r="C17" s="66"/>
      <c r="D17" s="65"/>
      <c r="E17" s="55"/>
      <c r="F17" s="55"/>
      <c r="G17" s="55"/>
      <c r="H17" s="55"/>
      <c r="I17" s="55"/>
      <c r="J17" s="55"/>
      <c r="K17" s="54"/>
      <c r="L17" s="2"/>
      <c r="M17" s="54"/>
      <c r="N17" s="3"/>
      <c r="O17" s="5"/>
      <c r="P17" s="64"/>
      <c r="Q17" s="63"/>
      <c r="R17" s="3"/>
      <c r="S17" s="55"/>
      <c r="T17" s="54"/>
      <c r="U17" s="54"/>
      <c r="V17" s="54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4"/>
    </row>
    <row r="18" spans="1:35" ht="21" x14ac:dyDescent="0.4">
      <c r="A18" s="62">
        <v>3</v>
      </c>
      <c r="B18" s="61"/>
      <c r="D18" s="59"/>
      <c r="E18" s="7"/>
      <c r="F18" s="7"/>
      <c r="G18" s="7"/>
      <c r="H18" s="7"/>
      <c r="I18" s="7"/>
      <c r="J18" s="7"/>
      <c r="L18" s="6" t="str">
        <f>($A$4)</f>
        <v>Mészáros Gy.</v>
      </c>
      <c r="N18" s="5">
        <v>2</v>
      </c>
      <c r="O18" s="58" t="s">
        <v>0</v>
      </c>
      <c r="P18" s="5">
        <v>1</v>
      </c>
      <c r="Q18" s="60"/>
      <c r="R18" s="4" t="str">
        <f>($A$5)</f>
        <v>Major I.</v>
      </c>
      <c r="S18" s="7"/>
      <c r="W18" s="7"/>
      <c r="X18" s="7"/>
      <c r="Y18" s="7"/>
      <c r="Z18" s="7"/>
      <c r="AA18" s="7"/>
      <c r="AB18" s="7"/>
      <c r="AE18" s="7"/>
      <c r="AF18" s="7"/>
      <c r="AG18" s="7"/>
      <c r="AI18" s="68"/>
    </row>
    <row r="19" spans="1:35" ht="20.399999999999999" x14ac:dyDescent="0.35">
      <c r="A19" s="53"/>
      <c r="B19" s="55"/>
      <c r="E19" s="7"/>
      <c r="F19" s="7"/>
      <c r="G19" s="7"/>
      <c r="H19" s="7"/>
      <c r="I19" s="7"/>
      <c r="L19" s="6" t="str">
        <f>($A$3)</f>
        <v>Szatmári T.</v>
      </c>
      <c r="N19" s="5">
        <v>1</v>
      </c>
      <c r="O19" s="58" t="s">
        <v>0</v>
      </c>
      <c r="P19" s="5">
        <v>0</v>
      </c>
      <c r="R19" s="4" t="str">
        <f>($A$6)</f>
        <v>Serák Gy.</v>
      </c>
      <c r="S19" s="7"/>
      <c r="W19" s="7"/>
      <c r="X19" s="7"/>
      <c r="Y19" s="7"/>
      <c r="Z19" s="7"/>
      <c r="AA19" s="7"/>
      <c r="AB19" s="7"/>
      <c r="AE19" s="7"/>
      <c r="AF19" s="7"/>
      <c r="AG19" s="7"/>
      <c r="AI19" s="68"/>
    </row>
    <row r="20" spans="1:35" ht="20.399999999999999" x14ac:dyDescent="0.35">
      <c r="A20" s="53"/>
      <c r="B20" s="55"/>
      <c r="D20" s="59"/>
      <c r="E20" s="7"/>
      <c r="F20" s="7"/>
      <c r="G20" s="7"/>
      <c r="H20" s="7"/>
      <c r="I20" s="7"/>
      <c r="J20" s="7"/>
      <c r="L20" s="6" t="str">
        <f>($A$7)</f>
        <v>Gyozsán Z.</v>
      </c>
      <c r="N20" s="5">
        <v>1</v>
      </c>
      <c r="O20" s="58" t="s">
        <v>0</v>
      </c>
      <c r="P20" s="5">
        <v>0</v>
      </c>
      <c r="Q20" s="57"/>
      <c r="R20" s="4" t="str">
        <f>($A$8)</f>
        <v>Balázs S.</v>
      </c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I20" s="68"/>
    </row>
    <row r="21" spans="1:35" ht="3.75" customHeight="1" x14ac:dyDescent="0.3">
      <c r="A21" s="53"/>
      <c r="B21" s="55"/>
      <c r="C21" s="56"/>
      <c r="D21" s="56"/>
      <c r="E21" s="55"/>
      <c r="F21" s="55"/>
      <c r="G21" s="55"/>
      <c r="H21" s="55"/>
      <c r="I21" s="55"/>
      <c r="J21" s="55"/>
      <c r="K21" s="55"/>
      <c r="L21" s="3"/>
      <c r="M21" s="55"/>
      <c r="N21" s="3"/>
      <c r="O21" s="3"/>
      <c r="P21" s="3"/>
      <c r="Q21" s="55"/>
      <c r="R21" s="3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4"/>
    </row>
    <row r="22" spans="1:35" ht="21" x14ac:dyDescent="0.4">
      <c r="A22" s="62">
        <v>4</v>
      </c>
      <c r="B22" s="67"/>
      <c r="D22" s="59"/>
      <c r="E22" s="7"/>
      <c r="F22" s="7"/>
      <c r="G22" s="7"/>
      <c r="H22" s="7"/>
      <c r="I22" s="7"/>
      <c r="J22" s="7"/>
      <c r="L22" s="6" t="str">
        <f>($A$6)</f>
        <v>Serák Gy.</v>
      </c>
      <c r="N22" s="5">
        <v>0</v>
      </c>
      <c r="O22" s="58" t="s">
        <v>0</v>
      </c>
      <c r="P22" s="5">
        <v>2</v>
      </c>
      <c r="Q22" s="60"/>
      <c r="R22" s="4" t="str">
        <f>($A$7)</f>
        <v>Gyozsán Z.</v>
      </c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1:35" ht="20.399999999999999" x14ac:dyDescent="0.35">
      <c r="A23" s="53"/>
      <c r="B23" s="55"/>
      <c r="E23" s="7"/>
      <c r="F23" s="7"/>
      <c r="G23" s="7"/>
      <c r="H23" s="7"/>
      <c r="I23" s="7"/>
      <c r="J23" s="7"/>
      <c r="L23" s="6" t="str">
        <f>($A$4)</f>
        <v>Mészáros Gy.</v>
      </c>
      <c r="N23" s="5">
        <v>6</v>
      </c>
      <c r="O23" s="58" t="s">
        <v>0</v>
      </c>
      <c r="P23" s="5">
        <v>0</v>
      </c>
      <c r="R23" s="4" t="str">
        <f>($A$8)</f>
        <v>Balázs S.</v>
      </c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1:35" ht="20.399999999999999" x14ac:dyDescent="0.35">
      <c r="A24" s="53"/>
      <c r="B24" s="55"/>
      <c r="D24" s="59"/>
      <c r="E24" s="7"/>
      <c r="F24" s="7"/>
      <c r="G24" s="7"/>
      <c r="H24" s="7"/>
      <c r="I24" s="7"/>
      <c r="J24" s="7"/>
      <c r="L24" s="6" t="str">
        <f>($A$3)</f>
        <v>Szatmári T.</v>
      </c>
      <c r="N24" s="5">
        <v>1</v>
      </c>
      <c r="O24" s="58" t="s">
        <v>0</v>
      </c>
      <c r="P24" s="5">
        <v>1</v>
      </c>
      <c r="Q24" s="57"/>
      <c r="R24" s="4" t="str">
        <f>($A$5)</f>
        <v>Major I.</v>
      </c>
      <c r="S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35" ht="3.75" customHeight="1" x14ac:dyDescent="0.4">
      <c r="A25" s="53"/>
      <c r="B25" s="55"/>
      <c r="C25" s="66"/>
      <c r="D25" s="65"/>
      <c r="E25" s="55"/>
      <c r="F25" s="55"/>
      <c r="G25" s="55"/>
      <c r="H25" s="55"/>
      <c r="I25" s="55"/>
      <c r="J25" s="55"/>
      <c r="K25" s="54"/>
      <c r="L25" s="2"/>
      <c r="M25" s="54"/>
      <c r="N25" s="3"/>
      <c r="O25" s="5"/>
      <c r="P25" s="64"/>
      <c r="Q25" s="63"/>
      <c r="R25" s="3"/>
      <c r="S25" s="55"/>
      <c r="T25" s="54"/>
      <c r="U25" s="54"/>
      <c r="V25" s="54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4"/>
    </row>
    <row r="26" spans="1:35" ht="21" x14ac:dyDescent="0.4">
      <c r="A26" s="62">
        <v>5</v>
      </c>
      <c r="B26" s="61"/>
      <c r="D26" s="59"/>
      <c r="E26" s="7"/>
      <c r="F26" s="7"/>
      <c r="G26" s="7"/>
      <c r="H26" s="7"/>
      <c r="I26" s="7"/>
      <c r="J26" s="7"/>
      <c r="L26" s="6" t="str">
        <f>($A$3)</f>
        <v>Szatmári T.</v>
      </c>
      <c r="M26" s="60"/>
      <c r="N26" s="5">
        <v>0</v>
      </c>
      <c r="O26" s="58" t="s">
        <v>0</v>
      </c>
      <c r="P26" s="5">
        <v>0</v>
      </c>
      <c r="Q26" s="7"/>
      <c r="R26" s="4" t="str">
        <f>($A$4)</f>
        <v>Mészáros Gy.</v>
      </c>
      <c r="S26" s="7"/>
      <c r="W26" s="7"/>
      <c r="X26" s="7"/>
      <c r="Y26" s="7"/>
      <c r="Z26" s="7"/>
      <c r="AA26" s="7"/>
      <c r="AB26" s="7"/>
      <c r="AE26" s="7"/>
      <c r="AF26" s="7"/>
      <c r="AG26" s="7"/>
    </row>
    <row r="27" spans="1:35" ht="20.399999999999999" x14ac:dyDescent="0.35">
      <c r="A27" s="53"/>
      <c r="B27" s="55"/>
      <c r="E27" s="7"/>
      <c r="F27" s="7"/>
      <c r="G27" s="7"/>
      <c r="H27" s="7"/>
      <c r="I27" s="7"/>
      <c r="J27" s="7"/>
      <c r="L27" s="6" t="str">
        <f>($A$5)</f>
        <v>Major I.</v>
      </c>
      <c r="N27" s="5">
        <v>1</v>
      </c>
      <c r="O27" s="58" t="s">
        <v>0</v>
      </c>
      <c r="P27" s="5">
        <v>0</v>
      </c>
      <c r="R27" s="4" t="str">
        <f>($A$7)</f>
        <v>Gyozsán Z.</v>
      </c>
      <c r="S27" s="7"/>
      <c r="W27" s="7"/>
      <c r="X27" s="7"/>
      <c r="Y27" s="7"/>
      <c r="Z27" s="7"/>
      <c r="AA27" s="7"/>
      <c r="AB27" s="7"/>
      <c r="AE27" s="7"/>
      <c r="AF27" s="7"/>
      <c r="AG27" s="7"/>
    </row>
    <row r="28" spans="1:35" ht="20.399999999999999" x14ac:dyDescent="0.35">
      <c r="A28" s="53"/>
      <c r="B28" s="55"/>
      <c r="D28" s="59"/>
      <c r="E28" s="7"/>
      <c r="F28" s="7"/>
      <c r="G28" s="7"/>
      <c r="H28" s="7"/>
      <c r="I28" s="7"/>
      <c r="J28" s="7"/>
      <c r="L28" s="6" t="str">
        <f>($A$6)</f>
        <v>Serák Gy.</v>
      </c>
      <c r="N28" s="5">
        <v>5</v>
      </c>
      <c r="O28" s="58" t="s">
        <v>0</v>
      </c>
      <c r="P28" s="5">
        <v>0</v>
      </c>
      <c r="Q28" s="57"/>
      <c r="R28" s="4" t="str">
        <f>($A$8)</f>
        <v>Balázs S.</v>
      </c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5" ht="3.75" customHeight="1" x14ac:dyDescent="0.3">
      <c r="A29" s="53"/>
      <c r="B29" s="55"/>
      <c r="C29" s="56"/>
      <c r="D29" s="56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4"/>
    </row>
    <row r="31" spans="1:35" x14ac:dyDescent="0.25">
      <c r="A31" s="53"/>
    </row>
    <row r="32" spans="1:35" x14ac:dyDescent="0.25">
      <c r="A32" s="53"/>
    </row>
    <row r="33" spans="1:23" ht="3.75" customHeight="1" x14ac:dyDescent="0.25">
      <c r="A33" s="52"/>
    </row>
    <row r="34" spans="1:23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</sheetData>
  <conditionalFormatting sqref="E4:E8 I3 I5:I8 M3:M4 M6:M8 Q3:Q5 Q7:Q8 U3:U6 U8 Y3:Y7">
    <cfRule type="cellIs" dxfId="17" priority="1" stopIfTrue="1" operator="equal">
      <formula>"g"</formula>
    </cfRule>
    <cfRule type="cellIs" dxfId="16" priority="2" stopIfTrue="1" operator="equal">
      <formula>"d"</formula>
    </cfRule>
    <cfRule type="cellIs" dxfId="15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5"/>
  <cols>
    <col min="1" max="1" width="21.33203125" style="1" bestFit="1" customWidth="1"/>
    <col min="2" max="25" width="2.88671875" style="1" customWidth="1"/>
    <col min="26" max="26" width="1.44140625" style="1" customWidth="1"/>
    <col min="27" max="30" width="3" style="1" customWidth="1"/>
    <col min="31" max="31" width="2.5546875" style="1" bestFit="1" customWidth="1"/>
    <col min="32" max="32" width="3" style="1" customWidth="1"/>
    <col min="33" max="33" width="3.88671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33203125" style="1" bestFit="1" customWidth="1"/>
    <col min="258" max="281" width="2.88671875" style="1" customWidth="1"/>
    <col min="282" max="282" width="1.44140625" style="1" customWidth="1"/>
    <col min="283" max="286" width="3" style="1" customWidth="1"/>
    <col min="287" max="287" width="2.5546875" style="1" bestFit="1" customWidth="1"/>
    <col min="288" max="288" width="3" style="1" customWidth="1"/>
    <col min="289" max="289" width="3.88671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33203125" style="1" bestFit="1" customWidth="1"/>
    <col min="514" max="537" width="2.88671875" style="1" customWidth="1"/>
    <col min="538" max="538" width="1.44140625" style="1" customWidth="1"/>
    <col min="539" max="542" width="3" style="1" customWidth="1"/>
    <col min="543" max="543" width="2.5546875" style="1" bestFit="1" customWidth="1"/>
    <col min="544" max="544" width="3" style="1" customWidth="1"/>
    <col min="545" max="545" width="3.88671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33203125" style="1" bestFit="1" customWidth="1"/>
    <col min="770" max="793" width="2.88671875" style="1" customWidth="1"/>
    <col min="794" max="794" width="1.44140625" style="1" customWidth="1"/>
    <col min="795" max="798" width="3" style="1" customWidth="1"/>
    <col min="799" max="799" width="2.5546875" style="1" bestFit="1" customWidth="1"/>
    <col min="800" max="800" width="3" style="1" customWidth="1"/>
    <col min="801" max="801" width="3.88671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33203125" style="1" bestFit="1" customWidth="1"/>
    <col min="1026" max="1049" width="2.88671875" style="1" customWidth="1"/>
    <col min="1050" max="1050" width="1.44140625" style="1" customWidth="1"/>
    <col min="1051" max="1054" width="3" style="1" customWidth="1"/>
    <col min="1055" max="1055" width="2.5546875" style="1" bestFit="1" customWidth="1"/>
    <col min="1056" max="1056" width="3" style="1" customWidth="1"/>
    <col min="1057" max="1057" width="3.88671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33203125" style="1" bestFit="1" customWidth="1"/>
    <col min="1282" max="1305" width="2.88671875" style="1" customWidth="1"/>
    <col min="1306" max="1306" width="1.44140625" style="1" customWidth="1"/>
    <col min="1307" max="1310" width="3" style="1" customWidth="1"/>
    <col min="1311" max="1311" width="2.5546875" style="1" bestFit="1" customWidth="1"/>
    <col min="1312" max="1312" width="3" style="1" customWidth="1"/>
    <col min="1313" max="1313" width="3.88671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33203125" style="1" bestFit="1" customWidth="1"/>
    <col min="1538" max="1561" width="2.88671875" style="1" customWidth="1"/>
    <col min="1562" max="1562" width="1.44140625" style="1" customWidth="1"/>
    <col min="1563" max="1566" width="3" style="1" customWidth="1"/>
    <col min="1567" max="1567" width="2.5546875" style="1" bestFit="1" customWidth="1"/>
    <col min="1568" max="1568" width="3" style="1" customWidth="1"/>
    <col min="1569" max="1569" width="3.88671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33203125" style="1" bestFit="1" customWidth="1"/>
    <col min="1794" max="1817" width="2.88671875" style="1" customWidth="1"/>
    <col min="1818" max="1818" width="1.44140625" style="1" customWidth="1"/>
    <col min="1819" max="1822" width="3" style="1" customWidth="1"/>
    <col min="1823" max="1823" width="2.5546875" style="1" bestFit="1" customWidth="1"/>
    <col min="1824" max="1824" width="3" style="1" customWidth="1"/>
    <col min="1825" max="1825" width="3.88671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33203125" style="1" bestFit="1" customWidth="1"/>
    <col min="2050" max="2073" width="2.88671875" style="1" customWidth="1"/>
    <col min="2074" max="2074" width="1.44140625" style="1" customWidth="1"/>
    <col min="2075" max="2078" width="3" style="1" customWidth="1"/>
    <col min="2079" max="2079" width="2.5546875" style="1" bestFit="1" customWidth="1"/>
    <col min="2080" max="2080" width="3" style="1" customWidth="1"/>
    <col min="2081" max="2081" width="3.88671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33203125" style="1" bestFit="1" customWidth="1"/>
    <col min="2306" max="2329" width="2.88671875" style="1" customWidth="1"/>
    <col min="2330" max="2330" width="1.44140625" style="1" customWidth="1"/>
    <col min="2331" max="2334" width="3" style="1" customWidth="1"/>
    <col min="2335" max="2335" width="2.5546875" style="1" bestFit="1" customWidth="1"/>
    <col min="2336" max="2336" width="3" style="1" customWidth="1"/>
    <col min="2337" max="2337" width="3.88671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33203125" style="1" bestFit="1" customWidth="1"/>
    <col min="2562" max="2585" width="2.88671875" style="1" customWidth="1"/>
    <col min="2586" max="2586" width="1.44140625" style="1" customWidth="1"/>
    <col min="2587" max="2590" width="3" style="1" customWidth="1"/>
    <col min="2591" max="2591" width="2.5546875" style="1" bestFit="1" customWidth="1"/>
    <col min="2592" max="2592" width="3" style="1" customWidth="1"/>
    <col min="2593" max="2593" width="3.88671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33203125" style="1" bestFit="1" customWidth="1"/>
    <col min="2818" max="2841" width="2.88671875" style="1" customWidth="1"/>
    <col min="2842" max="2842" width="1.44140625" style="1" customWidth="1"/>
    <col min="2843" max="2846" width="3" style="1" customWidth="1"/>
    <col min="2847" max="2847" width="2.5546875" style="1" bestFit="1" customWidth="1"/>
    <col min="2848" max="2848" width="3" style="1" customWidth="1"/>
    <col min="2849" max="2849" width="3.88671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33203125" style="1" bestFit="1" customWidth="1"/>
    <col min="3074" max="3097" width="2.88671875" style="1" customWidth="1"/>
    <col min="3098" max="3098" width="1.44140625" style="1" customWidth="1"/>
    <col min="3099" max="3102" width="3" style="1" customWidth="1"/>
    <col min="3103" max="3103" width="2.5546875" style="1" bestFit="1" customWidth="1"/>
    <col min="3104" max="3104" width="3" style="1" customWidth="1"/>
    <col min="3105" max="3105" width="3.88671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33203125" style="1" bestFit="1" customWidth="1"/>
    <col min="3330" max="3353" width="2.88671875" style="1" customWidth="1"/>
    <col min="3354" max="3354" width="1.44140625" style="1" customWidth="1"/>
    <col min="3355" max="3358" width="3" style="1" customWidth="1"/>
    <col min="3359" max="3359" width="2.5546875" style="1" bestFit="1" customWidth="1"/>
    <col min="3360" max="3360" width="3" style="1" customWidth="1"/>
    <col min="3361" max="3361" width="3.88671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33203125" style="1" bestFit="1" customWidth="1"/>
    <col min="3586" max="3609" width="2.88671875" style="1" customWidth="1"/>
    <col min="3610" max="3610" width="1.44140625" style="1" customWidth="1"/>
    <col min="3611" max="3614" width="3" style="1" customWidth="1"/>
    <col min="3615" max="3615" width="2.5546875" style="1" bestFit="1" customWidth="1"/>
    <col min="3616" max="3616" width="3" style="1" customWidth="1"/>
    <col min="3617" max="3617" width="3.88671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33203125" style="1" bestFit="1" customWidth="1"/>
    <col min="3842" max="3865" width="2.88671875" style="1" customWidth="1"/>
    <col min="3866" max="3866" width="1.44140625" style="1" customWidth="1"/>
    <col min="3867" max="3870" width="3" style="1" customWidth="1"/>
    <col min="3871" max="3871" width="2.5546875" style="1" bestFit="1" customWidth="1"/>
    <col min="3872" max="3872" width="3" style="1" customWidth="1"/>
    <col min="3873" max="3873" width="3.88671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33203125" style="1" bestFit="1" customWidth="1"/>
    <col min="4098" max="4121" width="2.88671875" style="1" customWidth="1"/>
    <col min="4122" max="4122" width="1.44140625" style="1" customWidth="1"/>
    <col min="4123" max="4126" width="3" style="1" customWidth="1"/>
    <col min="4127" max="4127" width="2.5546875" style="1" bestFit="1" customWidth="1"/>
    <col min="4128" max="4128" width="3" style="1" customWidth="1"/>
    <col min="4129" max="4129" width="3.88671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33203125" style="1" bestFit="1" customWidth="1"/>
    <col min="4354" max="4377" width="2.88671875" style="1" customWidth="1"/>
    <col min="4378" max="4378" width="1.44140625" style="1" customWidth="1"/>
    <col min="4379" max="4382" width="3" style="1" customWidth="1"/>
    <col min="4383" max="4383" width="2.5546875" style="1" bestFit="1" customWidth="1"/>
    <col min="4384" max="4384" width="3" style="1" customWidth="1"/>
    <col min="4385" max="4385" width="3.88671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33203125" style="1" bestFit="1" customWidth="1"/>
    <col min="4610" max="4633" width="2.88671875" style="1" customWidth="1"/>
    <col min="4634" max="4634" width="1.44140625" style="1" customWidth="1"/>
    <col min="4635" max="4638" width="3" style="1" customWidth="1"/>
    <col min="4639" max="4639" width="2.5546875" style="1" bestFit="1" customWidth="1"/>
    <col min="4640" max="4640" width="3" style="1" customWidth="1"/>
    <col min="4641" max="4641" width="3.88671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33203125" style="1" bestFit="1" customWidth="1"/>
    <col min="4866" max="4889" width="2.88671875" style="1" customWidth="1"/>
    <col min="4890" max="4890" width="1.44140625" style="1" customWidth="1"/>
    <col min="4891" max="4894" width="3" style="1" customWidth="1"/>
    <col min="4895" max="4895" width="2.5546875" style="1" bestFit="1" customWidth="1"/>
    <col min="4896" max="4896" width="3" style="1" customWidth="1"/>
    <col min="4897" max="4897" width="3.88671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33203125" style="1" bestFit="1" customWidth="1"/>
    <col min="5122" max="5145" width="2.88671875" style="1" customWidth="1"/>
    <col min="5146" max="5146" width="1.44140625" style="1" customWidth="1"/>
    <col min="5147" max="5150" width="3" style="1" customWidth="1"/>
    <col min="5151" max="5151" width="2.5546875" style="1" bestFit="1" customWidth="1"/>
    <col min="5152" max="5152" width="3" style="1" customWidth="1"/>
    <col min="5153" max="5153" width="3.88671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33203125" style="1" bestFit="1" customWidth="1"/>
    <col min="5378" max="5401" width="2.88671875" style="1" customWidth="1"/>
    <col min="5402" max="5402" width="1.44140625" style="1" customWidth="1"/>
    <col min="5403" max="5406" width="3" style="1" customWidth="1"/>
    <col min="5407" max="5407" width="2.5546875" style="1" bestFit="1" customWidth="1"/>
    <col min="5408" max="5408" width="3" style="1" customWidth="1"/>
    <col min="5409" max="5409" width="3.88671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33203125" style="1" bestFit="1" customWidth="1"/>
    <col min="5634" max="5657" width="2.88671875" style="1" customWidth="1"/>
    <col min="5658" max="5658" width="1.44140625" style="1" customWidth="1"/>
    <col min="5659" max="5662" width="3" style="1" customWidth="1"/>
    <col min="5663" max="5663" width="2.5546875" style="1" bestFit="1" customWidth="1"/>
    <col min="5664" max="5664" width="3" style="1" customWidth="1"/>
    <col min="5665" max="5665" width="3.88671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33203125" style="1" bestFit="1" customWidth="1"/>
    <col min="5890" max="5913" width="2.88671875" style="1" customWidth="1"/>
    <col min="5914" max="5914" width="1.44140625" style="1" customWidth="1"/>
    <col min="5915" max="5918" width="3" style="1" customWidth="1"/>
    <col min="5919" max="5919" width="2.5546875" style="1" bestFit="1" customWidth="1"/>
    <col min="5920" max="5920" width="3" style="1" customWidth="1"/>
    <col min="5921" max="5921" width="3.88671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33203125" style="1" bestFit="1" customWidth="1"/>
    <col min="6146" max="6169" width="2.88671875" style="1" customWidth="1"/>
    <col min="6170" max="6170" width="1.44140625" style="1" customWidth="1"/>
    <col min="6171" max="6174" width="3" style="1" customWidth="1"/>
    <col min="6175" max="6175" width="2.5546875" style="1" bestFit="1" customWidth="1"/>
    <col min="6176" max="6176" width="3" style="1" customWidth="1"/>
    <col min="6177" max="6177" width="3.88671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33203125" style="1" bestFit="1" customWidth="1"/>
    <col min="6402" max="6425" width="2.88671875" style="1" customWidth="1"/>
    <col min="6426" max="6426" width="1.44140625" style="1" customWidth="1"/>
    <col min="6427" max="6430" width="3" style="1" customWidth="1"/>
    <col min="6431" max="6431" width="2.5546875" style="1" bestFit="1" customWidth="1"/>
    <col min="6432" max="6432" width="3" style="1" customWidth="1"/>
    <col min="6433" max="6433" width="3.88671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33203125" style="1" bestFit="1" customWidth="1"/>
    <col min="6658" max="6681" width="2.88671875" style="1" customWidth="1"/>
    <col min="6682" max="6682" width="1.44140625" style="1" customWidth="1"/>
    <col min="6683" max="6686" width="3" style="1" customWidth="1"/>
    <col min="6687" max="6687" width="2.5546875" style="1" bestFit="1" customWidth="1"/>
    <col min="6688" max="6688" width="3" style="1" customWidth="1"/>
    <col min="6689" max="6689" width="3.88671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33203125" style="1" bestFit="1" customWidth="1"/>
    <col min="6914" max="6937" width="2.88671875" style="1" customWidth="1"/>
    <col min="6938" max="6938" width="1.44140625" style="1" customWidth="1"/>
    <col min="6939" max="6942" width="3" style="1" customWidth="1"/>
    <col min="6943" max="6943" width="2.5546875" style="1" bestFit="1" customWidth="1"/>
    <col min="6944" max="6944" width="3" style="1" customWidth="1"/>
    <col min="6945" max="6945" width="3.88671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33203125" style="1" bestFit="1" customWidth="1"/>
    <col min="7170" max="7193" width="2.88671875" style="1" customWidth="1"/>
    <col min="7194" max="7194" width="1.44140625" style="1" customWidth="1"/>
    <col min="7195" max="7198" width="3" style="1" customWidth="1"/>
    <col min="7199" max="7199" width="2.5546875" style="1" bestFit="1" customWidth="1"/>
    <col min="7200" max="7200" width="3" style="1" customWidth="1"/>
    <col min="7201" max="7201" width="3.88671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33203125" style="1" bestFit="1" customWidth="1"/>
    <col min="7426" max="7449" width="2.88671875" style="1" customWidth="1"/>
    <col min="7450" max="7450" width="1.44140625" style="1" customWidth="1"/>
    <col min="7451" max="7454" width="3" style="1" customWidth="1"/>
    <col min="7455" max="7455" width="2.5546875" style="1" bestFit="1" customWidth="1"/>
    <col min="7456" max="7456" width="3" style="1" customWidth="1"/>
    <col min="7457" max="7457" width="3.88671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33203125" style="1" bestFit="1" customWidth="1"/>
    <col min="7682" max="7705" width="2.88671875" style="1" customWidth="1"/>
    <col min="7706" max="7706" width="1.44140625" style="1" customWidth="1"/>
    <col min="7707" max="7710" width="3" style="1" customWidth="1"/>
    <col min="7711" max="7711" width="2.5546875" style="1" bestFit="1" customWidth="1"/>
    <col min="7712" max="7712" width="3" style="1" customWidth="1"/>
    <col min="7713" max="7713" width="3.88671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33203125" style="1" bestFit="1" customWidth="1"/>
    <col min="7938" max="7961" width="2.88671875" style="1" customWidth="1"/>
    <col min="7962" max="7962" width="1.44140625" style="1" customWidth="1"/>
    <col min="7963" max="7966" width="3" style="1" customWidth="1"/>
    <col min="7967" max="7967" width="2.5546875" style="1" bestFit="1" customWidth="1"/>
    <col min="7968" max="7968" width="3" style="1" customWidth="1"/>
    <col min="7969" max="7969" width="3.88671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33203125" style="1" bestFit="1" customWidth="1"/>
    <col min="8194" max="8217" width="2.88671875" style="1" customWidth="1"/>
    <col min="8218" max="8218" width="1.44140625" style="1" customWidth="1"/>
    <col min="8219" max="8222" width="3" style="1" customWidth="1"/>
    <col min="8223" max="8223" width="2.5546875" style="1" bestFit="1" customWidth="1"/>
    <col min="8224" max="8224" width="3" style="1" customWidth="1"/>
    <col min="8225" max="8225" width="3.88671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33203125" style="1" bestFit="1" customWidth="1"/>
    <col min="8450" max="8473" width="2.88671875" style="1" customWidth="1"/>
    <col min="8474" max="8474" width="1.44140625" style="1" customWidth="1"/>
    <col min="8475" max="8478" width="3" style="1" customWidth="1"/>
    <col min="8479" max="8479" width="2.5546875" style="1" bestFit="1" customWidth="1"/>
    <col min="8480" max="8480" width="3" style="1" customWidth="1"/>
    <col min="8481" max="8481" width="3.88671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33203125" style="1" bestFit="1" customWidth="1"/>
    <col min="8706" max="8729" width="2.88671875" style="1" customWidth="1"/>
    <col min="8730" max="8730" width="1.44140625" style="1" customWidth="1"/>
    <col min="8731" max="8734" width="3" style="1" customWidth="1"/>
    <col min="8735" max="8735" width="2.5546875" style="1" bestFit="1" customWidth="1"/>
    <col min="8736" max="8736" width="3" style="1" customWidth="1"/>
    <col min="8737" max="8737" width="3.88671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33203125" style="1" bestFit="1" customWidth="1"/>
    <col min="8962" max="8985" width="2.88671875" style="1" customWidth="1"/>
    <col min="8986" max="8986" width="1.44140625" style="1" customWidth="1"/>
    <col min="8987" max="8990" width="3" style="1" customWidth="1"/>
    <col min="8991" max="8991" width="2.5546875" style="1" bestFit="1" customWidth="1"/>
    <col min="8992" max="8992" width="3" style="1" customWidth="1"/>
    <col min="8993" max="8993" width="3.88671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33203125" style="1" bestFit="1" customWidth="1"/>
    <col min="9218" max="9241" width="2.88671875" style="1" customWidth="1"/>
    <col min="9242" max="9242" width="1.44140625" style="1" customWidth="1"/>
    <col min="9243" max="9246" width="3" style="1" customWidth="1"/>
    <col min="9247" max="9247" width="2.5546875" style="1" bestFit="1" customWidth="1"/>
    <col min="9248" max="9248" width="3" style="1" customWidth="1"/>
    <col min="9249" max="9249" width="3.88671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33203125" style="1" bestFit="1" customWidth="1"/>
    <col min="9474" max="9497" width="2.88671875" style="1" customWidth="1"/>
    <col min="9498" max="9498" width="1.44140625" style="1" customWidth="1"/>
    <col min="9499" max="9502" width="3" style="1" customWidth="1"/>
    <col min="9503" max="9503" width="2.5546875" style="1" bestFit="1" customWidth="1"/>
    <col min="9504" max="9504" width="3" style="1" customWidth="1"/>
    <col min="9505" max="9505" width="3.88671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33203125" style="1" bestFit="1" customWidth="1"/>
    <col min="9730" max="9753" width="2.88671875" style="1" customWidth="1"/>
    <col min="9754" max="9754" width="1.44140625" style="1" customWidth="1"/>
    <col min="9755" max="9758" width="3" style="1" customWidth="1"/>
    <col min="9759" max="9759" width="2.5546875" style="1" bestFit="1" customWidth="1"/>
    <col min="9760" max="9760" width="3" style="1" customWidth="1"/>
    <col min="9761" max="9761" width="3.88671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33203125" style="1" bestFit="1" customWidth="1"/>
    <col min="9986" max="10009" width="2.88671875" style="1" customWidth="1"/>
    <col min="10010" max="10010" width="1.44140625" style="1" customWidth="1"/>
    <col min="10011" max="10014" width="3" style="1" customWidth="1"/>
    <col min="10015" max="10015" width="2.5546875" style="1" bestFit="1" customWidth="1"/>
    <col min="10016" max="10016" width="3" style="1" customWidth="1"/>
    <col min="10017" max="10017" width="3.88671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33203125" style="1" bestFit="1" customWidth="1"/>
    <col min="10242" max="10265" width="2.88671875" style="1" customWidth="1"/>
    <col min="10266" max="10266" width="1.44140625" style="1" customWidth="1"/>
    <col min="10267" max="10270" width="3" style="1" customWidth="1"/>
    <col min="10271" max="10271" width="2.5546875" style="1" bestFit="1" customWidth="1"/>
    <col min="10272" max="10272" width="3" style="1" customWidth="1"/>
    <col min="10273" max="10273" width="3.88671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33203125" style="1" bestFit="1" customWidth="1"/>
    <col min="10498" max="10521" width="2.88671875" style="1" customWidth="1"/>
    <col min="10522" max="10522" width="1.44140625" style="1" customWidth="1"/>
    <col min="10523" max="10526" width="3" style="1" customWidth="1"/>
    <col min="10527" max="10527" width="2.5546875" style="1" bestFit="1" customWidth="1"/>
    <col min="10528" max="10528" width="3" style="1" customWidth="1"/>
    <col min="10529" max="10529" width="3.88671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33203125" style="1" bestFit="1" customWidth="1"/>
    <col min="10754" max="10777" width="2.88671875" style="1" customWidth="1"/>
    <col min="10778" max="10778" width="1.44140625" style="1" customWidth="1"/>
    <col min="10779" max="10782" width="3" style="1" customWidth="1"/>
    <col min="10783" max="10783" width="2.5546875" style="1" bestFit="1" customWidth="1"/>
    <col min="10784" max="10784" width="3" style="1" customWidth="1"/>
    <col min="10785" max="10785" width="3.88671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33203125" style="1" bestFit="1" customWidth="1"/>
    <col min="11010" max="11033" width="2.88671875" style="1" customWidth="1"/>
    <col min="11034" max="11034" width="1.44140625" style="1" customWidth="1"/>
    <col min="11035" max="11038" width="3" style="1" customWidth="1"/>
    <col min="11039" max="11039" width="2.5546875" style="1" bestFit="1" customWidth="1"/>
    <col min="11040" max="11040" width="3" style="1" customWidth="1"/>
    <col min="11041" max="11041" width="3.88671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33203125" style="1" bestFit="1" customWidth="1"/>
    <col min="11266" max="11289" width="2.88671875" style="1" customWidth="1"/>
    <col min="11290" max="11290" width="1.44140625" style="1" customWidth="1"/>
    <col min="11291" max="11294" width="3" style="1" customWidth="1"/>
    <col min="11295" max="11295" width="2.5546875" style="1" bestFit="1" customWidth="1"/>
    <col min="11296" max="11296" width="3" style="1" customWidth="1"/>
    <col min="11297" max="11297" width="3.88671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33203125" style="1" bestFit="1" customWidth="1"/>
    <col min="11522" max="11545" width="2.88671875" style="1" customWidth="1"/>
    <col min="11546" max="11546" width="1.44140625" style="1" customWidth="1"/>
    <col min="11547" max="11550" width="3" style="1" customWidth="1"/>
    <col min="11551" max="11551" width="2.5546875" style="1" bestFit="1" customWidth="1"/>
    <col min="11552" max="11552" width="3" style="1" customWidth="1"/>
    <col min="11553" max="11553" width="3.88671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33203125" style="1" bestFit="1" customWidth="1"/>
    <col min="11778" max="11801" width="2.88671875" style="1" customWidth="1"/>
    <col min="11802" max="11802" width="1.44140625" style="1" customWidth="1"/>
    <col min="11803" max="11806" width="3" style="1" customWidth="1"/>
    <col min="11807" max="11807" width="2.5546875" style="1" bestFit="1" customWidth="1"/>
    <col min="11808" max="11808" width="3" style="1" customWidth="1"/>
    <col min="11809" max="11809" width="3.88671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33203125" style="1" bestFit="1" customWidth="1"/>
    <col min="12034" max="12057" width="2.88671875" style="1" customWidth="1"/>
    <col min="12058" max="12058" width="1.44140625" style="1" customWidth="1"/>
    <col min="12059" max="12062" width="3" style="1" customWidth="1"/>
    <col min="12063" max="12063" width="2.5546875" style="1" bestFit="1" customWidth="1"/>
    <col min="12064" max="12064" width="3" style="1" customWidth="1"/>
    <col min="12065" max="12065" width="3.88671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33203125" style="1" bestFit="1" customWidth="1"/>
    <col min="12290" max="12313" width="2.88671875" style="1" customWidth="1"/>
    <col min="12314" max="12314" width="1.44140625" style="1" customWidth="1"/>
    <col min="12315" max="12318" width="3" style="1" customWidth="1"/>
    <col min="12319" max="12319" width="2.5546875" style="1" bestFit="1" customWidth="1"/>
    <col min="12320" max="12320" width="3" style="1" customWidth="1"/>
    <col min="12321" max="12321" width="3.88671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33203125" style="1" bestFit="1" customWidth="1"/>
    <col min="12546" max="12569" width="2.88671875" style="1" customWidth="1"/>
    <col min="12570" max="12570" width="1.44140625" style="1" customWidth="1"/>
    <col min="12571" max="12574" width="3" style="1" customWidth="1"/>
    <col min="12575" max="12575" width="2.5546875" style="1" bestFit="1" customWidth="1"/>
    <col min="12576" max="12576" width="3" style="1" customWidth="1"/>
    <col min="12577" max="12577" width="3.88671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33203125" style="1" bestFit="1" customWidth="1"/>
    <col min="12802" max="12825" width="2.88671875" style="1" customWidth="1"/>
    <col min="12826" max="12826" width="1.44140625" style="1" customWidth="1"/>
    <col min="12827" max="12830" width="3" style="1" customWidth="1"/>
    <col min="12831" max="12831" width="2.5546875" style="1" bestFit="1" customWidth="1"/>
    <col min="12832" max="12832" width="3" style="1" customWidth="1"/>
    <col min="12833" max="12833" width="3.88671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33203125" style="1" bestFit="1" customWidth="1"/>
    <col min="13058" max="13081" width="2.88671875" style="1" customWidth="1"/>
    <col min="13082" max="13082" width="1.44140625" style="1" customWidth="1"/>
    <col min="13083" max="13086" width="3" style="1" customWidth="1"/>
    <col min="13087" max="13087" width="2.5546875" style="1" bestFit="1" customWidth="1"/>
    <col min="13088" max="13088" width="3" style="1" customWidth="1"/>
    <col min="13089" max="13089" width="3.88671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33203125" style="1" bestFit="1" customWidth="1"/>
    <col min="13314" max="13337" width="2.88671875" style="1" customWidth="1"/>
    <col min="13338" max="13338" width="1.44140625" style="1" customWidth="1"/>
    <col min="13339" max="13342" width="3" style="1" customWidth="1"/>
    <col min="13343" max="13343" width="2.5546875" style="1" bestFit="1" customWidth="1"/>
    <col min="13344" max="13344" width="3" style="1" customWidth="1"/>
    <col min="13345" max="13345" width="3.88671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33203125" style="1" bestFit="1" customWidth="1"/>
    <col min="13570" max="13593" width="2.88671875" style="1" customWidth="1"/>
    <col min="13594" max="13594" width="1.44140625" style="1" customWidth="1"/>
    <col min="13595" max="13598" width="3" style="1" customWidth="1"/>
    <col min="13599" max="13599" width="2.5546875" style="1" bestFit="1" customWidth="1"/>
    <col min="13600" max="13600" width="3" style="1" customWidth="1"/>
    <col min="13601" max="13601" width="3.88671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33203125" style="1" bestFit="1" customWidth="1"/>
    <col min="13826" max="13849" width="2.88671875" style="1" customWidth="1"/>
    <col min="13850" max="13850" width="1.44140625" style="1" customWidth="1"/>
    <col min="13851" max="13854" width="3" style="1" customWidth="1"/>
    <col min="13855" max="13855" width="2.5546875" style="1" bestFit="1" customWidth="1"/>
    <col min="13856" max="13856" width="3" style="1" customWidth="1"/>
    <col min="13857" max="13857" width="3.88671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33203125" style="1" bestFit="1" customWidth="1"/>
    <col min="14082" max="14105" width="2.88671875" style="1" customWidth="1"/>
    <col min="14106" max="14106" width="1.44140625" style="1" customWidth="1"/>
    <col min="14107" max="14110" width="3" style="1" customWidth="1"/>
    <col min="14111" max="14111" width="2.5546875" style="1" bestFit="1" customWidth="1"/>
    <col min="14112" max="14112" width="3" style="1" customWidth="1"/>
    <col min="14113" max="14113" width="3.88671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33203125" style="1" bestFit="1" customWidth="1"/>
    <col min="14338" max="14361" width="2.88671875" style="1" customWidth="1"/>
    <col min="14362" max="14362" width="1.44140625" style="1" customWidth="1"/>
    <col min="14363" max="14366" width="3" style="1" customWidth="1"/>
    <col min="14367" max="14367" width="2.5546875" style="1" bestFit="1" customWidth="1"/>
    <col min="14368" max="14368" width="3" style="1" customWidth="1"/>
    <col min="14369" max="14369" width="3.88671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33203125" style="1" bestFit="1" customWidth="1"/>
    <col min="14594" max="14617" width="2.88671875" style="1" customWidth="1"/>
    <col min="14618" max="14618" width="1.44140625" style="1" customWidth="1"/>
    <col min="14619" max="14622" width="3" style="1" customWidth="1"/>
    <col min="14623" max="14623" width="2.5546875" style="1" bestFit="1" customWidth="1"/>
    <col min="14624" max="14624" width="3" style="1" customWidth="1"/>
    <col min="14625" max="14625" width="3.88671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33203125" style="1" bestFit="1" customWidth="1"/>
    <col min="14850" max="14873" width="2.88671875" style="1" customWidth="1"/>
    <col min="14874" max="14874" width="1.44140625" style="1" customWidth="1"/>
    <col min="14875" max="14878" width="3" style="1" customWidth="1"/>
    <col min="14879" max="14879" width="2.5546875" style="1" bestFit="1" customWidth="1"/>
    <col min="14880" max="14880" width="3" style="1" customWidth="1"/>
    <col min="14881" max="14881" width="3.88671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33203125" style="1" bestFit="1" customWidth="1"/>
    <col min="15106" max="15129" width="2.88671875" style="1" customWidth="1"/>
    <col min="15130" max="15130" width="1.44140625" style="1" customWidth="1"/>
    <col min="15131" max="15134" width="3" style="1" customWidth="1"/>
    <col min="15135" max="15135" width="2.5546875" style="1" bestFit="1" customWidth="1"/>
    <col min="15136" max="15136" width="3" style="1" customWidth="1"/>
    <col min="15137" max="15137" width="3.88671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33203125" style="1" bestFit="1" customWidth="1"/>
    <col min="15362" max="15385" width="2.88671875" style="1" customWidth="1"/>
    <col min="15386" max="15386" width="1.44140625" style="1" customWidth="1"/>
    <col min="15387" max="15390" width="3" style="1" customWidth="1"/>
    <col min="15391" max="15391" width="2.5546875" style="1" bestFit="1" customWidth="1"/>
    <col min="15392" max="15392" width="3" style="1" customWidth="1"/>
    <col min="15393" max="15393" width="3.88671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33203125" style="1" bestFit="1" customWidth="1"/>
    <col min="15618" max="15641" width="2.88671875" style="1" customWidth="1"/>
    <col min="15642" max="15642" width="1.44140625" style="1" customWidth="1"/>
    <col min="15643" max="15646" width="3" style="1" customWidth="1"/>
    <col min="15647" max="15647" width="2.5546875" style="1" bestFit="1" customWidth="1"/>
    <col min="15648" max="15648" width="3" style="1" customWidth="1"/>
    <col min="15649" max="15649" width="3.88671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33203125" style="1" bestFit="1" customWidth="1"/>
    <col min="15874" max="15897" width="2.88671875" style="1" customWidth="1"/>
    <col min="15898" max="15898" width="1.44140625" style="1" customWidth="1"/>
    <col min="15899" max="15902" width="3" style="1" customWidth="1"/>
    <col min="15903" max="15903" width="2.5546875" style="1" bestFit="1" customWidth="1"/>
    <col min="15904" max="15904" width="3" style="1" customWidth="1"/>
    <col min="15905" max="15905" width="3.88671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33203125" style="1" bestFit="1" customWidth="1"/>
    <col min="16130" max="16153" width="2.88671875" style="1" customWidth="1"/>
    <col min="16154" max="16154" width="1.44140625" style="1" customWidth="1"/>
    <col min="16155" max="16158" width="3" style="1" customWidth="1"/>
    <col min="16159" max="16159" width="2.5546875" style="1" bestFit="1" customWidth="1"/>
    <col min="16160" max="16160" width="3" style="1" customWidth="1"/>
    <col min="16161" max="16161" width="3.88671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19.2" thickBot="1" x14ac:dyDescent="0.35">
      <c r="A1" s="51" t="s">
        <v>196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84">
        <v>43359</v>
      </c>
      <c r="AB1" s="83"/>
      <c r="AC1" s="83"/>
      <c r="AD1" s="83"/>
      <c r="AE1" s="83"/>
      <c r="AF1" s="83"/>
      <c r="AG1" s="50"/>
      <c r="AH1" s="2"/>
      <c r="AI1" s="49"/>
      <c r="AJ1" s="48"/>
      <c r="AK1" s="2"/>
      <c r="AL1" s="2"/>
    </row>
    <row r="2" spans="1:38" ht="33.75" customHeight="1" thickTop="1" thickBot="1" x14ac:dyDescent="0.45">
      <c r="A2" s="47" t="s">
        <v>199</v>
      </c>
      <c r="B2" s="44" t="str">
        <f>(A3)</f>
        <v>ifj. Farkas G.</v>
      </c>
      <c r="C2" s="46"/>
      <c r="D2" s="44"/>
      <c r="E2" s="44"/>
      <c r="F2" s="45" t="str">
        <f>(A4)</f>
        <v>Takács Z.</v>
      </c>
      <c r="G2" s="44"/>
      <c r="H2" s="44"/>
      <c r="I2" s="44"/>
      <c r="J2" s="45" t="str">
        <f>(A5)</f>
        <v>Oláh T.</v>
      </c>
      <c r="K2" s="44"/>
      <c r="L2" s="44"/>
      <c r="M2" s="44"/>
      <c r="N2" s="45" t="str">
        <f>(A6)</f>
        <v>Najror Z.</v>
      </c>
      <c r="O2" s="44"/>
      <c r="P2" s="44"/>
      <c r="Q2" s="44"/>
      <c r="R2" s="45" t="str">
        <f>(A7)</f>
        <v>Mihály II. Z.</v>
      </c>
      <c r="S2" s="44"/>
      <c r="T2" s="44"/>
      <c r="U2" s="44"/>
      <c r="V2" s="45" t="str">
        <f>(A8)</f>
        <v>Balázs M.</v>
      </c>
      <c r="W2" s="44"/>
      <c r="X2" s="44"/>
      <c r="Y2" s="44"/>
      <c r="Z2" s="43"/>
      <c r="AA2" s="42" t="s">
        <v>9</v>
      </c>
      <c r="AB2" s="41" t="s">
        <v>8</v>
      </c>
      <c r="AC2" s="41" t="s">
        <v>7</v>
      </c>
      <c r="AD2" s="41" t="s">
        <v>6</v>
      </c>
      <c r="AE2" s="40" t="s">
        <v>5</v>
      </c>
      <c r="AF2" s="40" t="s">
        <v>4</v>
      </c>
      <c r="AG2" s="39" t="s">
        <v>3</v>
      </c>
      <c r="AH2" s="2"/>
      <c r="AI2" s="39" t="s">
        <v>2</v>
      </c>
      <c r="AJ2" s="82"/>
      <c r="AK2" s="38" t="s">
        <v>1</v>
      </c>
      <c r="AL2" s="2"/>
    </row>
    <row r="3" spans="1:38" ht="18" thickTop="1" x14ac:dyDescent="0.25">
      <c r="A3" s="37" t="s">
        <v>145</v>
      </c>
      <c r="B3" s="36"/>
      <c r="C3" s="35"/>
      <c r="D3" s="35"/>
      <c r="E3" s="35"/>
      <c r="F3" s="34">
        <v>5</v>
      </c>
      <c r="G3" s="33">
        <f>(N26)</f>
        <v>1</v>
      </c>
      <c r="H3" s="33">
        <f>(P26)</f>
        <v>3</v>
      </c>
      <c r="I3" s="81" t="str">
        <f>IF(G3=".","-",IF(G3&gt;H3,"g",IF(G3=H3,"d","v")))</f>
        <v>v</v>
      </c>
      <c r="J3" s="34">
        <v>4</v>
      </c>
      <c r="K3" s="33">
        <f>(N24)</f>
        <v>3</v>
      </c>
      <c r="L3" s="33">
        <f>(P24)</f>
        <v>0</v>
      </c>
      <c r="M3" s="81" t="str">
        <f>IF(K3=".","-",IF(K3&gt;L3,"g",IF(K3=L3,"d","v")))</f>
        <v>g</v>
      </c>
      <c r="N3" s="34">
        <v>3</v>
      </c>
      <c r="O3" s="33">
        <f>(N19)</f>
        <v>3</v>
      </c>
      <c r="P3" s="33">
        <f>(P19)</f>
        <v>0</v>
      </c>
      <c r="Q3" s="81" t="str">
        <f>IF(O3=".","-",IF(O3&gt;P3,"g",IF(O3=P3,"d","v")))</f>
        <v>g</v>
      </c>
      <c r="R3" s="34">
        <v>2</v>
      </c>
      <c r="S3" s="33">
        <f>(N16)</f>
        <v>6</v>
      </c>
      <c r="T3" s="33">
        <f>(P16)</f>
        <v>3</v>
      </c>
      <c r="U3" s="81" t="str">
        <f>IF(S3=".","-",IF(S3&gt;T3,"g",IF(S3=T3,"d","v")))</f>
        <v>g</v>
      </c>
      <c r="V3" s="34">
        <v>1</v>
      </c>
      <c r="W3" s="33">
        <f>(N10)</f>
        <v>12</v>
      </c>
      <c r="X3" s="33">
        <f>(P10)</f>
        <v>0</v>
      </c>
      <c r="Y3" s="81" t="str">
        <f>IF(W3=".","-",IF(W3&gt;X3,"g",IF(W3=X3,"d","v")))</f>
        <v>g</v>
      </c>
      <c r="Z3" s="80"/>
      <c r="AA3" s="32">
        <f t="shared" ref="AA3:AA8" si="0">SUM(AB3:AD3)</f>
        <v>5</v>
      </c>
      <c r="AB3" s="31">
        <f t="shared" ref="AB3:AB8" si="1">COUNTIF(B3:Y3,"g")</f>
        <v>4</v>
      </c>
      <c r="AC3" s="31">
        <f t="shared" ref="AC3:AC8" si="2">COUNTIF(B3:Y3,"d")</f>
        <v>0</v>
      </c>
      <c r="AD3" s="31">
        <f t="shared" ref="AD3:AD8" si="3">COUNTIF(B3:Y3,"v")</f>
        <v>1</v>
      </c>
      <c r="AE3" s="23">
        <f>SUM(IF(G3&lt;&gt;".",G3)+IF(K3&lt;&gt;".",K3)+IF(O3&lt;&gt;".",O3)+IF(S3&lt;&gt;".",S3)+IF(W3&lt;&gt;".",W3))</f>
        <v>25</v>
      </c>
      <c r="AF3" s="23">
        <f>SUM(IF(H3&lt;&gt;".",H3)+IF(L3&lt;&gt;".",L3)+IF(P3&lt;&gt;".",P3)+IF(T3&lt;&gt;".",T3)+IF(X3&lt;&gt;".",X3))</f>
        <v>6</v>
      </c>
      <c r="AG3" s="30">
        <f t="shared" ref="AG3:AG8" si="4">SUM(AB3*3+AC3*1)</f>
        <v>12</v>
      </c>
      <c r="AH3" s="3"/>
      <c r="AI3" s="20">
        <f t="shared" ref="AI3:AI8" si="5">RANK(AG3,$AG$3:$AG$8,0)</f>
        <v>2</v>
      </c>
      <c r="AJ3" s="74"/>
      <c r="AK3" s="10">
        <f t="shared" ref="AK3:AK8" si="6">SUM(AE3-AF3)</f>
        <v>19</v>
      </c>
      <c r="AL3" s="2"/>
    </row>
    <row r="4" spans="1:38" ht="17.399999999999999" x14ac:dyDescent="0.25">
      <c r="A4" s="29" t="s">
        <v>155</v>
      </c>
      <c r="B4" s="26">
        <v>5</v>
      </c>
      <c r="C4" s="24">
        <f>(P26)</f>
        <v>3</v>
      </c>
      <c r="D4" s="24">
        <f>(N26)</f>
        <v>1</v>
      </c>
      <c r="E4" s="78" t="str">
        <f>IF(C4=".","-",IF(C4&gt;D4,"g",IF(C4=D4,"d","v")))</f>
        <v>g</v>
      </c>
      <c r="F4" s="28"/>
      <c r="G4" s="27"/>
      <c r="H4" s="27"/>
      <c r="I4" s="27"/>
      <c r="J4" s="26">
        <v>3</v>
      </c>
      <c r="K4" s="24">
        <f>(N18)</f>
        <v>3</v>
      </c>
      <c r="L4" s="24">
        <f>(P18)</f>
        <v>0</v>
      </c>
      <c r="M4" s="78" t="str">
        <f>IF(K4=".","-",IF(K4&gt;L4,"g",IF(K4=L4,"d","v")))</f>
        <v>g</v>
      </c>
      <c r="N4" s="26">
        <v>2</v>
      </c>
      <c r="O4" s="24">
        <f>(N15)</f>
        <v>3</v>
      </c>
      <c r="P4" s="24">
        <f>(P15)</f>
        <v>1</v>
      </c>
      <c r="Q4" s="78" t="str">
        <f>IF(O4=".","-",IF(O4&gt;P4,"g",IF(O4=P4,"d","v")))</f>
        <v>g</v>
      </c>
      <c r="R4" s="26">
        <v>1</v>
      </c>
      <c r="S4" s="24">
        <f>(N12)</f>
        <v>3</v>
      </c>
      <c r="T4" s="24">
        <f>(P12)</f>
        <v>1</v>
      </c>
      <c r="U4" s="78" t="str">
        <f>IF(S4=".","-",IF(S4&gt;T4,"g",IF(S4=T4,"d","v")))</f>
        <v>g</v>
      </c>
      <c r="V4" s="26">
        <v>4</v>
      </c>
      <c r="W4" s="24">
        <f>(N23)</f>
        <v>2</v>
      </c>
      <c r="X4" s="24">
        <f>(P23)</f>
        <v>0</v>
      </c>
      <c r="Y4" s="78" t="str">
        <f>IF(W4=".","-",IF(W4&gt;X4,"g",IF(W4=X4,"d","v")))</f>
        <v>g</v>
      </c>
      <c r="Z4" s="77"/>
      <c r="AA4" s="25">
        <f t="shared" si="0"/>
        <v>5</v>
      </c>
      <c r="AB4" s="24">
        <f t="shared" si="1"/>
        <v>5</v>
      </c>
      <c r="AC4" s="24">
        <f t="shared" si="2"/>
        <v>0</v>
      </c>
      <c r="AD4" s="24">
        <f t="shared" si="3"/>
        <v>0</v>
      </c>
      <c r="AE4" s="76">
        <f>SUM(IF(C4&lt;&gt;".",C4)+IF(K4&lt;&gt;".",K4)+IF(O4&lt;&gt;".",O4)+IF(S4&lt;&gt;".",S4)+IF(W4&lt;&gt;".",W4))</f>
        <v>14</v>
      </c>
      <c r="AF4" s="76">
        <f>SUM(IF(D4&lt;&gt;".",D4)+IF(L4&lt;&gt;".",L4)+IF(P4&lt;&gt;".",P4)+IF(T4&lt;&gt;".",T4)+IF(X4&lt;&gt;".",X4))</f>
        <v>3</v>
      </c>
      <c r="AG4" s="22">
        <f t="shared" si="4"/>
        <v>15</v>
      </c>
      <c r="AH4" s="3"/>
      <c r="AI4" s="20">
        <f t="shared" si="5"/>
        <v>1</v>
      </c>
      <c r="AJ4" s="74"/>
      <c r="AK4" s="10">
        <f t="shared" si="6"/>
        <v>11</v>
      </c>
      <c r="AL4" s="2"/>
    </row>
    <row r="5" spans="1:38" ht="17.399999999999999" x14ac:dyDescent="0.25">
      <c r="A5" s="29" t="s">
        <v>192</v>
      </c>
      <c r="B5" s="26">
        <v>4</v>
      </c>
      <c r="C5" s="24">
        <f>(P24)</f>
        <v>0</v>
      </c>
      <c r="D5" s="24">
        <f>(N24)</f>
        <v>3</v>
      </c>
      <c r="E5" s="78" t="str">
        <f>IF(C5=".","-",IF(C5&gt;D5,"g",IF(C5=D5,"d","v")))</f>
        <v>v</v>
      </c>
      <c r="F5" s="26">
        <v>3</v>
      </c>
      <c r="G5" s="24">
        <f>(P18)</f>
        <v>0</v>
      </c>
      <c r="H5" s="24">
        <f>(N18)</f>
        <v>3</v>
      </c>
      <c r="I5" s="78" t="str">
        <f>IF(G5=".","-",IF(G5&gt;H5,"g",IF(G5=H5,"d","v")))</f>
        <v>v</v>
      </c>
      <c r="J5" s="79"/>
      <c r="K5" s="27"/>
      <c r="L5" s="27"/>
      <c r="M5" s="27"/>
      <c r="N5" s="26">
        <v>1</v>
      </c>
      <c r="O5" s="24">
        <f>(N11)</f>
        <v>0</v>
      </c>
      <c r="P5" s="24">
        <f>(P11)</f>
        <v>3</v>
      </c>
      <c r="Q5" s="78" t="str">
        <f>IF(O5=".","-",IF(O5&gt;P5,"g",IF(O5=P5,"d","v")))</f>
        <v>v</v>
      </c>
      <c r="R5" s="26">
        <v>5</v>
      </c>
      <c r="S5" s="24">
        <f>(N27)</f>
        <v>0</v>
      </c>
      <c r="T5" s="24">
        <f>(P27)</f>
        <v>3</v>
      </c>
      <c r="U5" s="78" t="str">
        <f>IF(S5=".","-",IF(S5&gt;T5,"g",IF(S5=T5,"d","v")))</f>
        <v>v</v>
      </c>
      <c r="V5" s="26">
        <v>2</v>
      </c>
      <c r="W5" s="24">
        <f>(N14)</f>
        <v>0</v>
      </c>
      <c r="X5" s="24">
        <f>(P14)</f>
        <v>3</v>
      </c>
      <c r="Y5" s="78" t="str">
        <f>IF(W5=".","-",IF(W5&gt;X5,"g",IF(W5=X5,"d","v")))</f>
        <v>v</v>
      </c>
      <c r="Z5" s="77"/>
      <c r="AA5" s="25">
        <f t="shared" si="0"/>
        <v>5</v>
      </c>
      <c r="AB5" s="24">
        <f t="shared" si="1"/>
        <v>0</v>
      </c>
      <c r="AC5" s="24">
        <f t="shared" si="2"/>
        <v>0</v>
      </c>
      <c r="AD5" s="24">
        <f t="shared" si="3"/>
        <v>5</v>
      </c>
      <c r="AE5" s="76">
        <f>SUM(IF(C5&lt;&gt;".",C5)+IF(G5&lt;&gt;".",G5)+IF(O5&lt;&gt;".",O5)+IF(S5&lt;&gt;".",S5)+IF(W5&lt;&gt;".",W5))</f>
        <v>0</v>
      </c>
      <c r="AF5" s="76">
        <f>SUM(IF(H5&lt;&gt;".",H5)+IF(D5&lt;&gt;".",D5)+IF(P5&lt;&gt;".",P5)+IF(T5&lt;&gt;".",T5)+IF(X5&lt;&gt;".",X5))</f>
        <v>15</v>
      </c>
      <c r="AG5" s="22">
        <f t="shared" si="4"/>
        <v>0</v>
      </c>
      <c r="AH5" s="3"/>
      <c r="AI5" s="20">
        <f t="shared" si="5"/>
        <v>6</v>
      </c>
      <c r="AJ5" s="74"/>
      <c r="AK5" s="10">
        <f t="shared" si="6"/>
        <v>-15</v>
      </c>
      <c r="AL5" s="2"/>
    </row>
    <row r="6" spans="1:38" ht="17.399999999999999" x14ac:dyDescent="0.25">
      <c r="A6" s="29" t="s">
        <v>168</v>
      </c>
      <c r="B6" s="26">
        <v>3</v>
      </c>
      <c r="C6" s="24">
        <f>(P19)</f>
        <v>0</v>
      </c>
      <c r="D6" s="24">
        <f>(N19)</f>
        <v>3</v>
      </c>
      <c r="E6" s="78" t="str">
        <f>IF(C6=".","-",IF(C6&gt;D6,"g",IF(C6=D6,"d","v")))</f>
        <v>v</v>
      </c>
      <c r="F6" s="26">
        <v>2</v>
      </c>
      <c r="G6" s="24">
        <f>(P15)</f>
        <v>1</v>
      </c>
      <c r="H6" s="24">
        <f>(N15)</f>
        <v>3</v>
      </c>
      <c r="I6" s="78" t="str">
        <f>IF(G6=".","-",IF(G6&gt;H6,"g",IF(G6=H6,"d","v")))</f>
        <v>v</v>
      </c>
      <c r="J6" s="26">
        <v>1</v>
      </c>
      <c r="K6" s="24">
        <f>(P11)</f>
        <v>3</v>
      </c>
      <c r="L6" s="24">
        <f>(N11)</f>
        <v>0</v>
      </c>
      <c r="M6" s="78" t="str">
        <f>IF(K6=".","-",IF(K6&gt;L6,"g",IF(K6=L6,"d","v")))</f>
        <v>g</v>
      </c>
      <c r="N6" s="28"/>
      <c r="O6" s="27"/>
      <c r="P6" s="27"/>
      <c r="Q6" s="27"/>
      <c r="R6" s="26">
        <v>4</v>
      </c>
      <c r="S6" s="24">
        <f>(N22)</f>
        <v>3</v>
      </c>
      <c r="T6" s="24">
        <f>(P22)</f>
        <v>1</v>
      </c>
      <c r="U6" s="78" t="str">
        <f>IF(S6=".","-",IF(S6&gt;T6,"g",IF(S6=T6,"d","v")))</f>
        <v>g</v>
      </c>
      <c r="V6" s="26">
        <v>5</v>
      </c>
      <c r="W6" s="24">
        <f>(N28)</f>
        <v>7</v>
      </c>
      <c r="X6" s="24">
        <f>(P28)</f>
        <v>0</v>
      </c>
      <c r="Y6" s="78" t="str">
        <f>IF(W6=".","-",IF(W6&gt;X6,"g",IF(W6=X6,"d","v")))</f>
        <v>g</v>
      </c>
      <c r="Z6" s="77"/>
      <c r="AA6" s="25">
        <f t="shared" si="0"/>
        <v>5</v>
      </c>
      <c r="AB6" s="24">
        <f t="shared" si="1"/>
        <v>3</v>
      </c>
      <c r="AC6" s="24">
        <f t="shared" si="2"/>
        <v>0</v>
      </c>
      <c r="AD6" s="24">
        <f t="shared" si="3"/>
        <v>2</v>
      </c>
      <c r="AE6" s="76">
        <f>SUM(IF(G6&lt;&gt;".",G6)+IF(K6&lt;&gt;".",K6)+IF(C6&lt;&gt;".",C6)+IF(S6&lt;&gt;".",S6)+IF(W6&lt;&gt;".",W6))</f>
        <v>14</v>
      </c>
      <c r="AF6" s="76">
        <f>SUM(IF(H6&lt;&gt;".",H6)+IF(L6&lt;&gt;".",L6)+IF(D6&lt;&gt;".",D6)+IF(T6&lt;&gt;".",T6)+IF(X6&lt;&gt;".",X6))</f>
        <v>7</v>
      </c>
      <c r="AG6" s="22">
        <f t="shared" si="4"/>
        <v>9</v>
      </c>
      <c r="AH6" s="3"/>
      <c r="AI6" s="20">
        <f t="shared" si="5"/>
        <v>3</v>
      </c>
      <c r="AJ6" s="74"/>
      <c r="AK6" s="10">
        <f t="shared" si="6"/>
        <v>7</v>
      </c>
      <c r="AL6" s="2"/>
    </row>
    <row r="7" spans="1:38" ht="17.399999999999999" x14ac:dyDescent="0.25">
      <c r="A7" s="29" t="s">
        <v>175</v>
      </c>
      <c r="B7" s="26">
        <v>2</v>
      </c>
      <c r="C7" s="24">
        <f>(P16)</f>
        <v>3</v>
      </c>
      <c r="D7" s="24">
        <f>(N16)</f>
        <v>6</v>
      </c>
      <c r="E7" s="78" t="str">
        <f>IF(C7=".","-",IF(C7&gt;D7,"g",IF(C7=D7,"d","v")))</f>
        <v>v</v>
      </c>
      <c r="F7" s="26">
        <v>1</v>
      </c>
      <c r="G7" s="24">
        <f>(P12)</f>
        <v>1</v>
      </c>
      <c r="H7" s="24">
        <f>(N12)</f>
        <v>3</v>
      </c>
      <c r="I7" s="78" t="str">
        <f>IF(G7=".","-",IF(G7&gt;H7,"g",IF(G7=H7,"d","v")))</f>
        <v>v</v>
      </c>
      <c r="J7" s="26">
        <v>5</v>
      </c>
      <c r="K7" s="24">
        <f>(P27)</f>
        <v>3</v>
      </c>
      <c r="L7" s="24">
        <f>(N27)</f>
        <v>0</v>
      </c>
      <c r="M7" s="78" t="str">
        <f>IF(K7=".","-",IF(K7&gt;L7,"g",IF(K7=L7,"d","v")))</f>
        <v>g</v>
      </c>
      <c r="N7" s="26">
        <v>4</v>
      </c>
      <c r="O7" s="24">
        <f>(P22)</f>
        <v>1</v>
      </c>
      <c r="P7" s="24">
        <f>(N22)</f>
        <v>3</v>
      </c>
      <c r="Q7" s="78" t="str">
        <f>IF(O7=".","-",IF(O7&gt;P7,"g",IF(O7=P7,"d","v")))</f>
        <v>v</v>
      </c>
      <c r="R7" s="28"/>
      <c r="S7" s="27"/>
      <c r="T7" s="27"/>
      <c r="U7" s="27"/>
      <c r="V7" s="26">
        <v>3</v>
      </c>
      <c r="W7" s="24">
        <f>(N20)</f>
        <v>9</v>
      </c>
      <c r="X7" s="24">
        <f>(P20)</f>
        <v>2</v>
      </c>
      <c r="Y7" s="78" t="str">
        <f>IF(W7=".","-",IF(W7&gt;X7,"g",IF(W7=X7,"d","v")))</f>
        <v>g</v>
      </c>
      <c r="Z7" s="77"/>
      <c r="AA7" s="25">
        <f t="shared" si="0"/>
        <v>5</v>
      </c>
      <c r="AB7" s="24">
        <f t="shared" si="1"/>
        <v>2</v>
      </c>
      <c r="AC7" s="24">
        <f t="shared" si="2"/>
        <v>0</v>
      </c>
      <c r="AD7" s="24">
        <f t="shared" si="3"/>
        <v>3</v>
      </c>
      <c r="AE7" s="76">
        <f>SUM(IF(G7&lt;&gt;".",G7)+IF(K7&lt;&gt;".",K7)+IF(O7&lt;&gt;".",O7)+IF(C7&lt;&gt;".",C7)+IF(W7&lt;&gt;".",W7))</f>
        <v>17</v>
      </c>
      <c r="AF7" s="76">
        <f>SUM(IF(H7&lt;&gt;".",H7)+IF(L7&lt;&gt;".",L7)+IF(P7&lt;&gt;".",P7)+IF(D7&lt;&gt;".",D7)+IF(X7&lt;&gt;".",X7))</f>
        <v>14</v>
      </c>
      <c r="AG7" s="22">
        <f t="shared" si="4"/>
        <v>6</v>
      </c>
      <c r="AH7" s="21"/>
      <c r="AI7" s="20">
        <f t="shared" si="5"/>
        <v>4</v>
      </c>
      <c r="AJ7" s="74"/>
      <c r="AK7" s="10">
        <f t="shared" si="6"/>
        <v>3</v>
      </c>
      <c r="AL7" s="2"/>
    </row>
    <row r="8" spans="1:38" s="7" customFormat="1" ht="18" thickBot="1" x14ac:dyDescent="0.3">
      <c r="A8" s="19" t="s">
        <v>185</v>
      </c>
      <c r="B8" s="18">
        <v>1</v>
      </c>
      <c r="C8" s="14">
        <f>(P10)</f>
        <v>0</v>
      </c>
      <c r="D8" s="14">
        <f>(N10)</f>
        <v>12</v>
      </c>
      <c r="E8" s="75" t="str">
        <f>IF(C8=".","-",IF(C8&gt;D8,"g",IF(C8=D8,"d","v")))</f>
        <v>v</v>
      </c>
      <c r="F8" s="18">
        <v>4</v>
      </c>
      <c r="G8" s="14">
        <f>(P23)</f>
        <v>0</v>
      </c>
      <c r="H8" s="14">
        <f>(N23)</f>
        <v>2</v>
      </c>
      <c r="I8" s="75" t="str">
        <f>IF(G8=".","-",IF(G8&gt;H8,"g",IF(G8=H8,"d","v")))</f>
        <v>v</v>
      </c>
      <c r="J8" s="18">
        <v>2</v>
      </c>
      <c r="K8" s="14">
        <f>(P14)</f>
        <v>3</v>
      </c>
      <c r="L8" s="14">
        <f>(N14)</f>
        <v>0</v>
      </c>
      <c r="M8" s="75" t="str">
        <f>IF(K8=".","-",IF(K8&gt;L8,"g",IF(K8=L8,"d","v")))</f>
        <v>g</v>
      </c>
      <c r="N8" s="18">
        <v>5</v>
      </c>
      <c r="O8" s="14">
        <f>(X6)</f>
        <v>0</v>
      </c>
      <c r="P8" s="14">
        <f>(W6)</f>
        <v>7</v>
      </c>
      <c r="Q8" s="75" t="str">
        <f>IF(O8=".","-",IF(O8&gt;P8,"g",IF(O8=P8,"d","v")))</f>
        <v>v</v>
      </c>
      <c r="R8" s="18">
        <v>3</v>
      </c>
      <c r="S8" s="14">
        <f>(P20)</f>
        <v>2</v>
      </c>
      <c r="T8" s="14">
        <f>(N20)</f>
        <v>9</v>
      </c>
      <c r="U8" s="75" t="str">
        <f>IF(S8=".","-",IF(S8&gt;T8,"g",IF(S8=T8,"d","v")))</f>
        <v>v</v>
      </c>
      <c r="V8" s="17"/>
      <c r="W8" s="16"/>
      <c r="X8" s="16"/>
      <c r="Y8" s="16"/>
      <c r="Z8" s="43"/>
      <c r="AA8" s="15">
        <f t="shared" si="0"/>
        <v>5</v>
      </c>
      <c r="AB8" s="14">
        <f t="shared" si="1"/>
        <v>1</v>
      </c>
      <c r="AC8" s="14">
        <f t="shared" si="2"/>
        <v>0</v>
      </c>
      <c r="AD8" s="14">
        <f t="shared" si="3"/>
        <v>4</v>
      </c>
      <c r="AE8" s="13">
        <f>SUM(IF(G8&lt;&gt;".",G8)+IF(K8&lt;&gt;".",K8)+IF(O8&lt;&gt;".",O8)+IF(S8&lt;&gt;".",S8)+IF(C8&lt;&gt;".",C8))</f>
        <v>5</v>
      </c>
      <c r="AF8" s="13">
        <f>SUM(IF(H8&lt;&gt;".",H8)+IF(L8&lt;&gt;".",L8)+IF(P8&lt;&gt;".",P8)+IF(T8&lt;&gt;".",T8)+IF(D8&lt;&gt;".",D8))</f>
        <v>30</v>
      </c>
      <c r="AG8" s="12">
        <f t="shared" si="4"/>
        <v>3</v>
      </c>
      <c r="AH8" s="3"/>
      <c r="AI8" s="11">
        <f t="shared" si="5"/>
        <v>5</v>
      </c>
      <c r="AJ8" s="74"/>
      <c r="AK8" s="10">
        <f t="shared" si="6"/>
        <v>-25</v>
      </c>
      <c r="AL8" s="3"/>
    </row>
    <row r="9" spans="1:38" s="7" customFormat="1" ht="3.75" customHeight="1" thickTop="1" x14ac:dyDescent="0.25">
      <c r="A9" s="3"/>
      <c r="B9" s="73"/>
      <c r="C9" s="8"/>
      <c r="D9" s="8"/>
      <c r="E9" s="72"/>
      <c r="F9" s="73"/>
      <c r="G9" s="8"/>
      <c r="H9" s="8"/>
      <c r="I9" s="72"/>
      <c r="J9" s="73"/>
      <c r="K9" s="8"/>
      <c r="L9" s="8"/>
      <c r="M9" s="72"/>
      <c r="N9" s="73"/>
      <c r="O9" s="8"/>
      <c r="P9" s="8"/>
      <c r="Q9" s="72"/>
      <c r="R9" s="73"/>
      <c r="S9" s="8"/>
      <c r="T9" s="8"/>
      <c r="U9" s="72"/>
      <c r="V9" s="3"/>
      <c r="W9" s="3"/>
      <c r="X9" s="3"/>
      <c r="Y9" s="3"/>
      <c r="Z9" s="3"/>
      <c r="AA9" s="71"/>
      <c r="AB9" s="9"/>
      <c r="AC9" s="9"/>
      <c r="AD9" s="9"/>
      <c r="AE9" s="70"/>
      <c r="AF9" s="70"/>
      <c r="AG9" s="69"/>
      <c r="AH9" s="3"/>
      <c r="AI9" s="3"/>
      <c r="AJ9" s="3"/>
      <c r="AK9" s="3"/>
      <c r="AL9" s="3"/>
    </row>
    <row r="10" spans="1:38" s="7" customFormat="1" ht="21" x14ac:dyDescent="0.4">
      <c r="A10" s="62">
        <v>1</v>
      </c>
      <c r="B10" s="67"/>
      <c r="C10" s="1"/>
      <c r="D10" s="59"/>
      <c r="K10" s="1"/>
      <c r="L10" s="6" t="str">
        <f>($A$3)</f>
        <v>ifj. Farkas G.</v>
      </c>
      <c r="M10" s="1"/>
      <c r="N10" s="5">
        <v>12</v>
      </c>
      <c r="O10" s="58" t="s">
        <v>0</v>
      </c>
      <c r="P10" s="5">
        <v>0</v>
      </c>
      <c r="Q10" s="60"/>
      <c r="R10" s="4" t="str">
        <f>($A$8)</f>
        <v>Balázs M.</v>
      </c>
      <c r="T10" s="1"/>
      <c r="U10" s="1"/>
      <c r="V10" s="1"/>
    </row>
    <row r="11" spans="1:38" s="7" customFormat="1" ht="20.399999999999999" x14ac:dyDescent="0.35">
      <c r="B11" s="55"/>
      <c r="C11" s="1"/>
      <c r="D11" s="1"/>
      <c r="K11" s="1"/>
      <c r="L11" s="6" t="str">
        <f>($A$5)</f>
        <v>Oláh T.</v>
      </c>
      <c r="M11" s="1"/>
      <c r="N11" s="5">
        <v>0</v>
      </c>
      <c r="O11" s="58" t="s">
        <v>0</v>
      </c>
      <c r="P11" s="5">
        <v>3</v>
      </c>
      <c r="Q11" s="1"/>
      <c r="R11" s="4" t="str">
        <f>($A$6)</f>
        <v>Najror Z.</v>
      </c>
      <c r="T11" s="1"/>
      <c r="U11" s="1"/>
      <c r="V11" s="1"/>
      <c r="W11" s="7" t="s">
        <v>253</v>
      </c>
    </row>
    <row r="12" spans="1:38" s="7" customFormat="1" ht="20.399999999999999" x14ac:dyDescent="0.35">
      <c r="B12" s="55"/>
      <c r="C12" s="1"/>
      <c r="D12" s="59"/>
      <c r="K12" s="1"/>
      <c r="L12" s="6" t="str">
        <f>($A$4)</f>
        <v>Takács Z.</v>
      </c>
      <c r="M12" s="1"/>
      <c r="N12" s="5">
        <v>3</v>
      </c>
      <c r="O12" s="58" t="s">
        <v>0</v>
      </c>
      <c r="P12" s="5">
        <v>1</v>
      </c>
      <c r="Q12" s="57"/>
      <c r="R12" s="4" t="str">
        <f>($A$7)</f>
        <v>Mihály II. Z.</v>
      </c>
      <c r="T12" s="1"/>
      <c r="U12" s="1"/>
      <c r="V12" s="1"/>
    </row>
    <row r="13" spans="1:38" ht="3.75" customHeight="1" x14ac:dyDescent="0.4">
      <c r="A13" s="53"/>
      <c r="B13" s="55"/>
      <c r="C13" s="66"/>
      <c r="D13" s="65"/>
      <c r="E13" s="55"/>
      <c r="F13" s="55"/>
      <c r="G13" s="55"/>
      <c r="H13" s="55"/>
      <c r="I13" s="55"/>
      <c r="J13" s="55"/>
      <c r="K13" s="54"/>
      <c r="L13" s="2"/>
      <c r="M13" s="54"/>
      <c r="N13" s="3"/>
      <c r="O13" s="5"/>
      <c r="P13" s="64"/>
      <c r="Q13" s="63"/>
      <c r="R13" s="3"/>
      <c r="S13" s="55"/>
      <c r="T13" s="54"/>
      <c r="U13" s="54"/>
      <c r="V13" s="54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4"/>
    </row>
    <row r="14" spans="1:38" s="7" customFormat="1" ht="21" x14ac:dyDescent="0.4">
      <c r="A14" s="62">
        <v>2</v>
      </c>
      <c r="B14" s="67"/>
      <c r="D14" s="59"/>
      <c r="K14" s="60"/>
      <c r="L14" s="6" t="str">
        <f>($A$5)</f>
        <v>Oláh T.</v>
      </c>
      <c r="M14" s="1"/>
      <c r="N14" s="5">
        <v>0</v>
      </c>
      <c r="O14" s="58" t="s">
        <v>0</v>
      </c>
      <c r="P14" s="5">
        <v>3</v>
      </c>
      <c r="Q14" s="60"/>
      <c r="R14" s="4" t="str">
        <f>($A$8)</f>
        <v>Balázs M.</v>
      </c>
      <c r="W14" s="7" t="s">
        <v>253</v>
      </c>
      <c r="AI14" s="68"/>
    </row>
    <row r="15" spans="1:38" ht="20.399999999999999" x14ac:dyDescent="0.35">
      <c r="A15" s="53"/>
      <c r="B15" s="55"/>
      <c r="E15" s="7"/>
      <c r="F15" s="7"/>
      <c r="G15" s="7"/>
      <c r="H15" s="7"/>
      <c r="I15" s="7"/>
      <c r="J15" s="7"/>
      <c r="L15" s="6" t="str">
        <f>($A$4)</f>
        <v>Takács Z.</v>
      </c>
      <c r="N15" s="5">
        <v>3</v>
      </c>
      <c r="O15" s="58" t="s">
        <v>0</v>
      </c>
      <c r="P15" s="5">
        <v>1</v>
      </c>
      <c r="R15" s="4" t="str">
        <f>($A$6)</f>
        <v>Najror Z.</v>
      </c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I15" s="68"/>
    </row>
    <row r="16" spans="1:38" ht="20.399999999999999" x14ac:dyDescent="0.35">
      <c r="A16" s="53"/>
      <c r="B16" s="55"/>
      <c r="D16" s="59"/>
      <c r="E16" s="7"/>
      <c r="F16" s="7"/>
      <c r="G16" s="7"/>
      <c r="H16" s="7"/>
      <c r="I16" s="7"/>
      <c r="J16" s="7"/>
      <c r="L16" s="6" t="str">
        <f>($A$3)</f>
        <v>ifj. Farkas G.</v>
      </c>
      <c r="N16" s="5">
        <v>6</v>
      </c>
      <c r="O16" s="58" t="s">
        <v>0</v>
      </c>
      <c r="P16" s="5">
        <v>3</v>
      </c>
      <c r="Q16" s="57"/>
      <c r="R16" s="4" t="str">
        <f>($A$7)</f>
        <v>Mihály II. Z.</v>
      </c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I16" s="68"/>
      <c r="AJ16" s="7"/>
    </row>
    <row r="17" spans="1:35" ht="3.75" customHeight="1" x14ac:dyDescent="0.4">
      <c r="A17" s="53"/>
      <c r="B17" s="55"/>
      <c r="C17" s="66"/>
      <c r="D17" s="65"/>
      <c r="E17" s="55"/>
      <c r="F17" s="55"/>
      <c r="G17" s="55"/>
      <c r="H17" s="55"/>
      <c r="I17" s="55"/>
      <c r="J17" s="55"/>
      <c r="K17" s="54"/>
      <c r="L17" s="2"/>
      <c r="M17" s="54"/>
      <c r="N17" s="3"/>
      <c r="O17" s="5"/>
      <c r="P17" s="64"/>
      <c r="Q17" s="63"/>
      <c r="R17" s="3"/>
      <c r="S17" s="55"/>
      <c r="T17" s="54"/>
      <c r="U17" s="54"/>
      <c r="V17" s="54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4"/>
    </row>
    <row r="18" spans="1:35" ht="21" x14ac:dyDescent="0.4">
      <c r="A18" s="62">
        <v>3</v>
      </c>
      <c r="B18" s="61"/>
      <c r="D18" s="59"/>
      <c r="E18" s="7"/>
      <c r="F18" s="7"/>
      <c r="G18" s="7"/>
      <c r="H18" s="7"/>
      <c r="I18" s="7"/>
      <c r="J18" s="7"/>
      <c r="L18" s="6" t="str">
        <f>($A$4)</f>
        <v>Takács Z.</v>
      </c>
      <c r="N18" s="5">
        <v>3</v>
      </c>
      <c r="O18" s="58" t="s">
        <v>0</v>
      </c>
      <c r="P18" s="5">
        <v>0</v>
      </c>
      <c r="Q18" s="60"/>
      <c r="R18" s="4" t="str">
        <f>($A$5)</f>
        <v>Oláh T.</v>
      </c>
      <c r="S18" s="7"/>
      <c r="W18" s="7" t="s">
        <v>253</v>
      </c>
      <c r="X18" s="7"/>
      <c r="Y18" s="7"/>
      <c r="Z18" s="7"/>
      <c r="AA18" s="7"/>
      <c r="AB18" s="7"/>
      <c r="AE18" s="7"/>
      <c r="AF18" s="7"/>
      <c r="AG18" s="7"/>
      <c r="AI18" s="68"/>
    </row>
    <row r="19" spans="1:35" ht="20.399999999999999" x14ac:dyDescent="0.35">
      <c r="A19" s="53"/>
      <c r="B19" s="55"/>
      <c r="E19" s="7"/>
      <c r="F19" s="7"/>
      <c r="G19" s="7"/>
      <c r="H19" s="7"/>
      <c r="I19" s="7"/>
      <c r="L19" s="6" t="str">
        <f>($A$3)</f>
        <v>ifj. Farkas G.</v>
      </c>
      <c r="N19" s="5">
        <v>3</v>
      </c>
      <c r="O19" s="58" t="s">
        <v>0</v>
      </c>
      <c r="P19" s="5">
        <v>0</v>
      </c>
      <c r="R19" s="4" t="str">
        <f>($A$6)</f>
        <v>Najror Z.</v>
      </c>
      <c r="S19" s="7"/>
      <c r="W19" s="7"/>
      <c r="X19" s="7"/>
      <c r="Y19" s="7"/>
      <c r="Z19" s="7"/>
      <c r="AA19" s="7"/>
      <c r="AB19" s="7"/>
      <c r="AE19" s="7"/>
      <c r="AF19" s="7"/>
      <c r="AG19" s="7"/>
      <c r="AI19" s="68"/>
    </row>
    <row r="20" spans="1:35" ht="20.399999999999999" x14ac:dyDescent="0.35">
      <c r="A20" s="53"/>
      <c r="B20" s="55"/>
      <c r="D20" s="59"/>
      <c r="E20" s="7"/>
      <c r="F20" s="7"/>
      <c r="G20" s="7"/>
      <c r="H20" s="7"/>
      <c r="I20" s="7"/>
      <c r="J20" s="7"/>
      <c r="L20" s="6" t="str">
        <f>($A$7)</f>
        <v>Mihály II. Z.</v>
      </c>
      <c r="N20" s="5">
        <v>9</v>
      </c>
      <c r="O20" s="58" t="s">
        <v>0</v>
      </c>
      <c r="P20" s="5">
        <v>2</v>
      </c>
      <c r="Q20" s="57"/>
      <c r="R20" s="4" t="str">
        <f>($A$8)</f>
        <v>Balázs M.</v>
      </c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I20" s="68"/>
    </row>
    <row r="21" spans="1:35" ht="3.75" customHeight="1" x14ac:dyDescent="0.3">
      <c r="A21" s="53"/>
      <c r="B21" s="55"/>
      <c r="C21" s="56"/>
      <c r="D21" s="56"/>
      <c r="E21" s="55"/>
      <c r="F21" s="55"/>
      <c r="G21" s="55"/>
      <c r="H21" s="55"/>
      <c r="I21" s="55"/>
      <c r="J21" s="55"/>
      <c r="K21" s="55"/>
      <c r="L21" s="3"/>
      <c r="M21" s="55"/>
      <c r="N21" s="3"/>
      <c r="O21" s="3"/>
      <c r="P21" s="3"/>
      <c r="Q21" s="55"/>
      <c r="R21" s="3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4"/>
    </row>
    <row r="22" spans="1:35" ht="21" x14ac:dyDescent="0.4">
      <c r="A22" s="62">
        <v>4</v>
      </c>
      <c r="B22" s="67"/>
      <c r="D22" s="59"/>
      <c r="E22" s="7"/>
      <c r="F22" s="7"/>
      <c r="G22" s="7"/>
      <c r="H22" s="7"/>
      <c r="I22" s="7"/>
      <c r="J22" s="7"/>
      <c r="L22" s="6" t="str">
        <f>($A$6)</f>
        <v>Najror Z.</v>
      </c>
      <c r="N22" s="5">
        <v>3</v>
      </c>
      <c r="O22" s="58" t="s">
        <v>0</v>
      </c>
      <c r="P22" s="5">
        <v>1</v>
      </c>
      <c r="Q22" s="60"/>
      <c r="R22" s="4" t="str">
        <f>($A$7)</f>
        <v>Mihály II. Z.</v>
      </c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1:35" ht="20.399999999999999" x14ac:dyDescent="0.35">
      <c r="A23" s="53"/>
      <c r="B23" s="55"/>
      <c r="E23" s="7"/>
      <c r="F23" s="7"/>
      <c r="G23" s="7"/>
      <c r="H23" s="7"/>
      <c r="I23" s="7"/>
      <c r="J23" s="7"/>
      <c r="L23" s="6" t="str">
        <f>($A$4)</f>
        <v>Takács Z.</v>
      </c>
      <c r="N23" s="5">
        <v>2</v>
      </c>
      <c r="O23" s="58" t="s">
        <v>0</v>
      </c>
      <c r="P23" s="5">
        <v>0</v>
      </c>
      <c r="R23" s="4" t="str">
        <f>($A$8)</f>
        <v>Balázs M.</v>
      </c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1:35" ht="20.399999999999999" x14ac:dyDescent="0.35">
      <c r="A24" s="53"/>
      <c r="B24" s="55"/>
      <c r="D24" s="59"/>
      <c r="E24" s="7"/>
      <c r="F24" s="7"/>
      <c r="G24" s="7"/>
      <c r="H24" s="7"/>
      <c r="I24" s="7"/>
      <c r="J24" s="7"/>
      <c r="L24" s="6" t="str">
        <f>($A$3)</f>
        <v>ifj. Farkas G.</v>
      </c>
      <c r="N24" s="5">
        <v>3</v>
      </c>
      <c r="O24" s="58" t="s">
        <v>0</v>
      </c>
      <c r="P24" s="5">
        <v>0</v>
      </c>
      <c r="Q24" s="57"/>
      <c r="R24" s="4" t="str">
        <f>($A$5)</f>
        <v>Oláh T.</v>
      </c>
      <c r="S24" s="7"/>
      <c r="W24" s="7" t="s">
        <v>253</v>
      </c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35" ht="3.75" customHeight="1" x14ac:dyDescent="0.4">
      <c r="A25" s="53"/>
      <c r="B25" s="55"/>
      <c r="C25" s="66"/>
      <c r="D25" s="65"/>
      <c r="E25" s="55"/>
      <c r="F25" s="55"/>
      <c r="G25" s="55"/>
      <c r="H25" s="55"/>
      <c r="I25" s="55"/>
      <c r="J25" s="55"/>
      <c r="K25" s="54"/>
      <c r="L25" s="2"/>
      <c r="M25" s="54"/>
      <c r="N25" s="3"/>
      <c r="O25" s="5"/>
      <c r="P25" s="64"/>
      <c r="Q25" s="63"/>
      <c r="R25" s="3"/>
      <c r="S25" s="55"/>
      <c r="T25" s="54"/>
      <c r="U25" s="54"/>
      <c r="V25" s="54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4"/>
    </row>
    <row r="26" spans="1:35" ht="21" x14ac:dyDescent="0.4">
      <c r="A26" s="62">
        <v>5</v>
      </c>
      <c r="B26" s="61"/>
      <c r="D26" s="59"/>
      <c r="E26" s="7"/>
      <c r="F26" s="7"/>
      <c r="G26" s="7"/>
      <c r="H26" s="7"/>
      <c r="I26" s="7"/>
      <c r="J26" s="7"/>
      <c r="L26" s="6" t="str">
        <f>($A$3)</f>
        <v>ifj. Farkas G.</v>
      </c>
      <c r="M26" s="60"/>
      <c r="N26" s="5">
        <v>1</v>
      </c>
      <c r="O26" s="58" t="s">
        <v>0</v>
      </c>
      <c r="P26" s="5">
        <v>3</v>
      </c>
      <c r="Q26" s="7"/>
      <c r="R26" s="4" t="str">
        <f>($A$4)</f>
        <v>Takács Z.</v>
      </c>
      <c r="S26" s="7"/>
      <c r="W26" s="7"/>
      <c r="X26" s="7"/>
      <c r="Y26" s="7"/>
      <c r="Z26" s="7"/>
      <c r="AA26" s="7"/>
      <c r="AB26" s="7"/>
      <c r="AE26" s="7"/>
      <c r="AF26" s="7"/>
      <c r="AG26" s="7"/>
    </row>
    <row r="27" spans="1:35" ht="20.399999999999999" x14ac:dyDescent="0.35">
      <c r="A27" s="53"/>
      <c r="B27" s="55"/>
      <c r="E27" s="7"/>
      <c r="F27" s="7"/>
      <c r="G27" s="7"/>
      <c r="H27" s="7"/>
      <c r="I27" s="7"/>
      <c r="J27" s="7"/>
      <c r="L27" s="6" t="str">
        <f>($A$5)</f>
        <v>Oláh T.</v>
      </c>
      <c r="N27" s="5">
        <v>0</v>
      </c>
      <c r="O27" s="58" t="s">
        <v>0</v>
      </c>
      <c r="P27" s="5">
        <v>3</v>
      </c>
      <c r="R27" s="4" t="str">
        <f>($A$7)</f>
        <v>Mihály II. Z.</v>
      </c>
      <c r="S27" s="7"/>
      <c r="W27" s="7" t="s">
        <v>253</v>
      </c>
      <c r="X27" s="7"/>
      <c r="Y27" s="7"/>
      <c r="Z27" s="7"/>
      <c r="AA27" s="7"/>
      <c r="AB27" s="7"/>
      <c r="AE27" s="7"/>
      <c r="AF27" s="7"/>
      <c r="AG27" s="7"/>
    </row>
    <row r="28" spans="1:35" ht="20.399999999999999" x14ac:dyDescent="0.35">
      <c r="A28" s="53"/>
      <c r="B28" s="55"/>
      <c r="D28" s="59"/>
      <c r="E28" s="7"/>
      <c r="F28" s="7"/>
      <c r="G28" s="7"/>
      <c r="H28" s="7"/>
      <c r="I28" s="7"/>
      <c r="J28" s="7"/>
      <c r="L28" s="6" t="str">
        <f>($A$6)</f>
        <v>Najror Z.</v>
      </c>
      <c r="N28" s="5">
        <v>7</v>
      </c>
      <c r="O28" s="58" t="s">
        <v>0</v>
      </c>
      <c r="P28" s="5">
        <v>0</v>
      </c>
      <c r="Q28" s="57"/>
      <c r="R28" s="4" t="str">
        <f>($A$8)</f>
        <v>Balázs M.</v>
      </c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5" ht="3.75" customHeight="1" x14ac:dyDescent="0.3">
      <c r="A29" s="53"/>
      <c r="B29" s="55"/>
      <c r="C29" s="56"/>
      <c r="D29" s="56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4"/>
    </row>
    <row r="31" spans="1:35" x14ac:dyDescent="0.25">
      <c r="A31" s="53"/>
    </row>
    <row r="32" spans="1:35" x14ac:dyDescent="0.25">
      <c r="A32" s="53"/>
    </row>
    <row r="33" spans="1:23" ht="3.75" customHeight="1" x14ac:dyDescent="0.25">
      <c r="A33" s="52"/>
    </row>
    <row r="34" spans="1:23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</sheetData>
  <conditionalFormatting sqref="E4:E8 I3 I5:I8 M3:M4 M6:M8 Q3:Q5 Q7:Q8 U3:U6 U8 Y3:Y7">
    <cfRule type="cellIs" dxfId="14" priority="1" stopIfTrue="1" operator="equal">
      <formula>"g"</formula>
    </cfRule>
    <cfRule type="cellIs" dxfId="13" priority="2" stopIfTrue="1" operator="equal">
      <formula>"d"</formula>
    </cfRule>
    <cfRule type="cellIs" dxfId="12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5"/>
  <cols>
    <col min="1" max="1" width="21.33203125" style="1" bestFit="1" customWidth="1"/>
    <col min="2" max="25" width="2.88671875" style="1" customWidth="1"/>
    <col min="26" max="26" width="1.44140625" style="1" customWidth="1"/>
    <col min="27" max="30" width="3" style="1" customWidth="1"/>
    <col min="31" max="31" width="2.5546875" style="1" bestFit="1" customWidth="1"/>
    <col min="32" max="32" width="3" style="1" customWidth="1"/>
    <col min="33" max="33" width="3.88671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33203125" style="1" bestFit="1" customWidth="1"/>
    <col min="258" max="281" width="2.88671875" style="1" customWidth="1"/>
    <col min="282" max="282" width="1.44140625" style="1" customWidth="1"/>
    <col min="283" max="286" width="3" style="1" customWidth="1"/>
    <col min="287" max="287" width="2.5546875" style="1" bestFit="1" customWidth="1"/>
    <col min="288" max="288" width="3" style="1" customWidth="1"/>
    <col min="289" max="289" width="3.88671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33203125" style="1" bestFit="1" customWidth="1"/>
    <col min="514" max="537" width="2.88671875" style="1" customWidth="1"/>
    <col min="538" max="538" width="1.44140625" style="1" customWidth="1"/>
    <col min="539" max="542" width="3" style="1" customWidth="1"/>
    <col min="543" max="543" width="2.5546875" style="1" bestFit="1" customWidth="1"/>
    <col min="544" max="544" width="3" style="1" customWidth="1"/>
    <col min="545" max="545" width="3.88671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33203125" style="1" bestFit="1" customWidth="1"/>
    <col min="770" max="793" width="2.88671875" style="1" customWidth="1"/>
    <col min="794" max="794" width="1.44140625" style="1" customWidth="1"/>
    <col min="795" max="798" width="3" style="1" customWidth="1"/>
    <col min="799" max="799" width="2.5546875" style="1" bestFit="1" customWidth="1"/>
    <col min="800" max="800" width="3" style="1" customWidth="1"/>
    <col min="801" max="801" width="3.88671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33203125" style="1" bestFit="1" customWidth="1"/>
    <col min="1026" max="1049" width="2.88671875" style="1" customWidth="1"/>
    <col min="1050" max="1050" width="1.44140625" style="1" customWidth="1"/>
    <col min="1051" max="1054" width="3" style="1" customWidth="1"/>
    <col min="1055" max="1055" width="2.5546875" style="1" bestFit="1" customWidth="1"/>
    <col min="1056" max="1056" width="3" style="1" customWidth="1"/>
    <col min="1057" max="1057" width="3.88671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33203125" style="1" bestFit="1" customWidth="1"/>
    <col min="1282" max="1305" width="2.88671875" style="1" customWidth="1"/>
    <col min="1306" max="1306" width="1.44140625" style="1" customWidth="1"/>
    <col min="1307" max="1310" width="3" style="1" customWidth="1"/>
    <col min="1311" max="1311" width="2.5546875" style="1" bestFit="1" customWidth="1"/>
    <col min="1312" max="1312" width="3" style="1" customWidth="1"/>
    <col min="1313" max="1313" width="3.88671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33203125" style="1" bestFit="1" customWidth="1"/>
    <col min="1538" max="1561" width="2.88671875" style="1" customWidth="1"/>
    <col min="1562" max="1562" width="1.44140625" style="1" customWidth="1"/>
    <col min="1563" max="1566" width="3" style="1" customWidth="1"/>
    <col min="1567" max="1567" width="2.5546875" style="1" bestFit="1" customWidth="1"/>
    <col min="1568" max="1568" width="3" style="1" customWidth="1"/>
    <col min="1569" max="1569" width="3.88671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33203125" style="1" bestFit="1" customWidth="1"/>
    <col min="1794" max="1817" width="2.88671875" style="1" customWidth="1"/>
    <col min="1818" max="1818" width="1.44140625" style="1" customWidth="1"/>
    <col min="1819" max="1822" width="3" style="1" customWidth="1"/>
    <col min="1823" max="1823" width="2.5546875" style="1" bestFit="1" customWidth="1"/>
    <col min="1824" max="1824" width="3" style="1" customWidth="1"/>
    <col min="1825" max="1825" width="3.88671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33203125" style="1" bestFit="1" customWidth="1"/>
    <col min="2050" max="2073" width="2.88671875" style="1" customWidth="1"/>
    <col min="2074" max="2074" width="1.44140625" style="1" customWidth="1"/>
    <col min="2075" max="2078" width="3" style="1" customWidth="1"/>
    <col min="2079" max="2079" width="2.5546875" style="1" bestFit="1" customWidth="1"/>
    <col min="2080" max="2080" width="3" style="1" customWidth="1"/>
    <col min="2081" max="2081" width="3.88671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33203125" style="1" bestFit="1" customWidth="1"/>
    <col min="2306" max="2329" width="2.88671875" style="1" customWidth="1"/>
    <col min="2330" max="2330" width="1.44140625" style="1" customWidth="1"/>
    <col min="2331" max="2334" width="3" style="1" customWidth="1"/>
    <col min="2335" max="2335" width="2.5546875" style="1" bestFit="1" customWidth="1"/>
    <col min="2336" max="2336" width="3" style="1" customWidth="1"/>
    <col min="2337" max="2337" width="3.88671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33203125" style="1" bestFit="1" customWidth="1"/>
    <col min="2562" max="2585" width="2.88671875" style="1" customWidth="1"/>
    <col min="2586" max="2586" width="1.44140625" style="1" customWidth="1"/>
    <col min="2587" max="2590" width="3" style="1" customWidth="1"/>
    <col min="2591" max="2591" width="2.5546875" style="1" bestFit="1" customWidth="1"/>
    <col min="2592" max="2592" width="3" style="1" customWidth="1"/>
    <col min="2593" max="2593" width="3.88671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33203125" style="1" bestFit="1" customWidth="1"/>
    <col min="2818" max="2841" width="2.88671875" style="1" customWidth="1"/>
    <col min="2842" max="2842" width="1.44140625" style="1" customWidth="1"/>
    <col min="2843" max="2846" width="3" style="1" customWidth="1"/>
    <col min="2847" max="2847" width="2.5546875" style="1" bestFit="1" customWidth="1"/>
    <col min="2848" max="2848" width="3" style="1" customWidth="1"/>
    <col min="2849" max="2849" width="3.88671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33203125" style="1" bestFit="1" customWidth="1"/>
    <col min="3074" max="3097" width="2.88671875" style="1" customWidth="1"/>
    <col min="3098" max="3098" width="1.44140625" style="1" customWidth="1"/>
    <col min="3099" max="3102" width="3" style="1" customWidth="1"/>
    <col min="3103" max="3103" width="2.5546875" style="1" bestFit="1" customWidth="1"/>
    <col min="3104" max="3104" width="3" style="1" customWidth="1"/>
    <col min="3105" max="3105" width="3.88671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33203125" style="1" bestFit="1" customWidth="1"/>
    <col min="3330" max="3353" width="2.88671875" style="1" customWidth="1"/>
    <col min="3354" max="3354" width="1.44140625" style="1" customWidth="1"/>
    <col min="3355" max="3358" width="3" style="1" customWidth="1"/>
    <col min="3359" max="3359" width="2.5546875" style="1" bestFit="1" customWidth="1"/>
    <col min="3360" max="3360" width="3" style="1" customWidth="1"/>
    <col min="3361" max="3361" width="3.88671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33203125" style="1" bestFit="1" customWidth="1"/>
    <col min="3586" max="3609" width="2.88671875" style="1" customWidth="1"/>
    <col min="3610" max="3610" width="1.44140625" style="1" customWidth="1"/>
    <col min="3611" max="3614" width="3" style="1" customWidth="1"/>
    <col min="3615" max="3615" width="2.5546875" style="1" bestFit="1" customWidth="1"/>
    <col min="3616" max="3616" width="3" style="1" customWidth="1"/>
    <col min="3617" max="3617" width="3.88671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33203125" style="1" bestFit="1" customWidth="1"/>
    <col min="3842" max="3865" width="2.88671875" style="1" customWidth="1"/>
    <col min="3866" max="3866" width="1.44140625" style="1" customWidth="1"/>
    <col min="3867" max="3870" width="3" style="1" customWidth="1"/>
    <col min="3871" max="3871" width="2.5546875" style="1" bestFit="1" customWidth="1"/>
    <col min="3872" max="3872" width="3" style="1" customWidth="1"/>
    <col min="3873" max="3873" width="3.88671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33203125" style="1" bestFit="1" customWidth="1"/>
    <col min="4098" max="4121" width="2.88671875" style="1" customWidth="1"/>
    <col min="4122" max="4122" width="1.44140625" style="1" customWidth="1"/>
    <col min="4123" max="4126" width="3" style="1" customWidth="1"/>
    <col min="4127" max="4127" width="2.5546875" style="1" bestFit="1" customWidth="1"/>
    <col min="4128" max="4128" width="3" style="1" customWidth="1"/>
    <col min="4129" max="4129" width="3.88671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33203125" style="1" bestFit="1" customWidth="1"/>
    <col min="4354" max="4377" width="2.88671875" style="1" customWidth="1"/>
    <col min="4378" max="4378" width="1.44140625" style="1" customWidth="1"/>
    <col min="4379" max="4382" width="3" style="1" customWidth="1"/>
    <col min="4383" max="4383" width="2.5546875" style="1" bestFit="1" customWidth="1"/>
    <col min="4384" max="4384" width="3" style="1" customWidth="1"/>
    <col min="4385" max="4385" width="3.88671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33203125" style="1" bestFit="1" customWidth="1"/>
    <col min="4610" max="4633" width="2.88671875" style="1" customWidth="1"/>
    <col min="4634" max="4634" width="1.44140625" style="1" customWidth="1"/>
    <col min="4635" max="4638" width="3" style="1" customWidth="1"/>
    <col min="4639" max="4639" width="2.5546875" style="1" bestFit="1" customWidth="1"/>
    <col min="4640" max="4640" width="3" style="1" customWidth="1"/>
    <col min="4641" max="4641" width="3.88671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33203125" style="1" bestFit="1" customWidth="1"/>
    <col min="4866" max="4889" width="2.88671875" style="1" customWidth="1"/>
    <col min="4890" max="4890" width="1.44140625" style="1" customWidth="1"/>
    <col min="4891" max="4894" width="3" style="1" customWidth="1"/>
    <col min="4895" max="4895" width="2.5546875" style="1" bestFit="1" customWidth="1"/>
    <col min="4896" max="4896" width="3" style="1" customWidth="1"/>
    <col min="4897" max="4897" width="3.88671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33203125" style="1" bestFit="1" customWidth="1"/>
    <col min="5122" max="5145" width="2.88671875" style="1" customWidth="1"/>
    <col min="5146" max="5146" width="1.44140625" style="1" customWidth="1"/>
    <col min="5147" max="5150" width="3" style="1" customWidth="1"/>
    <col min="5151" max="5151" width="2.5546875" style="1" bestFit="1" customWidth="1"/>
    <col min="5152" max="5152" width="3" style="1" customWidth="1"/>
    <col min="5153" max="5153" width="3.88671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33203125" style="1" bestFit="1" customWidth="1"/>
    <col min="5378" max="5401" width="2.88671875" style="1" customWidth="1"/>
    <col min="5402" max="5402" width="1.44140625" style="1" customWidth="1"/>
    <col min="5403" max="5406" width="3" style="1" customWidth="1"/>
    <col min="5407" max="5407" width="2.5546875" style="1" bestFit="1" customWidth="1"/>
    <col min="5408" max="5408" width="3" style="1" customWidth="1"/>
    <col min="5409" max="5409" width="3.88671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33203125" style="1" bestFit="1" customWidth="1"/>
    <col min="5634" max="5657" width="2.88671875" style="1" customWidth="1"/>
    <col min="5658" max="5658" width="1.44140625" style="1" customWidth="1"/>
    <col min="5659" max="5662" width="3" style="1" customWidth="1"/>
    <col min="5663" max="5663" width="2.5546875" style="1" bestFit="1" customWidth="1"/>
    <col min="5664" max="5664" width="3" style="1" customWidth="1"/>
    <col min="5665" max="5665" width="3.88671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33203125" style="1" bestFit="1" customWidth="1"/>
    <col min="5890" max="5913" width="2.88671875" style="1" customWidth="1"/>
    <col min="5914" max="5914" width="1.44140625" style="1" customWidth="1"/>
    <col min="5915" max="5918" width="3" style="1" customWidth="1"/>
    <col min="5919" max="5919" width="2.5546875" style="1" bestFit="1" customWidth="1"/>
    <col min="5920" max="5920" width="3" style="1" customWidth="1"/>
    <col min="5921" max="5921" width="3.88671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33203125" style="1" bestFit="1" customWidth="1"/>
    <col min="6146" max="6169" width="2.88671875" style="1" customWidth="1"/>
    <col min="6170" max="6170" width="1.44140625" style="1" customWidth="1"/>
    <col min="6171" max="6174" width="3" style="1" customWidth="1"/>
    <col min="6175" max="6175" width="2.5546875" style="1" bestFit="1" customWidth="1"/>
    <col min="6176" max="6176" width="3" style="1" customWidth="1"/>
    <col min="6177" max="6177" width="3.88671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33203125" style="1" bestFit="1" customWidth="1"/>
    <col min="6402" max="6425" width="2.88671875" style="1" customWidth="1"/>
    <col min="6426" max="6426" width="1.44140625" style="1" customWidth="1"/>
    <col min="6427" max="6430" width="3" style="1" customWidth="1"/>
    <col min="6431" max="6431" width="2.5546875" style="1" bestFit="1" customWidth="1"/>
    <col min="6432" max="6432" width="3" style="1" customWidth="1"/>
    <col min="6433" max="6433" width="3.88671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33203125" style="1" bestFit="1" customWidth="1"/>
    <col min="6658" max="6681" width="2.88671875" style="1" customWidth="1"/>
    <col min="6682" max="6682" width="1.44140625" style="1" customWidth="1"/>
    <col min="6683" max="6686" width="3" style="1" customWidth="1"/>
    <col min="6687" max="6687" width="2.5546875" style="1" bestFit="1" customWidth="1"/>
    <col min="6688" max="6688" width="3" style="1" customWidth="1"/>
    <col min="6689" max="6689" width="3.88671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33203125" style="1" bestFit="1" customWidth="1"/>
    <col min="6914" max="6937" width="2.88671875" style="1" customWidth="1"/>
    <col min="6938" max="6938" width="1.44140625" style="1" customWidth="1"/>
    <col min="6939" max="6942" width="3" style="1" customWidth="1"/>
    <col min="6943" max="6943" width="2.5546875" style="1" bestFit="1" customWidth="1"/>
    <col min="6944" max="6944" width="3" style="1" customWidth="1"/>
    <col min="6945" max="6945" width="3.88671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33203125" style="1" bestFit="1" customWidth="1"/>
    <col min="7170" max="7193" width="2.88671875" style="1" customWidth="1"/>
    <col min="7194" max="7194" width="1.44140625" style="1" customWidth="1"/>
    <col min="7195" max="7198" width="3" style="1" customWidth="1"/>
    <col min="7199" max="7199" width="2.5546875" style="1" bestFit="1" customWidth="1"/>
    <col min="7200" max="7200" width="3" style="1" customWidth="1"/>
    <col min="7201" max="7201" width="3.88671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33203125" style="1" bestFit="1" customWidth="1"/>
    <col min="7426" max="7449" width="2.88671875" style="1" customWidth="1"/>
    <col min="7450" max="7450" width="1.44140625" style="1" customWidth="1"/>
    <col min="7451" max="7454" width="3" style="1" customWidth="1"/>
    <col min="7455" max="7455" width="2.5546875" style="1" bestFit="1" customWidth="1"/>
    <col min="7456" max="7456" width="3" style="1" customWidth="1"/>
    <col min="7457" max="7457" width="3.88671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33203125" style="1" bestFit="1" customWidth="1"/>
    <col min="7682" max="7705" width="2.88671875" style="1" customWidth="1"/>
    <col min="7706" max="7706" width="1.44140625" style="1" customWidth="1"/>
    <col min="7707" max="7710" width="3" style="1" customWidth="1"/>
    <col min="7711" max="7711" width="2.5546875" style="1" bestFit="1" customWidth="1"/>
    <col min="7712" max="7712" width="3" style="1" customWidth="1"/>
    <col min="7713" max="7713" width="3.88671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33203125" style="1" bestFit="1" customWidth="1"/>
    <col min="7938" max="7961" width="2.88671875" style="1" customWidth="1"/>
    <col min="7962" max="7962" width="1.44140625" style="1" customWidth="1"/>
    <col min="7963" max="7966" width="3" style="1" customWidth="1"/>
    <col min="7967" max="7967" width="2.5546875" style="1" bestFit="1" customWidth="1"/>
    <col min="7968" max="7968" width="3" style="1" customWidth="1"/>
    <col min="7969" max="7969" width="3.88671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33203125" style="1" bestFit="1" customWidth="1"/>
    <col min="8194" max="8217" width="2.88671875" style="1" customWidth="1"/>
    <col min="8218" max="8218" width="1.44140625" style="1" customWidth="1"/>
    <col min="8219" max="8222" width="3" style="1" customWidth="1"/>
    <col min="8223" max="8223" width="2.5546875" style="1" bestFit="1" customWidth="1"/>
    <col min="8224" max="8224" width="3" style="1" customWidth="1"/>
    <col min="8225" max="8225" width="3.88671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33203125" style="1" bestFit="1" customWidth="1"/>
    <col min="8450" max="8473" width="2.88671875" style="1" customWidth="1"/>
    <col min="8474" max="8474" width="1.44140625" style="1" customWidth="1"/>
    <col min="8475" max="8478" width="3" style="1" customWidth="1"/>
    <col min="8479" max="8479" width="2.5546875" style="1" bestFit="1" customWidth="1"/>
    <col min="8480" max="8480" width="3" style="1" customWidth="1"/>
    <col min="8481" max="8481" width="3.88671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33203125" style="1" bestFit="1" customWidth="1"/>
    <col min="8706" max="8729" width="2.88671875" style="1" customWidth="1"/>
    <col min="8730" max="8730" width="1.44140625" style="1" customWidth="1"/>
    <col min="8731" max="8734" width="3" style="1" customWidth="1"/>
    <col min="8735" max="8735" width="2.5546875" style="1" bestFit="1" customWidth="1"/>
    <col min="8736" max="8736" width="3" style="1" customWidth="1"/>
    <col min="8737" max="8737" width="3.88671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33203125" style="1" bestFit="1" customWidth="1"/>
    <col min="8962" max="8985" width="2.88671875" style="1" customWidth="1"/>
    <col min="8986" max="8986" width="1.44140625" style="1" customWidth="1"/>
    <col min="8987" max="8990" width="3" style="1" customWidth="1"/>
    <col min="8991" max="8991" width="2.5546875" style="1" bestFit="1" customWidth="1"/>
    <col min="8992" max="8992" width="3" style="1" customWidth="1"/>
    <col min="8993" max="8993" width="3.88671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33203125" style="1" bestFit="1" customWidth="1"/>
    <col min="9218" max="9241" width="2.88671875" style="1" customWidth="1"/>
    <col min="9242" max="9242" width="1.44140625" style="1" customWidth="1"/>
    <col min="9243" max="9246" width="3" style="1" customWidth="1"/>
    <col min="9247" max="9247" width="2.5546875" style="1" bestFit="1" customWidth="1"/>
    <col min="9248" max="9248" width="3" style="1" customWidth="1"/>
    <col min="9249" max="9249" width="3.88671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33203125" style="1" bestFit="1" customWidth="1"/>
    <col min="9474" max="9497" width="2.88671875" style="1" customWidth="1"/>
    <col min="9498" max="9498" width="1.44140625" style="1" customWidth="1"/>
    <col min="9499" max="9502" width="3" style="1" customWidth="1"/>
    <col min="9503" max="9503" width="2.5546875" style="1" bestFit="1" customWidth="1"/>
    <col min="9504" max="9504" width="3" style="1" customWidth="1"/>
    <col min="9505" max="9505" width="3.88671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33203125" style="1" bestFit="1" customWidth="1"/>
    <col min="9730" max="9753" width="2.88671875" style="1" customWidth="1"/>
    <col min="9754" max="9754" width="1.44140625" style="1" customWidth="1"/>
    <col min="9755" max="9758" width="3" style="1" customWidth="1"/>
    <col min="9759" max="9759" width="2.5546875" style="1" bestFit="1" customWidth="1"/>
    <col min="9760" max="9760" width="3" style="1" customWidth="1"/>
    <col min="9761" max="9761" width="3.88671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33203125" style="1" bestFit="1" customWidth="1"/>
    <col min="9986" max="10009" width="2.88671875" style="1" customWidth="1"/>
    <col min="10010" max="10010" width="1.44140625" style="1" customWidth="1"/>
    <col min="10011" max="10014" width="3" style="1" customWidth="1"/>
    <col min="10015" max="10015" width="2.5546875" style="1" bestFit="1" customWidth="1"/>
    <col min="10016" max="10016" width="3" style="1" customWidth="1"/>
    <col min="10017" max="10017" width="3.88671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33203125" style="1" bestFit="1" customWidth="1"/>
    <col min="10242" max="10265" width="2.88671875" style="1" customWidth="1"/>
    <col min="10266" max="10266" width="1.44140625" style="1" customWidth="1"/>
    <col min="10267" max="10270" width="3" style="1" customWidth="1"/>
    <col min="10271" max="10271" width="2.5546875" style="1" bestFit="1" customWidth="1"/>
    <col min="10272" max="10272" width="3" style="1" customWidth="1"/>
    <col min="10273" max="10273" width="3.88671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33203125" style="1" bestFit="1" customWidth="1"/>
    <col min="10498" max="10521" width="2.88671875" style="1" customWidth="1"/>
    <col min="10522" max="10522" width="1.44140625" style="1" customWidth="1"/>
    <col min="10523" max="10526" width="3" style="1" customWidth="1"/>
    <col min="10527" max="10527" width="2.5546875" style="1" bestFit="1" customWidth="1"/>
    <col min="10528" max="10528" width="3" style="1" customWidth="1"/>
    <col min="10529" max="10529" width="3.88671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33203125" style="1" bestFit="1" customWidth="1"/>
    <col min="10754" max="10777" width="2.88671875" style="1" customWidth="1"/>
    <col min="10778" max="10778" width="1.44140625" style="1" customWidth="1"/>
    <col min="10779" max="10782" width="3" style="1" customWidth="1"/>
    <col min="10783" max="10783" width="2.5546875" style="1" bestFit="1" customWidth="1"/>
    <col min="10784" max="10784" width="3" style="1" customWidth="1"/>
    <col min="10785" max="10785" width="3.88671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33203125" style="1" bestFit="1" customWidth="1"/>
    <col min="11010" max="11033" width="2.88671875" style="1" customWidth="1"/>
    <col min="11034" max="11034" width="1.44140625" style="1" customWidth="1"/>
    <col min="11035" max="11038" width="3" style="1" customWidth="1"/>
    <col min="11039" max="11039" width="2.5546875" style="1" bestFit="1" customWidth="1"/>
    <col min="11040" max="11040" width="3" style="1" customWidth="1"/>
    <col min="11041" max="11041" width="3.88671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33203125" style="1" bestFit="1" customWidth="1"/>
    <col min="11266" max="11289" width="2.88671875" style="1" customWidth="1"/>
    <col min="11290" max="11290" width="1.44140625" style="1" customWidth="1"/>
    <col min="11291" max="11294" width="3" style="1" customWidth="1"/>
    <col min="11295" max="11295" width="2.5546875" style="1" bestFit="1" customWidth="1"/>
    <col min="11296" max="11296" width="3" style="1" customWidth="1"/>
    <col min="11297" max="11297" width="3.88671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33203125" style="1" bestFit="1" customWidth="1"/>
    <col min="11522" max="11545" width="2.88671875" style="1" customWidth="1"/>
    <col min="11546" max="11546" width="1.44140625" style="1" customWidth="1"/>
    <col min="11547" max="11550" width="3" style="1" customWidth="1"/>
    <col min="11551" max="11551" width="2.5546875" style="1" bestFit="1" customWidth="1"/>
    <col min="11552" max="11552" width="3" style="1" customWidth="1"/>
    <col min="11553" max="11553" width="3.88671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33203125" style="1" bestFit="1" customWidth="1"/>
    <col min="11778" max="11801" width="2.88671875" style="1" customWidth="1"/>
    <col min="11802" max="11802" width="1.44140625" style="1" customWidth="1"/>
    <col min="11803" max="11806" width="3" style="1" customWidth="1"/>
    <col min="11807" max="11807" width="2.5546875" style="1" bestFit="1" customWidth="1"/>
    <col min="11808" max="11808" width="3" style="1" customWidth="1"/>
    <col min="11809" max="11809" width="3.88671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33203125" style="1" bestFit="1" customWidth="1"/>
    <col min="12034" max="12057" width="2.88671875" style="1" customWidth="1"/>
    <col min="12058" max="12058" width="1.44140625" style="1" customWidth="1"/>
    <col min="12059" max="12062" width="3" style="1" customWidth="1"/>
    <col min="12063" max="12063" width="2.5546875" style="1" bestFit="1" customWidth="1"/>
    <col min="12064" max="12064" width="3" style="1" customWidth="1"/>
    <col min="12065" max="12065" width="3.88671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33203125" style="1" bestFit="1" customWidth="1"/>
    <col min="12290" max="12313" width="2.88671875" style="1" customWidth="1"/>
    <col min="12314" max="12314" width="1.44140625" style="1" customWidth="1"/>
    <col min="12315" max="12318" width="3" style="1" customWidth="1"/>
    <col min="12319" max="12319" width="2.5546875" style="1" bestFit="1" customWidth="1"/>
    <col min="12320" max="12320" width="3" style="1" customWidth="1"/>
    <col min="12321" max="12321" width="3.88671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33203125" style="1" bestFit="1" customWidth="1"/>
    <col min="12546" max="12569" width="2.88671875" style="1" customWidth="1"/>
    <col min="12570" max="12570" width="1.44140625" style="1" customWidth="1"/>
    <col min="12571" max="12574" width="3" style="1" customWidth="1"/>
    <col min="12575" max="12575" width="2.5546875" style="1" bestFit="1" customWidth="1"/>
    <col min="12576" max="12576" width="3" style="1" customWidth="1"/>
    <col min="12577" max="12577" width="3.88671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33203125" style="1" bestFit="1" customWidth="1"/>
    <col min="12802" max="12825" width="2.88671875" style="1" customWidth="1"/>
    <col min="12826" max="12826" width="1.44140625" style="1" customWidth="1"/>
    <col min="12827" max="12830" width="3" style="1" customWidth="1"/>
    <col min="12831" max="12831" width="2.5546875" style="1" bestFit="1" customWidth="1"/>
    <col min="12832" max="12832" width="3" style="1" customWidth="1"/>
    <col min="12833" max="12833" width="3.88671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33203125" style="1" bestFit="1" customWidth="1"/>
    <col min="13058" max="13081" width="2.88671875" style="1" customWidth="1"/>
    <col min="13082" max="13082" width="1.44140625" style="1" customWidth="1"/>
    <col min="13083" max="13086" width="3" style="1" customWidth="1"/>
    <col min="13087" max="13087" width="2.5546875" style="1" bestFit="1" customWidth="1"/>
    <col min="13088" max="13088" width="3" style="1" customWidth="1"/>
    <col min="13089" max="13089" width="3.88671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33203125" style="1" bestFit="1" customWidth="1"/>
    <col min="13314" max="13337" width="2.88671875" style="1" customWidth="1"/>
    <col min="13338" max="13338" width="1.44140625" style="1" customWidth="1"/>
    <col min="13339" max="13342" width="3" style="1" customWidth="1"/>
    <col min="13343" max="13343" width="2.5546875" style="1" bestFit="1" customWidth="1"/>
    <col min="13344" max="13344" width="3" style="1" customWidth="1"/>
    <col min="13345" max="13345" width="3.88671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33203125" style="1" bestFit="1" customWidth="1"/>
    <col min="13570" max="13593" width="2.88671875" style="1" customWidth="1"/>
    <col min="13594" max="13594" width="1.44140625" style="1" customWidth="1"/>
    <col min="13595" max="13598" width="3" style="1" customWidth="1"/>
    <col min="13599" max="13599" width="2.5546875" style="1" bestFit="1" customWidth="1"/>
    <col min="13600" max="13600" width="3" style="1" customWidth="1"/>
    <col min="13601" max="13601" width="3.88671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33203125" style="1" bestFit="1" customWidth="1"/>
    <col min="13826" max="13849" width="2.88671875" style="1" customWidth="1"/>
    <col min="13850" max="13850" width="1.44140625" style="1" customWidth="1"/>
    <col min="13851" max="13854" width="3" style="1" customWidth="1"/>
    <col min="13855" max="13855" width="2.5546875" style="1" bestFit="1" customWidth="1"/>
    <col min="13856" max="13856" width="3" style="1" customWidth="1"/>
    <col min="13857" max="13857" width="3.88671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33203125" style="1" bestFit="1" customWidth="1"/>
    <col min="14082" max="14105" width="2.88671875" style="1" customWidth="1"/>
    <col min="14106" max="14106" width="1.44140625" style="1" customWidth="1"/>
    <col min="14107" max="14110" width="3" style="1" customWidth="1"/>
    <col min="14111" max="14111" width="2.5546875" style="1" bestFit="1" customWidth="1"/>
    <col min="14112" max="14112" width="3" style="1" customWidth="1"/>
    <col min="14113" max="14113" width="3.88671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33203125" style="1" bestFit="1" customWidth="1"/>
    <col min="14338" max="14361" width="2.88671875" style="1" customWidth="1"/>
    <col min="14362" max="14362" width="1.44140625" style="1" customWidth="1"/>
    <col min="14363" max="14366" width="3" style="1" customWidth="1"/>
    <col min="14367" max="14367" width="2.5546875" style="1" bestFit="1" customWidth="1"/>
    <col min="14368" max="14368" width="3" style="1" customWidth="1"/>
    <col min="14369" max="14369" width="3.88671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33203125" style="1" bestFit="1" customWidth="1"/>
    <col min="14594" max="14617" width="2.88671875" style="1" customWidth="1"/>
    <col min="14618" max="14618" width="1.44140625" style="1" customWidth="1"/>
    <col min="14619" max="14622" width="3" style="1" customWidth="1"/>
    <col min="14623" max="14623" width="2.5546875" style="1" bestFit="1" customWidth="1"/>
    <col min="14624" max="14624" width="3" style="1" customWidth="1"/>
    <col min="14625" max="14625" width="3.88671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33203125" style="1" bestFit="1" customWidth="1"/>
    <col min="14850" max="14873" width="2.88671875" style="1" customWidth="1"/>
    <col min="14874" max="14874" width="1.44140625" style="1" customWidth="1"/>
    <col min="14875" max="14878" width="3" style="1" customWidth="1"/>
    <col min="14879" max="14879" width="2.5546875" style="1" bestFit="1" customWidth="1"/>
    <col min="14880" max="14880" width="3" style="1" customWidth="1"/>
    <col min="14881" max="14881" width="3.88671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33203125" style="1" bestFit="1" customWidth="1"/>
    <col min="15106" max="15129" width="2.88671875" style="1" customWidth="1"/>
    <col min="15130" max="15130" width="1.44140625" style="1" customWidth="1"/>
    <col min="15131" max="15134" width="3" style="1" customWidth="1"/>
    <col min="15135" max="15135" width="2.5546875" style="1" bestFit="1" customWidth="1"/>
    <col min="15136" max="15136" width="3" style="1" customWidth="1"/>
    <col min="15137" max="15137" width="3.88671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33203125" style="1" bestFit="1" customWidth="1"/>
    <col min="15362" max="15385" width="2.88671875" style="1" customWidth="1"/>
    <col min="15386" max="15386" width="1.44140625" style="1" customWidth="1"/>
    <col min="15387" max="15390" width="3" style="1" customWidth="1"/>
    <col min="15391" max="15391" width="2.5546875" style="1" bestFit="1" customWidth="1"/>
    <col min="15392" max="15392" width="3" style="1" customWidth="1"/>
    <col min="15393" max="15393" width="3.88671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33203125" style="1" bestFit="1" customWidth="1"/>
    <col min="15618" max="15641" width="2.88671875" style="1" customWidth="1"/>
    <col min="15642" max="15642" width="1.44140625" style="1" customWidth="1"/>
    <col min="15643" max="15646" width="3" style="1" customWidth="1"/>
    <col min="15647" max="15647" width="2.5546875" style="1" bestFit="1" customWidth="1"/>
    <col min="15648" max="15648" width="3" style="1" customWidth="1"/>
    <col min="15649" max="15649" width="3.88671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33203125" style="1" bestFit="1" customWidth="1"/>
    <col min="15874" max="15897" width="2.88671875" style="1" customWidth="1"/>
    <col min="15898" max="15898" width="1.44140625" style="1" customWidth="1"/>
    <col min="15899" max="15902" width="3" style="1" customWidth="1"/>
    <col min="15903" max="15903" width="2.5546875" style="1" bestFit="1" customWidth="1"/>
    <col min="15904" max="15904" width="3" style="1" customWidth="1"/>
    <col min="15905" max="15905" width="3.88671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33203125" style="1" bestFit="1" customWidth="1"/>
    <col min="16130" max="16153" width="2.88671875" style="1" customWidth="1"/>
    <col min="16154" max="16154" width="1.44140625" style="1" customWidth="1"/>
    <col min="16155" max="16158" width="3" style="1" customWidth="1"/>
    <col min="16159" max="16159" width="2.5546875" style="1" bestFit="1" customWidth="1"/>
    <col min="16160" max="16160" width="3" style="1" customWidth="1"/>
    <col min="16161" max="16161" width="3.88671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19.2" thickBot="1" x14ac:dyDescent="0.35">
      <c r="A1" s="51" t="s">
        <v>196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84">
        <v>43359</v>
      </c>
      <c r="AB1" s="83"/>
      <c r="AC1" s="83"/>
      <c r="AD1" s="83"/>
      <c r="AE1" s="83"/>
      <c r="AF1" s="83"/>
      <c r="AG1" s="50"/>
      <c r="AH1" s="2"/>
      <c r="AI1" s="49"/>
      <c r="AJ1" s="48"/>
      <c r="AK1" s="2"/>
      <c r="AL1" s="2"/>
    </row>
    <row r="2" spans="1:38" ht="33.75" customHeight="1" thickTop="1" thickBot="1" x14ac:dyDescent="0.45">
      <c r="A2" s="47" t="s">
        <v>200</v>
      </c>
      <c r="B2" s="44" t="str">
        <f>(A3)</f>
        <v>Lukács V.</v>
      </c>
      <c r="C2" s="46"/>
      <c r="D2" s="44"/>
      <c r="E2" s="44"/>
      <c r="F2" s="45" t="str">
        <f>(A4)</f>
        <v>Tyukodi Gy.</v>
      </c>
      <c r="G2" s="44"/>
      <c r="H2" s="44"/>
      <c r="I2" s="44"/>
      <c r="J2" s="45" t="str">
        <f>(A5)</f>
        <v>Balla A.</v>
      </c>
      <c r="K2" s="44"/>
      <c r="L2" s="44"/>
      <c r="M2" s="44"/>
      <c r="N2" s="45" t="str">
        <f>(A6)</f>
        <v>Bánfalvi Sz.</v>
      </c>
      <c r="O2" s="44"/>
      <c r="P2" s="44"/>
      <c r="Q2" s="44"/>
      <c r="R2" s="45" t="str">
        <f>(A7)</f>
        <v>Kondor B.</v>
      </c>
      <c r="S2" s="44"/>
      <c r="T2" s="44"/>
      <c r="U2" s="44"/>
      <c r="V2" s="45" t="str">
        <f>(A8)</f>
        <v>Aszalós L.</v>
      </c>
      <c r="W2" s="44"/>
      <c r="X2" s="44"/>
      <c r="Y2" s="44"/>
      <c r="Z2" s="43"/>
      <c r="AA2" s="42" t="s">
        <v>9</v>
      </c>
      <c r="AB2" s="41" t="s">
        <v>8</v>
      </c>
      <c r="AC2" s="41" t="s">
        <v>7</v>
      </c>
      <c r="AD2" s="41" t="s">
        <v>6</v>
      </c>
      <c r="AE2" s="40" t="s">
        <v>5</v>
      </c>
      <c r="AF2" s="40" t="s">
        <v>4</v>
      </c>
      <c r="AG2" s="39" t="s">
        <v>3</v>
      </c>
      <c r="AH2" s="2"/>
      <c r="AI2" s="39" t="s">
        <v>2</v>
      </c>
      <c r="AJ2" s="82"/>
      <c r="AK2" s="38" t="s">
        <v>1</v>
      </c>
      <c r="AL2" s="2"/>
    </row>
    <row r="3" spans="1:38" ht="18" thickTop="1" x14ac:dyDescent="0.25">
      <c r="A3" s="37" t="s">
        <v>146</v>
      </c>
      <c r="B3" s="36"/>
      <c r="C3" s="35"/>
      <c r="D3" s="35"/>
      <c r="E3" s="35"/>
      <c r="F3" s="34">
        <v>5</v>
      </c>
      <c r="G3" s="33">
        <f>(N26)</f>
        <v>3</v>
      </c>
      <c r="H3" s="33">
        <f>(P26)</f>
        <v>1</v>
      </c>
      <c r="I3" s="81" t="str">
        <f>IF(G3=".","-",IF(G3&gt;H3,"g",IF(G3=H3,"d","v")))</f>
        <v>g</v>
      </c>
      <c r="J3" s="34">
        <v>4</v>
      </c>
      <c r="K3" s="33">
        <f>(N24)</f>
        <v>2</v>
      </c>
      <c r="L3" s="33">
        <f>(P24)</f>
        <v>1</v>
      </c>
      <c r="M3" s="81" t="str">
        <f>IF(K3=".","-",IF(K3&gt;L3,"g",IF(K3=L3,"d","v")))</f>
        <v>g</v>
      </c>
      <c r="N3" s="34">
        <v>3</v>
      </c>
      <c r="O3" s="33">
        <f>(N19)</f>
        <v>2</v>
      </c>
      <c r="P3" s="33">
        <f>(P19)</f>
        <v>1</v>
      </c>
      <c r="Q3" s="81" t="str">
        <f>IF(O3=".","-",IF(O3&gt;P3,"g",IF(O3=P3,"d","v")))</f>
        <v>g</v>
      </c>
      <c r="R3" s="34">
        <v>2</v>
      </c>
      <c r="S3" s="33">
        <f>(N16)</f>
        <v>4</v>
      </c>
      <c r="T3" s="33">
        <f>(P16)</f>
        <v>0</v>
      </c>
      <c r="U3" s="81" t="str">
        <f>IF(S3=".","-",IF(S3&gt;T3,"g",IF(S3=T3,"d","v")))</f>
        <v>g</v>
      </c>
      <c r="V3" s="34">
        <v>1</v>
      </c>
      <c r="W3" s="33">
        <f>(N10)</f>
        <v>3</v>
      </c>
      <c r="X3" s="33">
        <f>(P10)</f>
        <v>0</v>
      </c>
      <c r="Y3" s="81" t="str">
        <f>IF(W3=".","-",IF(W3&gt;X3,"g",IF(W3=X3,"d","v")))</f>
        <v>g</v>
      </c>
      <c r="Z3" s="80"/>
      <c r="AA3" s="32">
        <f t="shared" ref="AA3:AA8" si="0">SUM(AB3:AD3)</f>
        <v>5</v>
      </c>
      <c r="AB3" s="31">
        <f t="shared" ref="AB3:AB8" si="1">COUNTIF(B3:Y3,"g")</f>
        <v>5</v>
      </c>
      <c r="AC3" s="31">
        <f t="shared" ref="AC3:AC8" si="2">COUNTIF(B3:Y3,"d")</f>
        <v>0</v>
      </c>
      <c r="AD3" s="31">
        <f t="shared" ref="AD3:AD8" si="3">COUNTIF(B3:Y3,"v")</f>
        <v>0</v>
      </c>
      <c r="AE3" s="23">
        <f>SUM(IF(G3&lt;&gt;".",G3)+IF(K3&lt;&gt;".",K3)+IF(O3&lt;&gt;".",O3)+IF(S3&lt;&gt;".",S3)+IF(W3&lt;&gt;".",W3))</f>
        <v>14</v>
      </c>
      <c r="AF3" s="23">
        <f>SUM(IF(H3&lt;&gt;".",H3)+IF(L3&lt;&gt;".",L3)+IF(P3&lt;&gt;".",P3)+IF(T3&lt;&gt;".",T3)+IF(X3&lt;&gt;".",X3))</f>
        <v>3</v>
      </c>
      <c r="AG3" s="30">
        <f t="shared" ref="AG3:AG8" si="4">SUM(AB3*3+AC3*1)</f>
        <v>15</v>
      </c>
      <c r="AH3" s="3"/>
      <c r="AI3" s="20">
        <f t="shared" ref="AI3:AI8" si="5">RANK(AG3,$AG$3:$AG$8,0)</f>
        <v>1</v>
      </c>
      <c r="AJ3" s="74"/>
      <c r="AK3" s="10">
        <f t="shared" ref="AK3:AK8" si="6">SUM(AE3-AF3)</f>
        <v>11</v>
      </c>
      <c r="AL3" s="2"/>
    </row>
    <row r="4" spans="1:38" ht="17.399999999999999" x14ac:dyDescent="0.25">
      <c r="A4" s="29" t="s">
        <v>154</v>
      </c>
      <c r="B4" s="26">
        <v>5</v>
      </c>
      <c r="C4" s="24">
        <f>(P26)</f>
        <v>1</v>
      </c>
      <c r="D4" s="24">
        <f>(N26)</f>
        <v>3</v>
      </c>
      <c r="E4" s="78" t="str">
        <f>IF(C4=".","-",IF(C4&gt;D4,"g",IF(C4=D4,"d","v")))</f>
        <v>v</v>
      </c>
      <c r="F4" s="28"/>
      <c r="G4" s="27"/>
      <c r="H4" s="27"/>
      <c r="I4" s="27"/>
      <c r="J4" s="26">
        <v>3</v>
      </c>
      <c r="K4" s="24">
        <f>(N18)</f>
        <v>1</v>
      </c>
      <c r="L4" s="24">
        <f>(P18)</f>
        <v>1</v>
      </c>
      <c r="M4" s="78" t="str">
        <f>IF(K4=".","-",IF(K4&gt;L4,"g",IF(K4=L4,"d","v")))</f>
        <v>d</v>
      </c>
      <c r="N4" s="26">
        <v>2</v>
      </c>
      <c r="O4" s="24">
        <f>(N15)</f>
        <v>1</v>
      </c>
      <c r="P4" s="24">
        <f>(P15)</f>
        <v>0</v>
      </c>
      <c r="Q4" s="78" t="str">
        <f>IF(O4=".","-",IF(O4&gt;P4,"g",IF(O4=P4,"d","v")))</f>
        <v>g</v>
      </c>
      <c r="R4" s="26">
        <v>1</v>
      </c>
      <c r="S4" s="24">
        <f>(N12)</f>
        <v>0</v>
      </c>
      <c r="T4" s="24">
        <f>(P12)</f>
        <v>2</v>
      </c>
      <c r="U4" s="78" t="str">
        <f>IF(S4=".","-",IF(S4&gt;T4,"g",IF(S4=T4,"d","v")))</f>
        <v>v</v>
      </c>
      <c r="V4" s="26">
        <v>4</v>
      </c>
      <c r="W4" s="24">
        <f>(N23)</f>
        <v>2</v>
      </c>
      <c r="X4" s="24">
        <f>(P23)</f>
        <v>0</v>
      </c>
      <c r="Y4" s="78" t="str">
        <f>IF(W4=".","-",IF(W4&gt;X4,"g",IF(W4=X4,"d","v")))</f>
        <v>g</v>
      </c>
      <c r="Z4" s="77"/>
      <c r="AA4" s="25">
        <f t="shared" si="0"/>
        <v>5</v>
      </c>
      <c r="AB4" s="24">
        <f t="shared" si="1"/>
        <v>2</v>
      </c>
      <c r="AC4" s="24">
        <f t="shared" si="2"/>
        <v>1</v>
      </c>
      <c r="AD4" s="24">
        <f t="shared" si="3"/>
        <v>2</v>
      </c>
      <c r="AE4" s="76">
        <f>SUM(IF(C4&lt;&gt;".",C4)+IF(K4&lt;&gt;".",K4)+IF(O4&lt;&gt;".",O4)+IF(S4&lt;&gt;".",S4)+IF(W4&lt;&gt;".",W4))</f>
        <v>5</v>
      </c>
      <c r="AF4" s="76">
        <f>SUM(IF(D4&lt;&gt;".",D4)+IF(L4&lt;&gt;".",L4)+IF(P4&lt;&gt;".",P4)+IF(T4&lt;&gt;".",T4)+IF(X4&lt;&gt;".",X4))</f>
        <v>6</v>
      </c>
      <c r="AG4" s="22">
        <f t="shared" si="4"/>
        <v>7</v>
      </c>
      <c r="AH4" s="3"/>
      <c r="AI4" s="20">
        <f t="shared" si="5"/>
        <v>3</v>
      </c>
      <c r="AJ4" s="74"/>
      <c r="AK4" s="10">
        <f t="shared" si="6"/>
        <v>-1</v>
      </c>
      <c r="AL4" s="2"/>
    </row>
    <row r="5" spans="1:38" ht="17.399999999999999" x14ac:dyDescent="0.25">
      <c r="A5" s="29" t="s">
        <v>162</v>
      </c>
      <c r="B5" s="26">
        <v>4</v>
      </c>
      <c r="C5" s="24">
        <f>(P24)</f>
        <v>1</v>
      </c>
      <c r="D5" s="24">
        <f>(N24)</f>
        <v>2</v>
      </c>
      <c r="E5" s="78" t="str">
        <f>IF(C5=".","-",IF(C5&gt;D5,"g",IF(C5=D5,"d","v")))</f>
        <v>v</v>
      </c>
      <c r="F5" s="26">
        <v>3</v>
      </c>
      <c r="G5" s="24">
        <f>(P18)</f>
        <v>1</v>
      </c>
      <c r="H5" s="24">
        <f>(N18)</f>
        <v>1</v>
      </c>
      <c r="I5" s="78" t="str">
        <f>IF(G5=".","-",IF(G5&gt;H5,"g",IF(G5=H5,"d","v")))</f>
        <v>d</v>
      </c>
      <c r="J5" s="79"/>
      <c r="K5" s="27"/>
      <c r="L5" s="27"/>
      <c r="M5" s="27"/>
      <c r="N5" s="26">
        <v>1</v>
      </c>
      <c r="O5" s="24">
        <f>(N11)</f>
        <v>1</v>
      </c>
      <c r="P5" s="24">
        <f>(P11)</f>
        <v>0</v>
      </c>
      <c r="Q5" s="78" t="str">
        <f>IF(O5=".","-",IF(O5&gt;P5,"g",IF(O5=P5,"d","v")))</f>
        <v>g</v>
      </c>
      <c r="R5" s="26">
        <v>5</v>
      </c>
      <c r="S5" s="24">
        <f>(N27)</f>
        <v>3</v>
      </c>
      <c r="T5" s="24">
        <f>(P27)</f>
        <v>2</v>
      </c>
      <c r="U5" s="78" t="str">
        <f>IF(S5=".","-",IF(S5&gt;T5,"g",IF(S5=T5,"d","v")))</f>
        <v>g</v>
      </c>
      <c r="V5" s="26">
        <v>2</v>
      </c>
      <c r="W5" s="24">
        <f>(N14)</f>
        <v>3</v>
      </c>
      <c r="X5" s="24">
        <f>(P14)</f>
        <v>0</v>
      </c>
      <c r="Y5" s="78" t="str">
        <f>IF(W5=".","-",IF(W5&gt;X5,"g",IF(W5=X5,"d","v")))</f>
        <v>g</v>
      </c>
      <c r="Z5" s="77"/>
      <c r="AA5" s="25">
        <f t="shared" si="0"/>
        <v>5</v>
      </c>
      <c r="AB5" s="24">
        <f t="shared" si="1"/>
        <v>3</v>
      </c>
      <c r="AC5" s="24">
        <f t="shared" si="2"/>
        <v>1</v>
      </c>
      <c r="AD5" s="24">
        <f t="shared" si="3"/>
        <v>1</v>
      </c>
      <c r="AE5" s="76">
        <f>SUM(IF(C5&lt;&gt;".",C5)+IF(G5&lt;&gt;".",G5)+IF(O5&lt;&gt;".",O5)+IF(S5&lt;&gt;".",S5)+IF(W5&lt;&gt;".",W5))</f>
        <v>9</v>
      </c>
      <c r="AF5" s="76">
        <f>SUM(IF(H5&lt;&gt;".",H5)+IF(D5&lt;&gt;".",D5)+IF(P5&lt;&gt;".",P5)+IF(T5&lt;&gt;".",T5)+IF(X5&lt;&gt;".",X5))</f>
        <v>5</v>
      </c>
      <c r="AG5" s="22">
        <f t="shared" si="4"/>
        <v>10</v>
      </c>
      <c r="AH5" s="3"/>
      <c r="AI5" s="20">
        <f t="shared" si="5"/>
        <v>2</v>
      </c>
      <c r="AJ5" s="74"/>
      <c r="AK5" s="10">
        <f t="shared" si="6"/>
        <v>4</v>
      </c>
      <c r="AL5" s="2"/>
    </row>
    <row r="6" spans="1:38" ht="17.399999999999999" x14ac:dyDescent="0.25">
      <c r="A6" s="29" t="s">
        <v>167</v>
      </c>
      <c r="B6" s="26">
        <v>3</v>
      </c>
      <c r="C6" s="24">
        <f>(P19)</f>
        <v>1</v>
      </c>
      <c r="D6" s="24">
        <f>(N19)</f>
        <v>2</v>
      </c>
      <c r="E6" s="78" t="str">
        <f>IF(C6=".","-",IF(C6&gt;D6,"g",IF(C6=D6,"d","v")))</f>
        <v>v</v>
      </c>
      <c r="F6" s="26">
        <v>2</v>
      </c>
      <c r="G6" s="24">
        <f>(P15)</f>
        <v>0</v>
      </c>
      <c r="H6" s="24">
        <f>(N15)</f>
        <v>1</v>
      </c>
      <c r="I6" s="78" t="str">
        <f>IF(G6=".","-",IF(G6&gt;H6,"g",IF(G6=H6,"d","v")))</f>
        <v>v</v>
      </c>
      <c r="J6" s="26">
        <v>1</v>
      </c>
      <c r="K6" s="24">
        <f>(P11)</f>
        <v>0</v>
      </c>
      <c r="L6" s="24">
        <f>(N11)</f>
        <v>1</v>
      </c>
      <c r="M6" s="78" t="str">
        <f>IF(K6=".","-",IF(K6&gt;L6,"g",IF(K6=L6,"d","v")))</f>
        <v>v</v>
      </c>
      <c r="N6" s="28"/>
      <c r="O6" s="27"/>
      <c r="P6" s="27"/>
      <c r="Q6" s="27"/>
      <c r="R6" s="26">
        <v>4</v>
      </c>
      <c r="S6" s="24">
        <f>(N22)</f>
        <v>2</v>
      </c>
      <c r="T6" s="24">
        <f>(P22)</f>
        <v>1</v>
      </c>
      <c r="U6" s="78" t="str">
        <f>IF(S6=".","-",IF(S6&gt;T6,"g",IF(S6=T6,"d","v")))</f>
        <v>g</v>
      </c>
      <c r="V6" s="26">
        <v>5</v>
      </c>
      <c r="W6" s="24">
        <f>(N28)</f>
        <v>1</v>
      </c>
      <c r="X6" s="24">
        <f>(P28)</f>
        <v>1</v>
      </c>
      <c r="Y6" s="78" t="str">
        <f>IF(W6=".","-",IF(W6&gt;X6,"g",IF(W6=X6,"d","v")))</f>
        <v>d</v>
      </c>
      <c r="Z6" s="77"/>
      <c r="AA6" s="25">
        <f t="shared" si="0"/>
        <v>5</v>
      </c>
      <c r="AB6" s="24">
        <f t="shared" si="1"/>
        <v>1</v>
      </c>
      <c r="AC6" s="24">
        <f t="shared" si="2"/>
        <v>1</v>
      </c>
      <c r="AD6" s="24">
        <f t="shared" si="3"/>
        <v>3</v>
      </c>
      <c r="AE6" s="76">
        <f>SUM(IF(G6&lt;&gt;".",G6)+IF(K6&lt;&gt;".",K6)+IF(C6&lt;&gt;".",C6)+IF(S6&lt;&gt;".",S6)+IF(W6&lt;&gt;".",W6))</f>
        <v>4</v>
      </c>
      <c r="AF6" s="76">
        <f>SUM(IF(H6&lt;&gt;".",H6)+IF(L6&lt;&gt;".",L6)+IF(D6&lt;&gt;".",D6)+IF(T6&lt;&gt;".",T6)+IF(X6&lt;&gt;".",X6))</f>
        <v>6</v>
      </c>
      <c r="AG6" s="22">
        <f t="shared" si="4"/>
        <v>4</v>
      </c>
      <c r="AH6" s="3"/>
      <c r="AI6" s="20">
        <f t="shared" si="5"/>
        <v>5</v>
      </c>
      <c r="AJ6" s="74"/>
      <c r="AK6" s="10">
        <f t="shared" si="6"/>
        <v>-2</v>
      </c>
      <c r="AL6" s="2"/>
    </row>
    <row r="7" spans="1:38" ht="17.399999999999999" x14ac:dyDescent="0.25">
      <c r="A7" s="29" t="s">
        <v>176</v>
      </c>
      <c r="B7" s="26">
        <v>2</v>
      </c>
      <c r="C7" s="24">
        <f>(P16)</f>
        <v>0</v>
      </c>
      <c r="D7" s="24">
        <f>(N16)</f>
        <v>4</v>
      </c>
      <c r="E7" s="78" t="str">
        <f>IF(C7=".","-",IF(C7&gt;D7,"g",IF(C7=D7,"d","v")))</f>
        <v>v</v>
      </c>
      <c r="F7" s="26">
        <v>1</v>
      </c>
      <c r="G7" s="24">
        <f>(P12)</f>
        <v>2</v>
      </c>
      <c r="H7" s="24">
        <f>(N12)</f>
        <v>0</v>
      </c>
      <c r="I7" s="78" t="str">
        <f>IF(G7=".","-",IF(G7&gt;H7,"g",IF(G7=H7,"d","v")))</f>
        <v>g</v>
      </c>
      <c r="J7" s="26">
        <v>5</v>
      </c>
      <c r="K7" s="24">
        <f>(P27)</f>
        <v>2</v>
      </c>
      <c r="L7" s="24">
        <f>(N27)</f>
        <v>3</v>
      </c>
      <c r="M7" s="78" t="str">
        <f>IF(K7=".","-",IF(K7&gt;L7,"g",IF(K7=L7,"d","v")))</f>
        <v>v</v>
      </c>
      <c r="N7" s="26">
        <v>4</v>
      </c>
      <c r="O7" s="24">
        <f>(P22)</f>
        <v>1</v>
      </c>
      <c r="P7" s="24">
        <f>(N22)</f>
        <v>2</v>
      </c>
      <c r="Q7" s="78" t="str">
        <f>IF(O7=".","-",IF(O7&gt;P7,"g",IF(O7=P7,"d","v")))</f>
        <v>v</v>
      </c>
      <c r="R7" s="28"/>
      <c r="S7" s="27"/>
      <c r="T7" s="27"/>
      <c r="U7" s="27"/>
      <c r="V7" s="26">
        <v>3</v>
      </c>
      <c r="W7" s="24">
        <f>(N20)</f>
        <v>4</v>
      </c>
      <c r="X7" s="24">
        <f>(P20)</f>
        <v>1</v>
      </c>
      <c r="Y7" s="78" t="str">
        <f>IF(W7=".","-",IF(W7&gt;X7,"g",IF(W7=X7,"d","v")))</f>
        <v>g</v>
      </c>
      <c r="Z7" s="77"/>
      <c r="AA7" s="25">
        <f t="shared" si="0"/>
        <v>5</v>
      </c>
      <c r="AB7" s="24">
        <f t="shared" si="1"/>
        <v>2</v>
      </c>
      <c r="AC7" s="24">
        <f t="shared" si="2"/>
        <v>0</v>
      </c>
      <c r="AD7" s="24">
        <f t="shared" si="3"/>
        <v>3</v>
      </c>
      <c r="AE7" s="76">
        <f>SUM(IF(G7&lt;&gt;".",G7)+IF(K7&lt;&gt;".",K7)+IF(O7&lt;&gt;".",O7)+IF(C7&lt;&gt;".",C7)+IF(W7&lt;&gt;".",W7))</f>
        <v>9</v>
      </c>
      <c r="AF7" s="76">
        <f>SUM(IF(H7&lt;&gt;".",H7)+IF(L7&lt;&gt;".",L7)+IF(P7&lt;&gt;".",P7)+IF(D7&lt;&gt;".",D7)+IF(X7&lt;&gt;".",X7))</f>
        <v>10</v>
      </c>
      <c r="AG7" s="22">
        <f t="shared" si="4"/>
        <v>6</v>
      </c>
      <c r="AH7" s="21"/>
      <c r="AI7" s="20">
        <f t="shared" si="5"/>
        <v>4</v>
      </c>
      <c r="AJ7" s="74"/>
      <c r="AK7" s="10">
        <f t="shared" si="6"/>
        <v>-1</v>
      </c>
      <c r="AL7" s="2"/>
    </row>
    <row r="8" spans="1:38" s="7" customFormat="1" ht="18" thickBot="1" x14ac:dyDescent="0.3">
      <c r="A8" s="19" t="s">
        <v>184</v>
      </c>
      <c r="B8" s="18">
        <v>1</v>
      </c>
      <c r="C8" s="14">
        <f>(P10)</f>
        <v>0</v>
      </c>
      <c r="D8" s="14">
        <f>(N10)</f>
        <v>3</v>
      </c>
      <c r="E8" s="75" t="str">
        <f>IF(C8=".","-",IF(C8&gt;D8,"g",IF(C8=D8,"d","v")))</f>
        <v>v</v>
      </c>
      <c r="F8" s="18">
        <v>4</v>
      </c>
      <c r="G8" s="14">
        <f>(P23)</f>
        <v>0</v>
      </c>
      <c r="H8" s="14">
        <f>(N23)</f>
        <v>2</v>
      </c>
      <c r="I8" s="75" t="str">
        <f>IF(G8=".","-",IF(G8&gt;H8,"g",IF(G8=H8,"d","v")))</f>
        <v>v</v>
      </c>
      <c r="J8" s="18">
        <v>2</v>
      </c>
      <c r="K8" s="14">
        <f>(P14)</f>
        <v>0</v>
      </c>
      <c r="L8" s="14">
        <f>(N14)</f>
        <v>3</v>
      </c>
      <c r="M8" s="75" t="str">
        <f>IF(K8=".","-",IF(K8&gt;L8,"g",IF(K8=L8,"d","v")))</f>
        <v>v</v>
      </c>
      <c r="N8" s="18">
        <v>5</v>
      </c>
      <c r="O8" s="14">
        <f>(X6)</f>
        <v>1</v>
      </c>
      <c r="P8" s="14">
        <f>(W6)</f>
        <v>1</v>
      </c>
      <c r="Q8" s="75" t="str">
        <f>IF(O8=".","-",IF(O8&gt;P8,"g",IF(O8=P8,"d","v")))</f>
        <v>d</v>
      </c>
      <c r="R8" s="18">
        <v>3</v>
      </c>
      <c r="S8" s="14">
        <f>(P20)</f>
        <v>1</v>
      </c>
      <c r="T8" s="14">
        <f>(N20)</f>
        <v>4</v>
      </c>
      <c r="U8" s="75" t="str">
        <f>IF(S8=".","-",IF(S8&gt;T8,"g",IF(S8=T8,"d","v")))</f>
        <v>v</v>
      </c>
      <c r="V8" s="17"/>
      <c r="W8" s="16"/>
      <c r="X8" s="16"/>
      <c r="Y8" s="16"/>
      <c r="Z8" s="43"/>
      <c r="AA8" s="15">
        <f t="shared" si="0"/>
        <v>5</v>
      </c>
      <c r="AB8" s="14">
        <f t="shared" si="1"/>
        <v>0</v>
      </c>
      <c r="AC8" s="14">
        <f t="shared" si="2"/>
        <v>1</v>
      </c>
      <c r="AD8" s="14">
        <f t="shared" si="3"/>
        <v>4</v>
      </c>
      <c r="AE8" s="13">
        <f>SUM(IF(G8&lt;&gt;".",G8)+IF(K8&lt;&gt;".",K8)+IF(O8&lt;&gt;".",O8)+IF(S8&lt;&gt;".",S8)+IF(C8&lt;&gt;".",C8))</f>
        <v>2</v>
      </c>
      <c r="AF8" s="13">
        <f>SUM(IF(H8&lt;&gt;".",H8)+IF(L8&lt;&gt;".",L8)+IF(P8&lt;&gt;".",P8)+IF(T8&lt;&gt;".",T8)+IF(D8&lt;&gt;".",D8))</f>
        <v>13</v>
      </c>
      <c r="AG8" s="12">
        <f t="shared" si="4"/>
        <v>1</v>
      </c>
      <c r="AH8" s="3"/>
      <c r="AI8" s="11">
        <f t="shared" si="5"/>
        <v>6</v>
      </c>
      <c r="AJ8" s="74"/>
      <c r="AK8" s="10">
        <f t="shared" si="6"/>
        <v>-11</v>
      </c>
      <c r="AL8" s="3"/>
    </row>
    <row r="9" spans="1:38" s="7" customFormat="1" ht="3.75" customHeight="1" thickTop="1" x14ac:dyDescent="0.25">
      <c r="A9" s="3"/>
      <c r="B9" s="73"/>
      <c r="C9" s="8"/>
      <c r="D9" s="8"/>
      <c r="E9" s="72"/>
      <c r="F9" s="73"/>
      <c r="G9" s="8"/>
      <c r="H9" s="8"/>
      <c r="I9" s="72"/>
      <c r="J9" s="73"/>
      <c r="K9" s="8"/>
      <c r="L9" s="8"/>
      <c r="M9" s="72"/>
      <c r="N9" s="73"/>
      <c r="O9" s="8"/>
      <c r="P9" s="8"/>
      <c r="Q9" s="72"/>
      <c r="R9" s="73"/>
      <c r="S9" s="8"/>
      <c r="T9" s="8"/>
      <c r="U9" s="72"/>
      <c r="V9" s="3"/>
      <c r="W9" s="3"/>
      <c r="X9" s="3"/>
      <c r="Y9" s="3"/>
      <c r="Z9" s="3"/>
      <c r="AA9" s="71"/>
      <c r="AB9" s="9"/>
      <c r="AC9" s="9"/>
      <c r="AD9" s="9"/>
      <c r="AE9" s="70"/>
      <c r="AF9" s="70"/>
      <c r="AG9" s="69"/>
      <c r="AH9" s="3"/>
      <c r="AI9" s="3"/>
      <c r="AJ9" s="3"/>
      <c r="AK9" s="3"/>
      <c r="AL9" s="3"/>
    </row>
    <row r="10" spans="1:38" s="7" customFormat="1" ht="21" x14ac:dyDescent="0.4">
      <c r="A10" s="62">
        <v>1</v>
      </c>
      <c r="B10" s="67"/>
      <c r="C10" s="1"/>
      <c r="D10" s="59"/>
      <c r="K10" s="1"/>
      <c r="L10" s="6" t="str">
        <f>($A$3)</f>
        <v>Lukács V.</v>
      </c>
      <c r="M10" s="1"/>
      <c r="N10" s="5">
        <v>3</v>
      </c>
      <c r="O10" s="58" t="s">
        <v>0</v>
      </c>
      <c r="P10" s="5">
        <v>0</v>
      </c>
      <c r="Q10" s="60"/>
      <c r="R10" s="4" t="str">
        <f>($A$8)</f>
        <v>Aszalós L.</v>
      </c>
      <c r="T10" s="1"/>
      <c r="U10" s="1"/>
      <c r="V10" s="1"/>
    </row>
    <row r="11" spans="1:38" s="7" customFormat="1" ht="20.399999999999999" x14ac:dyDescent="0.35">
      <c r="B11" s="55"/>
      <c r="C11" s="1"/>
      <c r="D11" s="1"/>
      <c r="K11" s="1"/>
      <c r="L11" s="6" t="str">
        <f>($A$5)</f>
        <v>Balla A.</v>
      </c>
      <c r="M11" s="1"/>
      <c r="N11" s="5">
        <v>1</v>
      </c>
      <c r="O11" s="58" t="s">
        <v>0</v>
      </c>
      <c r="P11" s="5">
        <v>0</v>
      </c>
      <c r="Q11" s="1"/>
      <c r="R11" s="4" t="str">
        <f>($A$6)</f>
        <v>Bánfalvi Sz.</v>
      </c>
      <c r="T11" s="1"/>
      <c r="U11" s="1"/>
      <c r="V11" s="1"/>
    </row>
    <row r="12" spans="1:38" s="7" customFormat="1" ht="20.399999999999999" x14ac:dyDescent="0.35">
      <c r="B12" s="55"/>
      <c r="C12" s="1"/>
      <c r="D12" s="59"/>
      <c r="K12" s="1"/>
      <c r="L12" s="6" t="str">
        <f>($A$4)</f>
        <v>Tyukodi Gy.</v>
      </c>
      <c r="M12" s="1"/>
      <c r="N12" s="5">
        <v>0</v>
      </c>
      <c r="O12" s="58" t="s">
        <v>0</v>
      </c>
      <c r="P12" s="5">
        <v>2</v>
      </c>
      <c r="Q12" s="57"/>
      <c r="R12" s="4" t="str">
        <f>($A$7)</f>
        <v>Kondor B.</v>
      </c>
      <c r="T12" s="1"/>
      <c r="U12" s="1"/>
      <c r="V12" s="1"/>
    </row>
    <row r="13" spans="1:38" ht="3.75" customHeight="1" x14ac:dyDescent="0.4">
      <c r="A13" s="53"/>
      <c r="B13" s="55"/>
      <c r="C13" s="66"/>
      <c r="D13" s="65"/>
      <c r="E13" s="55"/>
      <c r="F13" s="55"/>
      <c r="G13" s="55"/>
      <c r="H13" s="55"/>
      <c r="I13" s="55"/>
      <c r="J13" s="55"/>
      <c r="K13" s="54"/>
      <c r="L13" s="2"/>
      <c r="M13" s="54"/>
      <c r="N13" s="3"/>
      <c r="O13" s="5"/>
      <c r="P13" s="64"/>
      <c r="Q13" s="63"/>
      <c r="R13" s="3"/>
      <c r="S13" s="55"/>
      <c r="T13" s="54"/>
      <c r="U13" s="54"/>
      <c r="V13" s="54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4"/>
    </row>
    <row r="14" spans="1:38" s="7" customFormat="1" ht="21" x14ac:dyDescent="0.4">
      <c r="A14" s="62">
        <v>2</v>
      </c>
      <c r="B14" s="67"/>
      <c r="D14" s="59"/>
      <c r="K14" s="60"/>
      <c r="L14" s="6" t="str">
        <f>($A$5)</f>
        <v>Balla A.</v>
      </c>
      <c r="M14" s="1"/>
      <c r="N14" s="5">
        <v>3</v>
      </c>
      <c r="O14" s="58" t="s">
        <v>0</v>
      </c>
      <c r="P14" s="5">
        <v>0</v>
      </c>
      <c r="Q14" s="60"/>
      <c r="R14" s="4" t="str">
        <f>($A$8)</f>
        <v>Aszalós L.</v>
      </c>
      <c r="AI14" s="68"/>
    </row>
    <row r="15" spans="1:38" ht="20.399999999999999" x14ac:dyDescent="0.35">
      <c r="A15" s="53"/>
      <c r="B15" s="55"/>
      <c r="E15" s="7"/>
      <c r="F15" s="7"/>
      <c r="G15" s="7"/>
      <c r="H15" s="7"/>
      <c r="I15" s="7"/>
      <c r="J15" s="7"/>
      <c r="L15" s="6" t="str">
        <f>($A$4)</f>
        <v>Tyukodi Gy.</v>
      </c>
      <c r="N15" s="5">
        <v>1</v>
      </c>
      <c r="O15" s="58" t="s">
        <v>0</v>
      </c>
      <c r="P15" s="5">
        <v>0</v>
      </c>
      <c r="R15" s="4" t="str">
        <f>($A$6)</f>
        <v>Bánfalvi Sz.</v>
      </c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I15" s="68"/>
    </row>
    <row r="16" spans="1:38" ht="20.399999999999999" x14ac:dyDescent="0.35">
      <c r="A16" s="53"/>
      <c r="B16" s="55"/>
      <c r="D16" s="59"/>
      <c r="E16" s="7"/>
      <c r="F16" s="7"/>
      <c r="G16" s="7"/>
      <c r="H16" s="7"/>
      <c r="I16" s="7"/>
      <c r="J16" s="7"/>
      <c r="L16" s="6" t="str">
        <f>($A$3)</f>
        <v>Lukács V.</v>
      </c>
      <c r="N16" s="5">
        <v>4</v>
      </c>
      <c r="O16" s="58" t="s">
        <v>0</v>
      </c>
      <c r="P16" s="5">
        <v>0</v>
      </c>
      <c r="Q16" s="57"/>
      <c r="R16" s="4" t="str">
        <f>($A$7)</f>
        <v>Kondor B.</v>
      </c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I16" s="68"/>
      <c r="AJ16" s="7"/>
    </row>
    <row r="17" spans="1:35" ht="3.75" customHeight="1" x14ac:dyDescent="0.4">
      <c r="A17" s="53"/>
      <c r="B17" s="55"/>
      <c r="C17" s="66"/>
      <c r="D17" s="65"/>
      <c r="E17" s="55"/>
      <c r="F17" s="55"/>
      <c r="G17" s="55"/>
      <c r="H17" s="55"/>
      <c r="I17" s="55"/>
      <c r="J17" s="55"/>
      <c r="K17" s="54"/>
      <c r="L17" s="2"/>
      <c r="M17" s="54"/>
      <c r="N17" s="3"/>
      <c r="O17" s="5"/>
      <c r="P17" s="64"/>
      <c r="Q17" s="63"/>
      <c r="R17" s="3"/>
      <c r="S17" s="55"/>
      <c r="T17" s="54"/>
      <c r="U17" s="54"/>
      <c r="V17" s="54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4"/>
    </row>
    <row r="18" spans="1:35" ht="21" x14ac:dyDescent="0.4">
      <c r="A18" s="62">
        <v>3</v>
      </c>
      <c r="B18" s="61"/>
      <c r="D18" s="59"/>
      <c r="E18" s="7"/>
      <c r="F18" s="7"/>
      <c r="G18" s="7"/>
      <c r="H18" s="7"/>
      <c r="I18" s="7"/>
      <c r="J18" s="7"/>
      <c r="L18" s="6" t="str">
        <f>($A$4)</f>
        <v>Tyukodi Gy.</v>
      </c>
      <c r="N18" s="5">
        <v>1</v>
      </c>
      <c r="O18" s="58" t="s">
        <v>0</v>
      </c>
      <c r="P18" s="5">
        <v>1</v>
      </c>
      <c r="Q18" s="60"/>
      <c r="R18" s="4" t="str">
        <f>($A$5)</f>
        <v>Balla A.</v>
      </c>
      <c r="S18" s="7"/>
      <c r="W18" s="7"/>
      <c r="X18" s="7"/>
      <c r="Y18" s="7"/>
      <c r="Z18" s="7"/>
      <c r="AA18" s="7"/>
      <c r="AB18" s="7"/>
      <c r="AE18" s="7"/>
      <c r="AF18" s="7"/>
      <c r="AG18" s="7"/>
      <c r="AI18" s="68"/>
    </row>
    <row r="19" spans="1:35" ht="20.399999999999999" x14ac:dyDescent="0.35">
      <c r="A19" s="53"/>
      <c r="B19" s="55"/>
      <c r="E19" s="7"/>
      <c r="F19" s="7"/>
      <c r="G19" s="7"/>
      <c r="H19" s="7"/>
      <c r="I19" s="7"/>
      <c r="L19" s="6" t="str">
        <f>($A$3)</f>
        <v>Lukács V.</v>
      </c>
      <c r="N19" s="5">
        <v>2</v>
      </c>
      <c r="O19" s="58" t="s">
        <v>0</v>
      </c>
      <c r="P19" s="5">
        <v>1</v>
      </c>
      <c r="R19" s="4" t="str">
        <f>($A$6)</f>
        <v>Bánfalvi Sz.</v>
      </c>
      <c r="S19" s="7"/>
      <c r="W19" s="7"/>
      <c r="X19" s="7"/>
      <c r="Y19" s="7"/>
      <c r="Z19" s="7"/>
      <c r="AA19" s="7"/>
      <c r="AB19" s="7"/>
      <c r="AE19" s="7"/>
      <c r="AF19" s="7"/>
      <c r="AG19" s="7"/>
      <c r="AI19" s="68"/>
    </row>
    <row r="20" spans="1:35" ht="20.399999999999999" x14ac:dyDescent="0.35">
      <c r="A20" s="53"/>
      <c r="B20" s="55"/>
      <c r="D20" s="59"/>
      <c r="E20" s="7"/>
      <c r="F20" s="7"/>
      <c r="G20" s="7"/>
      <c r="H20" s="7"/>
      <c r="I20" s="7"/>
      <c r="J20" s="7"/>
      <c r="L20" s="6" t="str">
        <f>($A$7)</f>
        <v>Kondor B.</v>
      </c>
      <c r="N20" s="5">
        <v>4</v>
      </c>
      <c r="O20" s="58" t="s">
        <v>0</v>
      </c>
      <c r="P20" s="5">
        <v>1</v>
      </c>
      <c r="Q20" s="57"/>
      <c r="R20" s="4" t="str">
        <f>($A$8)</f>
        <v>Aszalós L.</v>
      </c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I20" s="68"/>
    </row>
    <row r="21" spans="1:35" ht="3.75" customHeight="1" x14ac:dyDescent="0.3">
      <c r="A21" s="53"/>
      <c r="B21" s="55"/>
      <c r="C21" s="56"/>
      <c r="D21" s="56"/>
      <c r="E21" s="55"/>
      <c r="F21" s="55"/>
      <c r="G21" s="55"/>
      <c r="H21" s="55"/>
      <c r="I21" s="55"/>
      <c r="J21" s="55"/>
      <c r="K21" s="55"/>
      <c r="L21" s="3"/>
      <c r="M21" s="55"/>
      <c r="N21" s="3"/>
      <c r="O21" s="3"/>
      <c r="P21" s="3"/>
      <c r="Q21" s="55"/>
      <c r="R21" s="3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4"/>
    </row>
    <row r="22" spans="1:35" ht="21" x14ac:dyDescent="0.4">
      <c r="A22" s="62">
        <v>4</v>
      </c>
      <c r="B22" s="67"/>
      <c r="D22" s="59"/>
      <c r="E22" s="7"/>
      <c r="F22" s="7"/>
      <c r="G22" s="7"/>
      <c r="H22" s="7"/>
      <c r="I22" s="7"/>
      <c r="J22" s="7"/>
      <c r="L22" s="6" t="str">
        <f>($A$6)</f>
        <v>Bánfalvi Sz.</v>
      </c>
      <c r="N22" s="5">
        <v>2</v>
      </c>
      <c r="O22" s="58" t="s">
        <v>0</v>
      </c>
      <c r="P22" s="5">
        <v>1</v>
      </c>
      <c r="Q22" s="60"/>
      <c r="R22" s="4" t="str">
        <f>($A$7)</f>
        <v>Kondor B.</v>
      </c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1:35" ht="20.399999999999999" x14ac:dyDescent="0.35">
      <c r="A23" s="53"/>
      <c r="B23" s="55"/>
      <c r="E23" s="7"/>
      <c r="F23" s="7"/>
      <c r="G23" s="7"/>
      <c r="H23" s="7"/>
      <c r="I23" s="7"/>
      <c r="J23" s="7"/>
      <c r="L23" s="6" t="str">
        <f>($A$4)</f>
        <v>Tyukodi Gy.</v>
      </c>
      <c r="N23" s="5">
        <v>2</v>
      </c>
      <c r="O23" s="58" t="s">
        <v>0</v>
      </c>
      <c r="P23" s="5">
        <v>0</v>
      </c>
      <c r="R23" s="4" t="str">
        <f>($A$8)</f>
        <v>Aszalós L.</v>
      </c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1:35" ht="20.399999999999999" x14ac:dyDescent="0.35">
      <c r="A24" s="53"/>
      <c r="B24" s="55"/>
      <c r="D24" s="59"/>
      <c r="E24" s="7"/>
      <c r="F24" s="7"/>
      <c r="G24" s="7"/>
      <c r="H24" s="7"/>
      <c r="I24" s="7"/>
      <c r="J24" s="7"/>
      <c r="L24" s="6" t="str">
        <f>($A$3)</f>
        <v>Lukács V.</v>
      </c>
      <c r="N24" s="5">
        <v>2</v>
      </c>
      <c r="O24" s="58" t="s">
        <v>0</v>
      </c>
      <c r="P24" s="5">
        <v>1</v>
      </c>
      <c r="Q24" s="57"/>
      <c r="R24" s="4" t="str">
        <f>($A$5)</f>
        <v>Balla A.</v>
      </c>
      <c r="S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35" ht="3.75" customHeight="1" x14ac:dyDescent="0.4">
      <c r="A25" s="53"/>
      <c r="B25" s="55"/>
      <c r="C25" s="66"/>
      <c r="D25" s="65"/>
      <c r="E25" s="55"/>
      <c r="F25" s="55"/>
      <c r="G25" s="55"/>
      <c r="H25" s="55"/>
      <c r="I25" s="55"/>
      <c r="J25" s="55"/>
      <c r="K25" s="54"/>
      <c r="L25" s="2"/>
      <c r="M25" s="54"/>
      <c r="N25" s="3"/>
      <c r="O25" s="5"/>
      <c r="P25" s="64"/>
      <c r="Q25" s="63"/>
      <c r="R25" s="3"/>
      <c r="S25" s="55"/>
      <c r="T25" s="54"/>
      <c r="U25" s="54"/>
      <c r="V25" s="54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4"/>
    </row>
    <row r="26" spans="1:35" ht="21" x14ac:dyDescent="0.4">
      <c r="A26" s="62">
        <v>5</v>
      </c>
      <c r="B26" s="61"/>
      <c r="D26" s="59"/>
      <c r="E26" s="7"/>
      <c r="F26" s="7"/>
      <c r="G26" s="7"/>
      <c r="H26" s="7"/>
      <c r="I26" s="7"/>
      <c r="J26" s="7"/>
      <c r="L26" s="6" t="str">
        <f>($A$3)</f>
        <v>Lukács V.</v>
      </c>
      <c r="M26" s="60"/>
      <c r="N26" s="5">
        <v>3</v>
      </c>
      <c r="O26" s="58" t="s">
        <v>0</v>
      </c>
      <c r="P26" s="5">
        <v>1</v>
      </c>
      <c r="Q26" s="7"/>
      <c r="R26" s="4" t="str">
        <f>($A$4)</f>
        <v>Tyukodi Gy.</v>
      </c>
      <c r="S26" s="7"/>
      <c r="W26" s="7"/>
      <c r="X26" s="7"/>
      <c r="Y26" s="7"/>
      <c r="Z26" s="7"/>
      <c r="AA26" s="7"/>
      <c r="AB26" s="7"/>
      <c r="AE26" s="7"/>
      <c r="AF26" s="7"/>
      <c r="AG26" s="7"/>
    </row>
    <row r="27" spans="1:35" ht="20.399999999999999" x14ac:dyDescent="0.35">
      <c r="A27" s="53"/>
      <c r="B27" s="55"/>
      <c r="E27" s="7"/>
      <c r="F27" s="7"/>
      <c r="G27" s="7"/>
      <c r="H27" s="7"/>
      <c r="I27" s="7"/>
      <c r="J27" s="7"/>
      <c r="L27" s="6" t="str">
        <f>($A$5)</f>
        <v>Balla A.</v>
      </c>
      <c r="N27" s="5">
        <v>3</v>
      </c>
      <c r="O27" s="58" t="s">
        <v>0</v>
      </c>
      <c r="P27" s="5">
        <v>2</v>
      </c>
      <c r="R27" s="4" t="str">
        <f>($A$7)</f>
        <v>Kondor B.</v>
      </c>
      <c r="S27" s="7"/>
      <c r="W27" s="7"/>
      <c r="X27" s="7"/>
      <c r="Y27" s="7"/>
      <c r="Z27" s="7"/>
      <c r="AA27" s="7"/>
      <c r="AB27" s="7"/>
      <c r="AE27" s="7"/>
      <c r="AF27" s="7"/>
      <c r="AG27" s="7"/>
    </row>
    <row r="28" spans="1:35" ht="20.399999999999999" x14ac:dyDescent="0.35">
      <c r="A28" s="53"/>
      <c r="B28" s="55"/>
      <c r="D28" s="59"/>
      <c r="E28" s="7"/>
      <c r="F28" s="7"/>
      <c r="G28" s="7"/>
      <c r="H28" s="7"/>
      <c r="I28" s="7"/>
      <c r="J28" s="7"/>
      <c r="L28" s="6" t="str">
        <f>($A$6)</f>
        <v>Bánfalvi Sz.</v>
      </c>
      <c r="N28" s="5">
        <v>1</v>
      </c>
      <c r="O28" s="58" t="s">
        <v>0</v>
      </c>
      <c r="P28" s="5">
        <v>1</v>
      </c>
      <c r="Q28" s="57"/>
      <c r="R28" s="4" t="str">
        <f>($A$8)</f>
        <v>Aszalós L.</v>
      </c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5" ht="3.75" customHeight="1" x14ac:dyDescent="0.3">
      <c r="A29" s="53"/>
      <c r="B29" s="55"/>
      <c r="C29" s="56"/>
      <c r="D29" s="56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4"/>
    </row>
    <row r="31" spans="1:35" x14ac:dyDescent="0.25">
      <c r="A31" s="53"/>
    </row>
    <row r="32" spans="1:35" x14ac:dyDescent="0.25">
      <c r="A32" s="53"/>
    </row>
    <row r="33" spans="1:23" ht="3.75" customHeight="1" x14ac:dyDescent="0.25">
      <c r="A33" s="52"/>
    </row>
    <row r="34" spans="1:23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</sheetData>
  <conditionalFormatting sqref="E4:E8 I3 I5:I8 M3:M4 M6:M8 Q3:Q5 Q7:Q8 U3:U6 U8 Y3:Y7">
    <cfRule type="cellIs" dxfId="11" priority="1" stopIfTrue="1" operator="equal">
      <formula>"g"</formula>
    </cfRule>
    <cfRule type="cellIs" dxfId="10" priority="2" stopIfTrue="1" operator="equal">
      <formula>"d"</formula>
    </cfRule>
    <cfRule type="cellIs" dxfId="9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5"/>
  <cols>
    <col min="1" max="1" width="21.33203125" style="1" bestFit="1" customWidth="1"/>
    <col min="2" max="25" width="2.88671875" style="1" customWidth="1"/>
    <col min="26" max="26" width="1.44140625" style="1" customWidth="1"/>
    <col min="27" max="30" width="3" style="1" customWidth="1"/>
    <col min="31" max="31" width="2.5546875" style="1" bestFit="1" customWidth="1"/>
    <col min="32" max="32" width="3" style="1" customWidth="1"/>
    <col min="33" max="33" width="3.88671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33203125" style="1" bestFit="1" customWidth="1"/>
    <col min="258" max="281" width="2.88671875" style="1" customWidth="1"/>
    <col min="282" max="282" width="1.44140625" style="1" customWidth="1"/>
    <col min="283" max="286" width="3" style="1" customWidth="1"/>
    <col min="287" max="287" width="2.5546875" style="1" bestFit="1" customWidth="1"/>
    <col min="288" max="288" width="3" style="1" customWidth="1"/>
    <col min="289" max="289" width="3.88671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33203125" style="1" bestFit="1" customWidth="1"/>
    <col min="514" max="537" width="2.88671875" style="1" customWidth="1"/>
    <col min="538" max="538" width="1.44140625" style="1" customWidth="1"/>
    <col min="539" max="542" width="3" style="1" customWidth="1"/>
    <col min="543" max="543" width="2.5546875" style="1" bestFit="1" customWidth="1"/>
    <col min="544" max="544" width="3" style="1" customWidth="1"/>
    <col min="545" max="545" width="3.88671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33203125" style="1" bestFit="1" customWidth="1"/>
    <col min="770" max="793" width="2.88671875" style="1" customWidth="1"/>
    <col min="794" max="794" width="1.44140625" style="1" customWidth="1"/>
    <col min="795" max="798" width="3" style="1" customWidth="1"/>
    <col min="799" max="799" width="2.5546875" style="1" bestFit="1" customWidth="1"/>
    <col min="800" max="800" width="3" style="1" customWidth="1"/>
    <col min="801" max="801" width="3.88671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33203125" style="1" bestFit="1" customWidth="1"/>
    <col min="1026" max="1049" width="2.88671875" style="1" customWidth="1"/>
    <col min="1050" max="1050" width="1.44140625" style="1" customWidth="1"/>
    <col min="1051" max="1054" width="3" style="1" customWidth="1"/>
    <col min="1055" max="1055" width="2.5546875" style="1" bestFit="1" customWidth="1"/>
    <col min="1056" max="1056" width="3" style="1" customWidth="1"/>
    <col min="1057" max="1057" width="3.88671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33203125" style="1" bestFit="1" customWidth="1"/>
    <col min="1282" max="1305" width="2.88671875" style="1" customWidth="1"/>
    <col min="1306" max="1306" width="1.44140625" style="1" customWidth="1"/>
    <col min="1307" max="1310" width="3" style="1" customWidth="1"/>
    <col min="1311" max="1311" width="2.5546875" style="1" bestFit="1" customWidth="1"/>
    <col min="1312" max="1312" width="3" style="1" customWidth="1"/>
    <col min="1313" max="1313" width="3.88671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33203125" style="1" bestFit="1" customWidth="1"/>
    <col min="1538" max="1561" width="2.88671875" style="1" customWidth="1"/>
    <col min="1562" max="1562" width="1.44140625" style="1" customWidth="1"/>
    <col min="1563" max="1566" width="3" style="1" customWidth="1"/>
    <col min="1567" max="1567" width="2.5546875" style="1" bestFit="1" customWidth="1"/>
    <col min="1568" max="1568" width="3" style="1" customWidth="1"/>
    <col min="1569" max="1569" width="3.88671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33203125" style="1" bestFit="1" customWidth="1"/>
    <col min="1794" max="1817" width="2.88671875" style="1" customWidth="1"/>
    <col min="1818" max="1818" width="1.44140625" style="1" customWidth="1"/>
    <col min="1819" max="1822" width="3" style="1" customWidth="1"/>
    <col min="1823" max="1823" width="2.5546875" style="1" bestFit="1" customWidth="1"/>
    <col min="1824" max="1824" width="3" style="1" customWidth="1"/>
    <col min="1825" max="1825" width="3.88671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33203125" style="1" bestFit="1" customWidth="1"/>
    <col min="2050" max="2073" width="2.88671875" style="1" customWidth="1"/>
    <col min="2074" max="2074" width="1.44140625" style="1" customWidth="1"/>
    <col min="2075" max="2078" width="3" style="1" customWidth="1"/>
    <col min="2079" max="2079" width="2.5546875" style="1" bestFit="1" customWidth="1"/>
    <col min="2080" max="2080" width="3" style="1" customWidth="1"/>
    <col min="2081" max="2081" width="3.88671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33203125" style="1" bestFit="1" customWidth="1"/>
    <col min="2306" max="2329" width="2.88671875" style="1" customWidth="1"/>
    <col min="2330" max="2330" width="1.44140625" style="1" customWidth="1"/>
    <col min="2331" max="2334" width="3" style="1" customWidth="1"/>
    <col min="2335" max="2335" width="2.5546875" style="1" bestFit="1" customWidth="1"/>
    <col min="2336" max="2336" width="3" style="1" customWidth="1"/>
    <col min="2337" max="2337" width="3.88671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33203125" style="1" bestFit="1" customWidth="1"/>
    <col min="2562" max="2585" width="2.88671875" style="1" customWidth="1"/>
    <col min="2586" max="2586" width="1.44140625" style="1" customWidth="1"/>
    <col min="2587" max="2590" width="3" style="1" customWidth="1"/>
    <col min="2591" max="2591" width="2.5546875" style="1" bestFit="1" customWidth="1"/>
    <col min="2592" max="2592" width="3" style="1" customWidth="1"/>
    <col min="2593" max="2593" width="3.88671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33203125" style="1" bestFit="1" customWidth="1"/>
    <col min="2818" max="2841" width="2.88671875" style="1" customWidth="1"/>
    <col min="2842" max="2842" width="1.44140625" style="1" customWidth="1"/>
    <col min="2843" max="2846" width="3" style="1" customWidth="1"/>
    <col min="2847" max="2847" width="2.5546875" style="1" bestFit="1" customWidth="1"/>
    <col min="2848" max="2848" width="3" style="1" customWidth="1"/>
    <col min="2849" max="2849" width="3.88671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33203125" style="1" bestFit="1" customWidth="1"/>
    <col min="3074" max="3097" width="2.88671875" style="1" customWidth="1"/>
    <col min="3098" max="3098" width="1.44140625" style="1" customWidth="1"/>
    <col min="3099" max="3102" width="3" style="1" customWidth="1"/>
    <col min="3103" max="3103" width="2.5546875" style="1" bestFit="1" customWidth="1"/>
    <col min="3104" max="3104" width="3" style="1" customWidth="1"/>
    <col min="3105" max="3105" width="3.88671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33203125" style="1" bestFit="1" customWidth="1"/>
    <col min="3330" max="3353" width="2.88671875" style="1" customWidth="1"/>
    <col min="3354" max="3354" width="1.44140625" style="1" customWidth="1"/>
    <col min="3355" max="3358" width="3" style="1" customWidth="1"/>
    <col min="3359" max="3359" width="2.5546875" style="1" bestFit="1" customWidth="1"/>
    <col min="3360" max="3360" width="3" style="1" customWidth="1"/>
    <col min="3361" max="3361" width="3.88671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33203125" style="1" bestFit="1" customWidth="1"/>
    <col min="3586" max="3609" width="2.88671875" style="1" customWidth="1"/>
    <col min="3610" max="3610" width="1.44140625" style="1" customWidth="1"/>
    <col min="3611" max="3614" width="3" style="1" customWidth="1"/>
    <col min="3615" max="3615" width="2.5546875" style="1" bestFit="1" customWidth="1"/>
    <col min="3616" max="3616" width="3" style="1" customWidth="1"/>
    <col min="3617" max="3617" width="3.88671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33203125" style="1" bestFit="1" customWidth="1"/>
    <col min="3842" max="3865" width="2.88671875" style="1" customWidth="1"/>
    <col min="3866" max="3866" width="1.44140625" style="1" customWidth="1"/>
    <col min="3867" max="3870" width="3" style="1" customWidth="1"/>
    <col min="3871" max="3871" width="2.5546875" style="1" bestFit="1" customWidth="1"/>
    <col min="3872" max="3872" width="3" style="1" customWidth="1"/>
    <col min="3873" max="3873" width="3.88671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33203125" style="1" bestFit="1" customWidth="1"/>
    <col min="4098" max="4121" width="2.88671875" style="1" customWidth="1"/>
    <col min="4122" max="4122" width="1.44140625" style="1" customWidth="1"/>
    <col min="4123" max="4126" width="3" style="1" customWidth="1"/>
    <col min="4127" max="4127" width="2.5546875" style="1" bestFit="1" customWidth="1"/>
    <col min="4128" max="4128" width="3" style="1" customWidth="1"/>
    <col min="4129" max="4129" width="3.88671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33203125" style="1" bestFit="1" customWidth="1"/>
    <col min="4354" max="4377" width="2.88671875" style="1" customWidth="1"/>
    <col min="4378" max="4378" width="1.44140625" style="1" customWidth="1"/>
    <col min="4379" max="4382" width="3" style="1" customWidth="1"/>
    <col min="4383" max="4383" width="2.5546875" style="1" bestFit="1" customWidth="1"/>
    <col min="4384" max="4384" width="3" style="1" customWidth="1"/>
    <col min="4385" max="4385" width="3.88671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33203125" style="1" bestFit="1" customWidth="1"/>
    <col min="4610" max="4633" width="2.88671875" style="1" customWidth="1"/>
    <col min="4634" max="4634" width="1.44140625" style="1" customWidth="1"/>
    <col min="4635" max="4638" width="3" style="1" customWidth="1"/>
    <col min="4639" max="4639" width="2.5546875" style="1" bestFit="1" customWidth="1"/>
    <col min="4640" max="4640" width="3" style="1" customWidth="1"/>
    <col min="4641" max="4641" width="3.88671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33203125" style="1" bestFit="1" customWidth="1"/>
    <col min="4866" max="4889" width="2.88671875" style="1" customWidth="1"/>
    <col min="4890" max="4890" width="1.44140625" style="1" customWidth="1"/>
    <col min="4891" max="4894" width="3" style="1" customWidth="1"/>
    <col min="4895" max="4895" width="2.5546875" style="1" bestFit="1" customWidth="1"/>
    <col min="4896" max="4896" width="3" style="1" customWidth="1"/>
    <col min="4897" max="4897" width="3.88671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33203125" style="1" bestFit="1" customWidth="1"/>
    <col min="5122" max="5145" width="2.88671875" style="1" customWidth="1"/>
    <col min="5146" max="5146" width="1.44140625" style="1" customWidth="1"/>
    <col min="5147" max="5150" width="3" style="1" customWidth="1"/>
    <col min="5151" max="5151" width="2.5546875" style="1" bestFit="1" customWidth="1"/>
    <col min="5152" max="5152" width="3" style="1" customWidth="1"/>
    <col min="5153" max="5153" width="3.88671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33203125" style="1" bestFit="1" customWidth="1"/>
    <col min="5378" max="5401" width="2.88671875" style="1" customWidth="1"/>
    <col min="5402" max="5402" width="1.44140625" style="1" customWidth="1"/>
    <col min="5403" max="5406" width="3" style="1" customWidth="1"/>
    <col min="5407" max="5407" width="2.5546875" style="1" bestFit="1" customWidth="1"/>
    <col min="5408" max="5408" width="3" style="1" customWidth="1"/>
    <col min="5409" max="5409" width="3.88671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33203125" style="1" bestFit="1" customWidth="1"/>
    <col min="5634" max="5657" width="2.88671875" style="1" customWidth="1"/>
    <col min="5658" max="5658" width="1.44140625" style="1" customWidth="1"/>
    <col min="5659" max="5662" width="3" style="1" customWidth="1"/>
    <col min="5663" max="5663" width="2.5546875" style="1" bestFit="1" customWidth="1"/>
    <col min="5664" max="5664" width="3" style="1" customWidth="1"/>
    <col min="5665" max="5665" width="3.88671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33203125" style="1" bestFit="1" customWidth="1"/>
    <col min="5890" max="5913" width="2.88671875" style="1" customWidth="1"/>
    <col min="5914" max="5914" width="1.44140625" style="1" customWidth="1"/>
    <col min="5915" max="5918" width="3" style="1" customWidth="1"/>
    <col min="5919" max="5919" width="2.5546875" style="1" bestFit="1" customWidth="1"/>
    <col min="5920" max="5920" width="3" style="1" customWidth="1"/>
    <col min="5921" max="5921" width="3.88671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33203125" style="1" bestFit="1" customWidth="1"/>
    <col min="6146" max="6169" width="2.88671875" style="1" customWidth="1"/>
    <col min="6170" max="6170" width="1.44140625" style="1" customWidth="1"/>
    <col min="6171" max="6174" width="3" style="1" customWidth="1"/>
    <col min="6175" max="6175" width="2.5546875" style="1" bestFit="1" customWidth="1"/>
    <col min="6176" max="6176" width="3" style="1" customWidth="1"/>
    <col min="6177" max="6177" width="3.88671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33203125" style="1" bestFit="1" customWidth="1"/>
    <col min="6402" max="6425" width="2.88671875" style="1" customWidth="1"/>
    <col min="6426" max="6426" width="1.44140625" style="1" customWidth="1"/>
    <col min="6427" max="6430" width="3" style="1" customWidth="1"/>
    <col min="6431" max="6431" width="2.5546875" style="1" bestFit="1" customWidth="1"/>
    <col min="6432" max="6432" width="3" style="1" customWidth="1"/>
    <col min="6433" max="6433" width="3.88671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33203125" style="1" bestFit="1" customWidth="1"/>
    <col min="6658" max="6681" width="2.88671875" style="1" customWidth="1"/>
    <col min="6682" max="6682" width="1.44140625" style="1" customWidth="1"/>
    <col min="6683" max="6686" width="3" style="1" customWidth="1"/>
    <col min="6687" max="6687" width="2.5546875" style="1" bestFit="1" customWidth="1"/>
    <col min="6688" max="6688" width="3" style="1" customWidth="1"/>
    <col min="6689" max="6689" width="3.88671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33203125" style="1" bestFit="1" customWidth="1"/>
    <col min="6914" max="6937" width="2.88671875" style="1" customWidth="1"/>
    <col min="6938" max="6938" width="1.44140625" style="1" customWidth="1"/>
    <col min="6939" max="6942" width="3" style="1" customWidth="1"/>
    <col min="6943" max="6943" width="2.5546875" style="1" bestFit="1" customWidth="1"/>
    <col min="6944" max="6944" width="3" style="1" customWidth="1"/>
    <col min="6945" max="6945" width="3.88671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33203125" style="1" bestFit="1" customWidth="1"/>
    <col min="7170" max="7193" width="2.88671875" style="1" customWidth="1"/>
    <col min="7194" max="7194" width="1.44140625" style="1" customWidth="1"/>
    <col min="7195" max="7198" width="3" style="1" customWidth="1"/>
    <col min="7199" max="7199" width="2.5546875" style="1" bestFit="1" customWidth="1"/>
    <col min="7200" max="7200" width="3" style="1" customWidth="1"/>
    <col min="7201" max="7201" width="3.88671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33203125" style="1" bestFit="1" customWidth="1"/>
    <col min="7426" max="7449" width="2.88671875" style="1" customWidth="1"/>
    <col min="7450" max="7450" width="1.44140625" style="1" customWidth="1"/>
    <col min="7451" max="7454" width="3" style="1" customWidth="1"/>
    <col min="7455" max="7455" width="2.5546875" style="1" bestFit="1" customWidth="1"/>
    <col min="7456" max="7456" width="3" style="1" customWidth="1"/>
    <col min="7457" max="7457" width="3.88671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33203125" style="1" bestFit="1" customWidth="1"/>
    <col min="7682" max="7705" width="2.88671875" style="1" customWidth="1"/>
    <col min="7706" max="7706" width="1.44140625" style="1" customWidth="1"/>
    <col min="7707" max="7710" width="3" style="1" customWidth="1"/>
    <col min="7711" max="7711" width="2.5546875" style="1" bestFit="1" customWidth="1"/>
    <col min="7712" max="7712" width="3" style="1" customWidth="1"/>
    <col min="7713" max="7713" width="3.88671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33203125" style="1" bestFit="1" customWidth="1"/>
    <col min="7938" max="7961" width="2.88671875" style="1" customWidth="1"/>
    <col min="7962" max="7962" width="1.44140625" style="1" customWidth="1"/>
    <col min="7963" max="7966" width="3" style="1" customWidth="1"/>
    <col min="7967" max="7967" width="2.5546875" style="1" bestFit="1" customWidth="1"/>
    <col min="7968" max="7968" width="3" style="1" customWidth="1"/>
    <col min="7969" max="7969" width="3.88671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33203125" style="1" bestFit="1" customWidth="1"/>
    <col min="8194" max="8217" width="2.88671875" style="1" customWidth="1"/>
    <col min="8218" max="8218" width="1.44140625" style="1" customWidth="1"/>
    <col min="8219" max="8222" width="3" style="1" customWidth="1"/>
    <col min="8223" max="8223" width="2.5546875" style="1" bestFit="1" customWidth="1"/>
    <col min="8224" max="8224" width="3" style="1" customWidth="1"/>
    <col min="8225" max="8225" width="3.88671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33203125" style="1" bestFit="1" customWidth="1"/>
    <col min="8450" max="8473" width="2.88671875" style="1" customWidth="1"/>
    <col min="8474" max="8474" width="1.44140625" style="1" customWidth="1"/>
    <col min="8475" max="8478" width="3" style="1" customWidth="1"/>
    <col min="8479" max="8479" width="2.5546875" style="1" bestFit="1" customWidth="1"/>
    <col min="8480" max="8480" width="3" style="1" customWidth="1"/>
    <col min="8481" max="8481" width="3.88671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33203125" style="1" bestFit="1" customWidth="1"/>
    <col min="8706" max="8729" width="2.88671875" style="1" customWidth="1"/>
    <col min="8730" max="8730" width="1.44140625" style="1" customWidth="1"/>
    <col min="8731" max="8734" width="3" style="1" customWidth="1"/>
    <col min="8735" max="8735" width="2.5546875" style="1" bestFit="1" customWidth="1"/>
    <col min="8736" max="8736" width="3" style="1" customWidth="1"/>
    <col min="8737" max="8737" width="3.88671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33203125" style="1" bestFit="1" customWidth="1"/>
    <col min="8962" max="8985" width="2.88671875" style="1" customWidth="1"/>
    <col min="8986" max="8986" width="1.44140625" style="1" customWidth="1"/>
    <col min="8987" max="8990" width="3" style="1" customWidth="1"/>
    <col min="8991" max="8991" width="2.5546875" style="1" bestFit="1" customWidth="1"/>
    <col min="8992" max="8992" width="3" style="1" customWidth="1"/>
    <col min="8993" max="8993" width="3.88671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33203125" style="1" bestFit="1" customWidth="1"/>
    <col min="9218" max="9241" width="2.88671875" style="1" customWidth="1"/>
    <col min="9242" max="9242" width="1.44140625" style="1" customWidth="1"/>
    <col min="9243" max="9246" width="3" style="1" customWidth="1"/>
    <col min="9247" max="9247" width="2.5546875" style="1" bestFit="1" customWidth="1"/>
    <col min="9248" max="9248" width="3" style="1" customWidth="1"/>
    <col min="9249" max="9249" width="3.88671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33203125" style="1" bestFit="1" customWidth="1"/>
    <col min="9474" max="9497" width="2.88671875" style="1" customWidth="1"/>
    <col min="9498" max="9498" width="1.44140625" style="1" customWidth="1"/>
    <col min="9499" max="9502" width="3" style="1" customWidth="1"/>
    <col min="9503" max="9503" width="2.5546875" style="1" bestFit="1" customWidth="1"/>
    <col min="9504" max="9504" width="3" style="1" customWidth="1"/>
    <col min="9505" max="9505" width="3.88671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33203125" style="1" bestFit="1" customWidth="1"/>
    <col min="9730" max="9753" width="2.88671875" style="1" customWidth="1"/>
    <col min="9754" max="9754" width="1.44140625" style="1" customWidth="1"/>
    <col min="9755" max="9758" width="3" style="1" customWidth="1"/>
    <col min="9759" max="9759" width="2.5546875" style="1" bestFit="1" customWidth="1"/>
    <col min="9760" max="9760" width="3" style="1" customWidth="1"/>
    <col min="9761" max="9761" width="3.88671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33203125" style="1" bestFit="1" customWidth="1"/>
    <col min="9986" max="10009" width="2.88671875" style="1" customWidth="1"/>
    <col min="10010" max="10010" width="1.44140625" style="1" customWidth="1"/>
    <col min="10011" max="10014" width="3" style="1" customWidth="1"/>
    <col min="10015" max="10015" width="2.5546875" style="1" bestFit="1" customWidth="1"/>
    <col min="10016" max="10016" width="3" style="1" customWidth="1"/>
    <col min="10017" max="10017" width="3.88671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33203125" style="1" bestFit="1" customWidth="1"/>
    <col min="10242" max="10265" width="2.88671875" style="1" customWidth="1"/>
    <col min="10266" max="10266" width="1.44140625" style="1" customWidth="1"/>
    <col min="10267" max="10270" width="3" style="1" customWidth="1"/>
    <col min="10271" max="10271" width="2.5546875" style="1" bestFit="1" customWidth="1"/>
    <col min="10272" max="10272" width="3" style="1" customWidth="1"/>
    <col min="10273" max="10273" width="3.88671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33203125" style="1" bestFit="1" customWidth="1"/>
    <col min="10498" max="10521" width="2.88671875" style="1" customWidth="1"/>
    <col min="10522" max="10522" width="1.44140625" style="1" customWidth="1"/>
    <col min="10523" max="10526" width="3" style="1" customWidth="1"/>
    <col min="10527" max="10527" width="2.5546875" style="1" bestFit="1" customWidth="1"/>
    <col min="10528" max="10528" width="3" style="1" customWidth="1"/>
    <col min="10529" max="10529" width="3.88671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33203125" style="1" bestFit="1" customWidth="1"/>
    <col min="10754" max="10777" width="2.88671875" style="1" customWidth="1"/>
    <col min="10778" max="10778" width="1.44140625" style="1" customWidth="1"/>
    <col min="10779" max="10782" width="3" style="1" customWidth="1"/>
    <col min="10783" max="10783" width="2.5546875" style="1" bestFit="1" customWidth="1"/>
    <col min="10784" max="10784" width="3" style="1" customWidth="1"/>
    <col min="10785" max="10785" width="3.88671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33203125" style="1" bestFit="1" customWidth="1"/>
    <col min="11010" max="11033" width="2.88671875" style="1" customWidth="1"/>
    <col min="11034" max="11034" width="1.44140625" style="1" customWidth="1"/>
    <col min="11035" max="11038" width="3" style="1" customWidth="1"/>
    <col min="11039" max="11039" width="2.5546875" style="1" bestFit="1" customWidth="1"/>
    <col min="11040" max="11040" width="3" style="1" customWidth="1"/>
    <col min="11041" max="11041" width="3.88671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33203125" style="1" bestFit="1" customWidth="1"/>
    <col min="11266" max="11289" width="2.88671875" style="1" customWidth="1"/>
    <col min="11290" max="11290" width="1.44140625" style="1" customWidth="1"/>
    <col min="11291" max="11294" width="3" style="1" customWidth="1"/>
    <col min="11295" max="11295" width="2.5546875" style="1" bestFit="1" customWidth="1"/>
    <col min="11296" max="11296" width="3" style="1" customWidth="1"/>
    <col min="11297" max="11297" width="3.88671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33203125" style="1" bestFit="1" customWidth="1"/>
    <col min="11522" max="11545" width="2.88671875" style="1" customWidth="1"/>
    <col min="11546" max="11546" width="1.44140625" style="1" customWidth="1"/>
    <col min="11547" max="11550" width="3" style="1" customWidth="1"/>
    <col min="11551" max="11551" width="2.5546875" style="1" bestFit="1" customWidth="1"/>
    <col min="11552" max="11552" width="3" style="1" customWidth="1"/>
    <col min="11553" max="11553" width="3.88671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33203125" style="1" bestFit="1" customWidth="1"/>
    <col min="11778" max="11801" width="2.88671875" style="1" customWidth="1"/>
    <col min="11802" max="11802" width="1.44140625" style="1" customWidth="1"/>
    <col min="11803" max="11806" width="3" style="1" customWidth="1"/>
    <col min="11807" max="11807" width="2.5546875" style="1" bestFit="1" customWidth="1"/>
    <col min="11808" max="11808" width="3" style="1" customWidth="1"/>
    <col min="11809" max="11809" width="3.88671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33203125" style="1" bestFit="1" customWidth="1"/>
    <col min="12034" max="12057" width="2.88671875" style="1" customWidth="1"/>
    <col min="12058" max="12058" width="1.44140625" style="1" customWidth="1"/>
    <col min="12059" max="12062" width="3" style="1" customWidth="1"/>
    <col min="12063" max="12063" width="2.5546875" style="1" bestFit="1" customWidth="1"/>
    <col min="12064" max="12064" width="3" style="1" customWidth="1"/>
    <col min="12065" max="12065" width="3.88671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33203125" style="1" bestFit="1" customWidth="1"/>
    <col min="12290" max="12313" width="2.88671875" style="1" customWidth="1"/>
    <col min="12314" max="12314" width="1.44140625" style="1" customWidth="1"/>
    <col min="12315" max="12318" width="3" style="1" customWidth="1"/>
    <col min="12319" max="12319" width="2.5546875" style="1" bestFit="1" customWidth="1"/>
    <col min="12320" max="12320" width="3" style="1" customWidth="1"/>
    <col min="12321" max="12321" width="3.88671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33203125" style="1" bestFit="1" customWidth="1"/>
    <col min="12546" max="12569" width="2.88671875" style="1" customWidth="1"/>
    <col min="12570" max="12570" width="1.44140625" style="1" customWidth="1"/>
    <col min="12571" max="12574" width="3" style="1" customWidth="1"/>
    <col min="12575" max="12575" width="2.5546875" style="1" bestFit="1" customWidth="1"/>
    <col min="12576" max="12576" width="3" style="1" customWidth="1"/>
    <col min="12577" max="12577" width="3.88671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33203125" style="1" bestFit="1" customWidth="1"/>
    <col min="12802" max="12825" width="2.88671875" style="1" customWidth="1"/>
    <col min="12826" max="12826" width="1.44140625" style="1" customWidth="1"/>
    <col min="12827" max="12830" width="3" style="1" customWidth="1"/>
    <col min="12831" max="12831" width="2.5546875" style="1" bestFit="1" customWidth="1"/>
    <col min="12832" max="12832" width="3" style="1" customWidth="1"/>
    <col min="12833" max="12833" width="3.88671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33203125" style="1" bestFit="1" customWidth="1"/>
    <col min="13058" max="13081" width="2.88671875" style="1" customWidth="1"/>
    <col min="13082" max="13082" width="1.44140625" style="1" customWidth="1"/>
    <col min="13083" max="13086" width="3" style="1" customWidth="1"/>
    <col min="13087" max="13087" width="2.5546875" style="1" bestFit="1" customWidth="1"/>
    <col min="13088" max="13088" width="3" style="1" customWidth="1"/>
    <col min="13089" max="13089" width="3.88671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33203125" style="1" bestFit="1" customWidth="1"/>
    <col min="13314" max="13337" width="2.88671875" style="1" customWidth="1"/>
    <col min="13338" max="13338" width="1.44140625" style="1" customWidth="1"/>
    <col min="13339" max="13342" width="3" style="1" customWidth="1"/>
    <col min="13343" max="13343" width="2.5546875" style="1" bestFit="1" customWidth="1"/>
    <col min="13344" max="13344" width="3" style="1" customWidth="1"/>
    <col min="13345" max="13345" width="3.88671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33203125" style="1" bestFit="1" customWidth="1"/>
    <col min="13570" max="13593" width="2.88671875" style="1" customWidth="1"/>
    <col min="13594" max="13594" width="1.44140625" style="1" customWidth="1"/>
    <col min="13595" max="13598" width="3" style="1" customWidth="1"/>
    <col min="13599" max="13599" width="2.5546875" style="1" bestFit="1" customWidth="1"/>
    <col min="13600" max="13600" width="3" style="1" customWidth="1"/>
    <col min="13601" max="13601" width="3.88671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33203125" style="1" bestFit="1" customWidth="1"/>
    <col min="13826" max="13849" width="2.88671875" style="1" customWidth="1"/>
    <col min="13850" max="13850" width="1.44140625" style="1" customWidth="1"/>
    <col min="13851" max="13854" width="3" style="1" customWidth="1"/>
    <col min="13855" max="13855" width="2.5546875" style="1" bestFit="1" customWidth="1"/>
    <col min="13856" max="13856" width="3" style="1" customWidth="1"/>
    <col min="13857" max="13857" width="3.88671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33203125" style="1" bestFit="1" customWidth="1"/>
    <col min="14082" max="14105" width="2.88671875" style="1" customWidth="1"/>
    <col min="14106" max="14106" width="1.44140625" style="1" customWidth="1"/>
    <col min="14107" max="14110" width="3" style="1" customWidth="1"/>
    <col min="14111" max="14111" width="2.5546875" style="1" bestFit="1" customWidth="1"/>
    <col min="14112" max="14112" width="3" style="1" customWidth="1"/>
    <col min="14113" max="14113" width="3.88671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33203125" style="1" bestFit="1" customWidth="1"/>
    <col min="14338" max="14361" width="2.88671875" style="1" customWidth="1"/>
    <col min="14362" max="14362" width="1.44140625" style="1" customWidth="1"/>
    <col min="14363" max="14366" width="3" style="1" customWidth="1"/>
    <col min="14367" max="14367" width="2.5546875" style="1" bestFit="1" customWidth="1"/>
    <col min="14368" max="14368" width="3" style="1" customWidth="1"/>
    <col min="14369" max="14369" width="3.88671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33203125" style="1" bestFit="1" customWidth="1"/>
    <col min="14594" max="14617" width="2.88671875" style="1" customWidth="1"/>
    <col min="14618" max="14618" width="1.44140625" style="1" customWidth="1"/>
    <col min="14619" max="14622" width="3" style="1" customWidth="1"/>
    <col min="14623" max="14623" width="2.5546875" style="1" bestFit="1" customWidth="1"/>
    <col min="14624" max="14624" width="3" style="1" customWidth="1"/>
    <col min="14625" max="14625" width="3.88671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33203125" style="1" bestFit="1" customWidth="1"/>
    <col min="14850" max="14873" width="2.88671875" style="1" customWidth="1"/>
    <col min="14874" max="14874" width="1.44140625" style="1" customWidth="1"/>
    <col min="14875" max="14878" width="3" style="1" customWidth="1"/>
    <col min="14879" max="14879" width="2.5546875" style="1" bestFit="1" customWidth="1"/>
    <col min="14880" max="14880" width="3" style="1" customWidth="1"/>
    <col min="14881" max="14881" width="3.88671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33203125" style="1" bestFit="1" customWidth="1"/>
    <col min="15106" max="15129" width="2.88671875" style="1" customWidth="1"/>
    <col min="15130" max="15130" width="1.44140625" style="1" customWidth="1"/>
    <col min="15131" max="15134" width="3" style="1" customWidth="1"/>
    <col min="15135" max="15135" width="2.5546875" style="1" bestFit="1" customWidth="1"/>
    <col min="15136" max="15136" width="3" style="1" customWidth="1"/>
    <col min="15137" max="15137" width="3.88671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33203125" style="1" bestFit="1" customWidth="1"/>
    <col min="15362" max="15385" width="2.88671875" style="1" customWidth="1"/>
    <col min="15386" max="15386" width="1.44140625" style="1" customWidth="1"/>
    <col min="15387" max="15390" width="3" style="1" customWidth="1"/>
    <col min="15391" max="15391" width="2.5546875" style="1" bestFit="1" customWidth="1"/>
    <col min="15392" max="15392" width="3" style="1" customWidth="1"/>
    <col min="15393" max="15393" width="3.88671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33203125" style="1" bestFit="1" customWidth="1"/>
    <col min="15618" max="15641" width="2.88671875" style="1" customWidth="1"/>
    <col min="15642" max="15642" width="1.44140625" style="1" customWidth="1"/>
    <col min="15643" max="15646" width="3" style="1" customWidth="1"/>
    <col min="15647" max="15647" width="2.5546875" style="1" bestFit="1" customWidth="1"/>
    <col min="15648" max="15648" width="3" style="1" customWidth="1"/>
    <col min="15649" max="15649" width="3.88671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33203125" style="1" bestFit="1" customWidth="1"/>
    <col min="15874" max="15897" width="2.88671875" style="1" customWidth="1"/>
    <col min="15898" max="15898" width="1.44140625" style="1" customWidth="1"/>
    <col min="15899" max="15902" width="3" style="1" customWidth="1"/>
    <col min="15903" max="15903" width="2.5546875" style="1" bestFit="1" customWidth="1"/>
    <col min="15904" max="15904" width="3" style="1" customWidth="1"/>
    <col min="15905" max="15905" width="3.88671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33203125" style="1" bestFit="1" customWidth="1"/>
    <col min="16130" max="16153" width="2.88671875" style="1" customWidth="1"/>
    <col min="16154" max="16154" width="1.44140625" style="1" customWidth="1"/>
    <col min="16155" max="16158" width="3" style="1" customWidth="1"/>
    <col min="16159" max="16159" width="2.5546875" style="1" bestFit="1" customWidth="1"/>
    <col min="16160" max="16160" width="3" style="1" customWidth="1"/>
    <col min="16161" max="16161" width="3.88671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19.2" thickBot="1" x14ac:dyDescent="0.35">
      <c r="A1" s="51" t="s">
        <v>196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84">
        <v>43359</v>
      </c>
      <c r="AB1" s="83"/>
      <c r="AC1" s="83"/>
      <c r="AD1" s="83"/>
      <c r="AE1" s="83"/>
      <c r="AF1" s="83"/>
      <c r="AG1" s="50"/>
      <c r="AH1" s="2"/>
      <c r="AI1" s="49"/>
      <c r="AJ1" s="48"/>
      <c r="AK1" s="2"/>
      <c r="AL1" s="2"/>
    </row>
    <row r="2" spans="1:38" ht="33.75" customHeight="1" thickTop="1" thickBot="1" x14ac:dyDescent="0.45">
      <c r="A2" s="47" t="s">
        <v>201</v>
      </c>
      <c r="B2" s="44" t="str">
        <f>(A3)</f>
        <v>Szili B.</v>
      </c>
      <c r="C2" s="46"/>
      <c r="D2" s="44"/>
      <c r="E2" s="44"/>
      <c r="F2" s="45" t="str">
        <f>(A4)</f>
        <v>Trecskó J.</v>
      </c>
      <c r="G2" s="44"/>
      <c r="H2" s="44"/>
      <c r="I2" s="44"/>
      <c r="J2" s="45" t="str">
        <f>(A5)</f>
        <v>Dr. Havas P.</v>
      </c>
      <c r="K2" s="44"/>
      <c r="L2" s="44"/>
      <c r="M2" s="44"/>
      <c r="N2" s="45" t="str">
        <f>(A6)</f>
        <v>Simon F.</v>
      </c>
      <c r="O2" s="44"/>
      <c r="P2" s="44"/>
      <c r="Q2" s="44"/>
      <c r="R2" s="45" t="str">
        <f>(A7)</f>
        <v>Ürmös M.</v>
      </c>
      <c r="S2" s="44"/>
      <c r="T2" s="44"/>
      <c r="U2" s="44"/>
      <c r="V2" s="45" t="str">
        <f>(A8)</f>
        <v>Aszalós A.</v>
      </c>
      <c r="W2" s="44"/>
      <c r="X2" s="44"/>
      <c r="Y2" s="44"/>
      <c r="Z2" s="43"/>
      <c r="AA2" s="42" t="s">
        <v>9</v>
      </c>
      <c r="AB2" s="41" t="s">
        <v>8</v>
      </c>
      <c r="AC2" s="41" t="s">
        <v>7</v>
      </c>
      <c r="AD2" s="41" t="s">
        <v>6</v>
      </c>
      <c r="AE2" s="40" t="s">
        <v>5</v>
      </c>
      <c r="AF2" s="40" t="s">
        <v>4</v>
      </c>
      <c r="AG2" s="39" t="s">
        <v>3</v>
      </c>
      <c r="AH2" s="2"/>
      <c r="AI2" s="39" t="s">
        <v>2</v>
      </c>
      <c r="AJ2" s="82"/>
      <c r="AK2" s="38" t="s">
        <v>1</v>
      </c>
      <c r="AL2" s="2"/>
    </row>
    <row r="3" spans="1:38" ht="18" thickTop="1" x14ac:dyDescent="0.25">
      <c r="A3" s="37" t="s">
        <v>147</v>
      </c>
      <c r="B3" s="36"/>
      <c r="C3" s="35"/>
      <c r="D3" s="35"/>
      <c r="E3" s="35"/>
      <c r="F3" s="34">
        <v>5</v>
      </c>
      <c r="G3" s="33">
        <f>(N26)</f>
        <v>2</v>
      </c>
      <c r="H3" s="33">
        <f>(P26)</f>
        <v>2</v>
      </c>
      <c r="I3" s="81" t="str">
        <f>IF(G3=".","-",IF(G3&gt;H3,"g",IF(G3=H3,"d","v")))</f>
        <v>d</v>
      </c>
      <c r="J3" s="34">
        <v>4</v>
      </c>
      <c r="K3" s="33">
        <f>(N24)</f>
        <v>2</v>
      </c>
      <c r="L3" s="33">
        <f>(P24)</f>
        <v>0</v>
      </c>
      <c r="M3" s="81" t="str">
        <f>IF(K3=".","-",IF(K3&gt;L3,"g",IF(K3=L3,"d","v")))</f>
        <v>g</v>
      </c>
      <c r="N3" s="34">
        <v>3</v>
      </c>
      <c r="O3" s="33">
        <f>(N19)</f>
        <v>1</v>
      </c>
      <c r="P3" s="33">
        <f>(P19)</f>
        <v>1</v>
      </c>
      <c r="Q3" s="81" t="str">
        <f>IF(O3=".","-",IF(O3&gt;P3,"g",IF(O3=P3,"d","v")))</f>
        <v>d</v>
      </c>
      <c r="R3" s="34">
        <v>2</v>
      </c>
      <c r="S3" s="33">
        <f>(N16)</f>
        <v>3</v>
      </c>
      <c r="T3" s="33">
        <f>(P16)</f>
        <v>0</v>
      </c>
      <c r="U3" s="81" t="str">
        <f>IF(S3=".","-",IF(S3&gt;T3,"g",IF(S3=T3,"d","v")))</f>
        <v>g</v>
      </c>
      <c r="V3" s="34">
        <v>1</v>
      </c>
      <c r="W3" s="33">
        <f>(N10)</f>
        <v>5</v>
      </c>
      <c r="X3" s="33">
        <f>(P10)</f>
        <v>0</v>
      </c>
      <c r="Y3" s="81" t="str">
        <f>IF(W3=".","-",IF(W3&gt;X3,"g",IF(W3=X3,"d","v")))</f>
        <v>g</v>
      </c>
      <c r="Z3" s="80"/>
      <c r="AA3" s="32">
        <f t="shared" ref="AA3:AA8" si="0">SUM(AB3:AD3)</f>
        <v>5</v>
      </c>
      <c r="AB3" s="31">
        <f t="shared" ref="AB3:AB8" si="1">COUNTIF(B3:Y3,"g")</f>
        <v>3</v>
      </c>
      <c r="AC3" s="31">
        <f t="shared" ref="AC3:AC8" si="2">COUNTIF(B3:Y3,"d")</f>
        <v>2</v>
      </c>
      <c r="AD3" s="31">
        <f t="shared" ref="AD3:AD8" si="3">COUNTIF(B3:Y3,"v")</f>
        <v>0</v>
      </c>
      <c r="AE3" s="23">
        <f>SUM(IF(G3&lt;&gt;".",G3)+IF(K3&lt;&gt;".",K3)+IF(O3&lt;&gt;".",O3)+IF(S3&lt;&gt;".",S3)+IF(W3&lt;&gt;".",W3))</f>
        <v>13</v>
      </c>
      <c r="AF3" s="23">
        <f>SUM(IF(H3&lt;&gt;".",H3)+IF(L3&lt;&gt;".",L3)+IF(P3&lt;&gt;".",P3)+IF(T3&lt;&gt;".",T3)+IF(X3&lt;&gt;".",X3))</f>
        <v>3</v>
      </c>
      <c r="AG3" s="30">
        <f t="shared" ref="AG3:AG8" si="4">SUM(AB3*3+AC3*1)</f>
        <v>11</v>
      </c>
      <c r="AH3" s="3"/>
      <c r="AI3" s="20">
        <f t="shared" ref="AI3:AI8" si="5">RANK(AG3,$AG$3:$AG$8,0)</f>
        <v>2</v>
      </c>
      <c r="AJ3" s="74"/>
      <c r="AK3" s="10">
        <f t="shared" ref="AK3:AK8" si="6">SUM(AE3-AF3)</f>
        <v>10</v>
      </c>
      <c r="AL3" s="2"/>
    </row>
    <row r="4" spans="1:38" ht="17.399999999999999" x14ac:dyDescent="0.25">
      <c r="A4" s="29" t="s">
        <v>153</v>
      </c>
      <c r="B4" s="26">
        <v>5</v>
      </c>
      <c r="C4" s="24">
        <f>(P26)</f>
        <v>2</v>
      </c>
      <c r="D4" s="24">
        <f>(N26)</f>
        <v>2</v>
      </c>
      <c r="E4" s="78" t="str">
        <f>IF(C4=".","-",IF(C4&gt;D4,"g",IF(C4=D4,"d","v")))</f>
        <v>d</v>
      </c>
      <c r="F4" s="28"/>
      <c r="G4" s="27"/>
      <c r="H4" s="27"/>
      <c r="I4" s="27"/>
      <c r="J4" s="26">
        <v>3</v>
      </c>
      <c r="K4" s="24">
        <f>(N18)</f>
        <v>4</v>
      </c>
      <c r="L4" s="24">
        <f>(P18)</f>
        <v>1</v>
      </c>
      <c r="M4" s="78" t="str">
        <f>IF(K4=".","-",IF(K4&gt;L4,"g",IF(K4=L4,"d","v")))</f>
        <v>g</v>
      </c>
      <c r="N4" s="26">
        <v>2</v>
      </c>
      <c r="O4" s="24">
        <f>(N15)</f>
        <v>0</v>
      </c>
      <c r="P4" s="24">
        <f>(P15)</f>
        <v>3</v>
      </c>
      <c r="Q4" s="78" t="str">
        <f>IF(O4=".","-",IF(O4&gt;P4,"g",IF(O4=P4,"d","v")))</f>
        <v>v</v>
      </c>
      <c r="R4" s="26">
        <v>1</v>
      </c>
      <c r="S4" s="24">
        <f>(N12)</f>
        <v>0</v>
      </c>
      <c r="T4" s="24">
        <f>(P12)</f>
        <v>1</v>
      </c>
      <c r="U4" s="78" t="str">
        <f>IF(S4=".","-",IF(S4&gt;T4,"g",IF(S4=T4,"d","v")))</f>
        <v>v</v>
      </c>
      <c r="V4" s="26">
        <v>4</v>
      </c>
      <c r="W4" s="24">
        <f>(N23)</f>
        <v>4</v>
      </c>
      <c r="X4" s="24">
        <f>(P23)</f>
        <v>2</v>
      </c>
      <c r="Y4" s="78" t="str">
        <f>IF(W4=".","-",IF(W4&gt;X4,"g",IF(W4=X4,"d","v")))</f>
        <v>g</v>
      </c>
      <c r="Z4" s="77"/>
      <c r="AA4" s="25">
        <f t="shared" si="0"/>
        <v>5</v>
      </c>
      <c r="AB4" s="24">
        <f t="shared" si="1"/>
        <v>2</v>
      </c>
      <c r="AC4" s="24">
        <f t="shared" si="2"/>
        <v>1</v>
      </c>
      <c r="AD4" s="24">
        <f t="shared" si="3"/>
        <v>2</v>
      </c>
      <c r="AE4" s="76">
        <f>SUM(IF(C4&lt;&gt;".",C4)+IF(K4&lt;&gt;".",K4)+IF(O4&lt;&gt;".",O4)+IF(S4&lt;&gt;".",S4)+IF(W4&lt;&gt;".",W4))</f>
        <v>10</v>
      </c>
      <c r="AF4" s="76">
        <f>SUM(IF(D4&lt;&gt;".",D4)+IF(L4&lt;&gt;".",L4)+IF(P4&lt;&gt;".",P4)+IF(T4&lt;&gt;".",T4)+IF(X4&lt;&gt;".",X4))</f>
        <v>9</v>
      </c>
      <c r="AG4" s="22">
        <f t="shared" si="4"/>
        <v>7</v>
      </c>
      <c r="AH4" s="3"/>
      <c r="AI4" s="20">
        <f t="shared" si="5"/>
        <v>3</v>
      </c>
      <c r="AJ4" s="74"/>
      <c r="AK4" s="10">
        <f t="shared" si="6"/>
        <v>1</v>
      </c>
      <c r="AL4" s="2"/>
    </row>
    <row r="5" spans="1:38" ht="17.399999999999999" x14ac:dyDescent="0.25">
      <c r="A5" s="29" t="s">
        <v>163</v>
      </c>
      <c r="B5" s="26">
        <v>4</v>
      </c>
      <c r="C5" s="24">
        <f>(P24)</f>
        <v>0</v>
      </c>
      <c r="D5" s="24">
        <f>(N24)</f>
        <v>2</v>
      </c>
      <c r="E5" s="78" t="str">
        <f>IF(C5=".","-",IF(C5&gt;D5,"g",IF(C5=D5,"d","v")))</f>
        <v>v</v>
      </c>
      <c r="F5" s="26">
        <v>3</v>
      </c>
      <c r="G5" s="24">
        <f>(P18)</f>
        <v>1</v>
      </c>
      <c r="H5" s="24">
        <f>(N18)</f>
        <v>4</v>
      </c>
      <c r="I5" s="78" t="str">
        <f>IF(G5=".","-",IF(G5&gt;H5,"g",IF(G5=H5,"d","v")))</f>
        <v>v</v>
      </c>
      <c r="J5" s="79"/>
      <c r="K5" s="27"/>
      <c r="L5" s="27"/>
      <c r="M5" s="27"/>
      <c r="N5" s="26">
        <v>1</v>
      </c>
      <c r="O5" s="24">
        <f>(N11)</f>
        <v>0</v>
      </c>
      <c r="P5" s="24">
        <f>(P11)</f>
        <v>1</v>
      </c>
      <c r="Q5" s="78" t="str">
        <f>IF(O5=".","-",IF(O5&gt;P5,"g",IF(O5=P5,"d","v")))</f>
        <v>v</v>
      </c>
      <c r="R5" s="26">
        <v>5</v>
      </c>
      <c r="S5" s="24">
        <f>(N27)</f>
        <v>1</v>
      </c>
      <c r="T5" s="24">
        <f>(P27)</f>
        <v>0</v>
      </c>
      <c r="U5" s="78" t="str">
        <f>IF(S5=".","-",IF(S5&gt;T5,"g",IF(S5=T5,"d","v")))</f>
        <v>g</v>
      </c>
      <c r="V5" s="26">
        <v>2</v>
      </c>
      <c r="W5" s="24">
        <f>(N14)</f>
        <v>4</v>
      </c>
      <c r="X5" s="24">
        <f>(P14)</f>
        <v>0</v>
      </c>
      <c r="Y5" s="78" t="str">
        <f>IF(W5=".","-",IF(W5&gt;X5,"g",IF(W5=X5,"d","v")))</f>
        <v>g</v>
      </c>
      <c r="Z5" s="77"/>
      <c r="AA5" s="25">
        <f t="shared" si="0"/>
        <v>5</v>
      </c>
      <c r="AB5" s="24">
        <f t="shared" si="1"/>
        <v>2</v>
      </c>
      <c r="AC5" s="24">
        <f t="shared" si="2"/>
        <v>0</v>
      </c>
      <c r="AD5" s="24">
        <f t="shared" si="3"/>
        <v>3</v>
      </c>
      <c r="AE5" s="76">
        <f>SUM(IF(C5&lt;&gt;".",C5)+IF(G5&lt;&gt;".",G5)+IF(O5&lt;&gt;".",O5)+IF(S5&lt;&gt;".",S5)+IF(W5&lt;&gt;".",W5))</f>
        <v>6</v>
      </c>
      <c r="AF5" s="76">
        <f>SUM(IF(H5&lt;&gt;".",H5)+IF(D5&lt;&gt;".",D5)+IF(P5&lt;&gt;".",P5)+IF(T5&lt;&gt;".",T5)+IF(X5&lt;&gt;".",X5))</f>
        <v>7</v>
      </c>
      <c r="AG5" s="22">
        <f t="shared" si="4"/>
        <v>6</v>
      </c>
      <c r="AH5" s="3"/>
      <c r="AI5" s="20">
        <f t="shared" si="5"/>
        <v>4</v>
      </c>
      <c r="AJ5" s="74"/>
      <c r="AK5" s="10">
        <f t="shared" si="6"/>
        <v>-1</v>
      </c>
      <c r="AL5" s="2"/>
    </row>
    <row r="6" spans="1:38" ht="17.399999999999999" x14ac:dyDescent="0.25">
      <c r="A6" s="29" t="s">
        <v>193</v>
      </c>
      <c r="B6" s="26">
        <v>3</v>
      </c>
      <c r="C6" s="24">
        <f>(P19)</f>
        <v>1</v>
      </c>
      <c r="D6" s="24">
        <f>(N19)</f>
        <v>1</v>
      </c>
      <c r="E6" s="78" t="str">
        <f>IF(C6=".","-",IF(C6&gt;D6,"g",IF(C6=D6,"d","v")))</f>
        <v>d</v>
      </c>
      <c r="F6" s="26">
        <v>2</v>
      </c>
      <c r="G6" s="24">
        <f>(P15)</f>
        <v>3</v>
      </c>
      <c r="H6" s="24">
        <f>(N15)</f>
        <v>0</v>
      </c>
      <c r="I6" s="78" t="str">
        <f>IF(G6=".","-",IF(G6&gt;H6,"g",IF(G6=H6,"d","v")))</f>
        <v>g</v>
      </c>
      <c r="J6" s="26">
        <v>1</v>
      </c>
      <c r="K6" s="24">
        <f>(P11)</f>
        <v>1</v>
      </c>
      <c r="L6" s="24">
        <f>(N11)</f>
        <v>0</v>
      </c>
      <c r="M6" s="78" t="str">
        <f>IF(K6=".","-",IF(K6&gt;L6,"g",IF(K6=L6,"d","v")))</f>
        <v>g</v>
      </c>
      <c r="N6" s="28"/>
      <c r="O6" s="27"/>
      <c r="P6" s="27"/>
      <c r="Q6" s="27"/>
      <c r="R6" s="26">
        <v>4</v>
      </c>
      <c r="S6" s="24">
        <f>(N22)</f>
        <v>2</v>
      </c>
      <c r="T6" s="24">
        <f>(P22)</f>
        <v>0</v>
      </c>
      <c r="U6" s="78" t="str">
        <f>IF(S6=".","-",IF(S6&gt;T6,"g",IF(S6=T6,"d","v")))</f>
        <v>g</v>
      </c>
      <c r="V6" s="26">
        <v>5</v>
      </c>
      <c r="W6" s="24">
        <f>(N28)</f>
        <v>3</v>
      </c>
      <c r="X6" s="24">
        <f>(P28)</f>
        <v>0</v>
      </c>
      <c r="Y6" s="78" t="str">
        <f>IF(W6=".","-",IF(W6&gt;X6,"g",IF(W6=X6,"d","v")))</f>
        <v>g</v>
      </c>
      <c r="Z6" s="77"/>
      <c r="AA6" s="25">
        <f t="shared" si="0"/>
        <v>5</v>
      </c>
      <c r="AB6" s="24">
        <f t="shared" si="1"/>
        <v>4</v>
      </c>
      <c r="AC6" s="24">
        <f t="shared" si="2"/>
        <v>1</v>
      </c>
      <c r="AD6" s="24">
        <f t="shared" si="3"/>
        <v>0</v>
      </c>
      <c r="AE6" s="76">
        <f>SUM(IF(G6&lt;&gt;".",G6)+IF(K6&lt;&gt;".",K6)+IF(C6&lt;&gt;".",C6)+IF(S6&lt;&gt;".",S6)+IF(W6&lt;&gt;".",W6))</f>
        <v>10</v>
      </c>
      <c r="AF6" s="76">
        <f>SUM(IF(H6&lt;&gt;".",H6)+IF(L6&lt;&gt;".",L6)+IF(D6&lt;&gt;".",D6)+IF(T6&lt;&gt;".",T6)+IF(X6&lt;&gt;".",X6))</f>
        <v>1</v>
      </c>
      <c r="AG6" s="22">
        <f t="shared" si="4"/>
        <v>13</v>
      </c>
      <c r="AH6" s="3"/>
      <c r="AI6" s="20">
        <f t="shared" si="5"/>
        <v>1</v>
      </c>
      <c r="AJ6" s="74"/>
      <c r="AK6" s="10">
        <f t="shared" si="6"/>
        <v>9</v>
      </c>
      <c r="AL6" s="2"/>
    </row>
    <row r="7" spans="1:38" ht="17.399999999999999" x14ac:dyDescent="0.25">
      <c r="A7" s="29" t="s">
        <v>177</v>
      </c>
      <c r="B7" s="26">
        <v>2</v>
      </c>
      <c r="C7" s="24">
        <f>(P16)</f>
        <v>0</v>
      </c>
      <c r="D7" s="24">
        <f>(N16)</f>
        <v>3</v>
      </c>
      <c r="E7" s="78" t="str">
        <f>IF(C7=".","-",IF(C7&gt;D7,"g",IF(C7=D7,"d","v")))</f>
        <v>v</v>
      </c>
      <c r="F7" s="26">
        <v>1</v>
      </c>
      <c r="G7" s="24">
        <f>(P12)</f>
        <v>1</v>
      </c>
      <c r="H7" s="24">
        <f>(N12)</f>
        <v>0</v>
      </c>
      <c r="I7" s="78" t="str">
        <f>IF(G7=".","-",IF(G7&gt;H7,"g",IF(G7=H7,"d","v")))</f>
        <v>g</v>
      </c>
      <c r="J7" s="26">
        <v>5</v>
      </c>
      <c r="K7" s="24">
        <f>(P27)</f>
        <v>0</v>
      </c>
      <c r="L7" s="24">
        <f>(N27)</f>
        <v>1</v>
      </c>
      <c r="M7" s="78" t="str">
        <f>IF(K7=".","-",IF(K7&gt;L7,"g",IF(K7=L7,"d","v")))</f>
        <v>v</v>
      </c>
      <c r="N7" s="26">
        <v>4</v>
      </c>
      <c r="O7" s="24">
        <f>(P22)</f>
        <v>0</v>
      </c>
      <c r="P7" s="24">
        <f>(N22)</f>
        <v>2</v>
      </c>
      <c r="Q7" s="78" t="str">
        <f>IF(O7=".","-",IF(O7&gt;P7,"g",IF(O7=P7,"d","v")))</f>
        <v>v</v>
      </c>
      <c r="R7" s="28"/>
      <c r="S7" s="27"/>
      <c r="T7" s="27"/>
      <c r="U7" s="27"/>
      <c r="V7" s="26">
        <v>3</v>
      </c>
      <c r="W7" s="24">
        <f>(N20)</f>
        <v>2</v>
      </c>
      <c r="X7" s="24">
        <f>(P20)</f>
        <v>0</v>
      </c>
      <c r="Y7" s="78" t="str">
        <f>IF(W7=".","-",IF(W7&gt;X7,"g",IF(W7=X7,"d","v")))</f>
        <v>g</v>
      </c>
      <c r="Z7" s="77"/>
      <c r="AA7" s="25">
        <f t="shared" si="0"/>
        <v>5</v>
      </c>
      <c r="AB7" s="24">
        <f t="shared" si="1"/>
        <v>2</v>
      </c>
      <c r="AC7" s="24">
        <f t="shared" si="2"/>
        <v>0</v>
      </c>
      <c r="AD7" s="24">
        <f t="shared" si="3"/>
        <v>3</v>
      </c>
      <c r="AE7" s="76">
        <f>SUM(IF(G7&lt;&gt;".",G7)+IF(K7&lt;&gt;".",K7)+IF(O7&lt;&gt;".",O7)+IF(C7&lt;&gt;".",C7)+IF(W7&lt;&gt;".",W7))</f>
        <v>3</v>
      </c>
      <c r="AF7" s="76">
        <f>SUM(IF(H7&lt;&gt;".",H7)+IF(L7&lt;&gt;".",L7)+IF(P7&lt;&gt;".",P7)+IF(D7&lt;&gt;".",D7)+IF(X7&lt;&gt;".",X7))</f>
        <v>6</v>
      </c>
      <c r="AG7" s="22">
        <f t="shared" si="4"/>
        <v>6</v>
      </c>
      <c r="AH7" s="21"/>
      <c r="AI7" s="20">
        <f t="shared" si="5"/>
        <v>4</v>
      </c>
      <c r="AJ7" s="74"/>
      <c r="AK7" s="10">
        <f t="shared" si="6"/>
        <v>-3</v>
      </c>
      <c r="AL7" s="2"/>
    </row>
    <row r="8" spans="1:38" s="7" customFormat="1" ht="18" thickBot="1" x14ac:dyDescent="0.3">
      <c r="A8" s="19" t="s">
        <v>183</v>
      </c>
      <c r="B8" s="18">
        <v>1</v>
      </c>
      <c r="C8" s="14">
        <f>(P10)</f>
        <v>0</v>
      </c>
      <c r="D8" s="14">
        <f>(N10)</f>
        <v>5</v>
      </c>
      <c r="E8" s="75" t="str">
        <f>IF(C8=".","-",IF(C8&gt;D8,"g",IF(C8=D8,"d","v")))</f>
        <v>v</v>
      </c>
      <c r="F8" s="18">
        <v>4</v>
      </c>
      <c r="G8" s="14">
        <f>(P23)</f>
        <v>2</v>
      </c>
      <c r="H8" s="14">
        <f>(N23)</f>
        <v>4</v>
      </c>
      <c r="I8" s="75" t="str">
        <f>IF(G8=".","-",IF(G8&gt;H8,"g",IF(G8=H8,"d","v")))</f>
        <v>v</v>
      </c>
      <c r="J8" s="18">
        <v>2</v>
      </c>
      <c r="K8" s="14">
        <f>(P14)</f>
        <v>0</v>
      </c>
      <c r="L8" s="14">
        <f>(N14)</f>
        <v>4</v>
      </c>
      <c r="M8" s="75" t="str">
        <f>IF(K8=".","-",IF(K8&gt;L8,"g",IF(K8=L8,"d","v")))</f>
        <v>v</v>
      </c>
      <c r="N8" s="18">
        <v>5</v>
      </c>
      <c r="O8" s="14">
        <f>(X6)</f>
        <v>0</v>
      </c>
      <c r="P8" s="14">
        <f>(W6)</f>
        <v>3</v>
      </c>
      <c r="Q8" s="75" t="str">
        <f>IF(O8=".","-",IF(O8&gt;P8,"g",IF(O8=P8,"d","v")))</f>
        <v>v</v>
      </c>
      <c r="R8" s="18">
        <v>3</v>
      </c>
      <c r="S8" s="14">
        <f>(P20)</f>
        <v>0</v>
      </c>
      <c r="T8" s="14">
        <f>(N20)</f>
        <v>2</v>
      </c>
      <c r="U8" s="75" t="str">
        <f>IF(S8=".","-",IF(S8&gt;T8,"g",IF(S8=T8,"d","v")))</f>
        <v>v</v>
      </c>
      <c r="V8" s="17"/>
      <c r="W8" s="16"/>
      <c r="X8" s="16"/>
      <c r="Y8" s="16"/>
      <c r="Z8" s="43"/>
      <c r="AA8" s="15">
        <f t="shared" si="0"/>
        <v>5</v>
      </c>
      <c r="AB8" s="14">
        <f t="shared" si="1"/>
        <v>0</v>
      </c>
      <c r="AC8" s="14">
        <f t="shared" si="2"/>
        <v>0</v>
      </c>
      <c r="AD8" s="14">
        <f t="shared" si="3"/>
        <v>5</v>
      </c>
      <c r="AE8" s="13">
        <f>SUM(IF(G8&lt;&gt;".",G8)+IF(K8&lt;&gt;".",K8)+IF(O8&lt;&gt;".",O8)+IF(S8&lt;&gt;".",S8)+IF(C8&lt;&gt;".",C8))</f>
        <v>2</v>
      </c>
      <c r="AF8" s="13">
        <f>SUM(IF(H8&lt;&gt;".",H8)+IF(L8&lt;&gt;".",L8)+IF(P8&lt;&gt;".",P8)+IF(T8&lt;&gt;".",T8)+IF(D8&lt;&gt;".",D8))</f>
        <v>18</v>
      </c>
      <c r="AG8" s="12">
        <f t="shared" si="4"/>
        <v>0</v>
      </c>
      <c r="AH8" s="3"/>
      <c r="AI8" s="11">
        <f t="shared" si="5"/>
        <v>6</v>
      </c>
      <c r="AJ8" s="74"/>
      <c r="AK8" s="10">
        <f t="shared" si="6"/>
        <v>-16</v>
      </c>
      <c r="AL8" s="3"/>
    </row>
    <row r="9" spans="1:38" s="7" customFormat="1" ht="3.75" customHeight="1" thickTop="1" x14ac:dyDescent="0.25">
      <c r="A9" s="3"/>
      <c r="B9" s="73"/>
      <c r="C9" s="8"/>
      <c r="D9" s="8"/>
      <c r="E9" s="72"/>
      <c r="F9" s="73"/>
      <c r="G9" s="8"/>
      <c r="H9" s="8"/>
      <c r="I9" s="72"/>
      <c r="J9" s="73"/>
      <c r="K9" s="8"/>
      <c r="L9" s="8"/>
      <c r="M9" s="72"/>
      <c r="N9" s="73"/>
      <c r="O9" s="8"/>
      <c r="P9" s="8"/>
      <c r="Q9" s="72"/>
      <c r="R9" s="73"/>
      <c r="S9" s="8"/>
      <c r="T9" s="8"/>
      <c r="U9" s="72"/>
      <c r="V9" s="3"/>
      <c r="W9" s="3"/>
      <c r="X9" s="3"/>
      <c r="Y9" s="3"/>
      <c r="Z9" s="3"/>
      <c r="AA9" s="71"/>
      <c r="AB9" s="9"/>
      <c r="AC9" s="9"/>
      <c r="AD9" s="9"/>
      <c r="AE9" s="70"/>
      <c r="AF9" s="70"/>
      <c r="AG9" s="69"/>
      <c r="AH9" s="3"/>
      <c r="AI9" s="3"/>
      <c r="AJ9" s="3"/>
      <c r="AK9" s="3"/>
      <c r="AL9" s="3"/>
    </row>
    <row r="10" spans="1:38" s="7" customFormat="1" ht="21" x14ac:dyDescent="0.4">
      <c r="A10" s="62">
        <v>1</v>
      </c>
      <c r="B10" s="67"/>
      <c r="C10" s="1"/>
      <c r="D10" s="59"/>
      <c r="K10" s="1"/>
      <c r="L10" s="6" t="str">
        <f>($A$3)</f>
        <v>Szili B.</v>
      </c>
      <c r="M10" s="1"/>
      <c r="N10" s="5">
        <v>5</v>
      </c>
      <c r="O10" s="58" t="s">
        <v>0</v>
      </c>
      <c r="P10" s="5">
        <v>0</v>
      </c>
      <c r="Q10" s="60"/>
      <c r="R10" s="4" t="str">
        <f>($A$8)</f>
        <v>Aszalós A.</v>
      </c>
      <c r="T10" s="1"/>
      <c r="U10" s="1"/>
      <c r="V10" s="1"/>
    </row>
    <row r="11" spans="1:38" s="7" customFormat="1" ht="20.399999999999999" x14ac:dyDescent="0.35">
      <c r="B11" s="55"/>
      <c r="C11" s="1"/>
      <c r="D11" s="1"/>
      <c r="K11" s="1"/>
      <c r="L11" s="6" t="str">
        <f>($A$5)</f>
        <v>Dr. Havas P.</v>
      </c>
      <c r="M11" s="1"/>
      <c r="N11" s="5">
        <v>0</v>
      </c>
      <c r="O11" s="58" t="s">
        <v>0</v>
      </c>
      <c r="P11" s="5">
        <v>1</v>
      </c>
      <c r="Q11" s="1"/>
      <c r="R11" s="4" t="str">
        <f>($A$6)</f>
        <v>Simon F.</v>
      </c>
      <c r="T11" s="1"/>
      <c r="U11" s="1"/>
      <c r="V11" s="1"/>
    </row>
    <row r="12" spans="1:38" s="7" customFormat="1" ht="20.399999999999999" x14ac:dyDescent="0.35">
      <c r="B12" s="55"/>
      <c r="C12" s="1"/>
      <c r="D12" s="59"/>
      <c r="K12" s="1"/>
      <c r="L12" s="6" t="str">
        <f>($A$4)</f>
        <v>Trecskó J.</v>
      </c>
      <c r="M12" s="1"/>
      <c r="N12" s="5">
        <v>0</v>
      </c>
      <c r="O12" s="58" t="s">
        <v>0</v>
      </c>
      <c r="P12" s="5">
        <v>1</v>
      </c>
      <c r="Q12" s="57"/>
      <c r="R12" s="4" t="str">
        <f>($A$7)</f>
        <v>Ürmös M.</v>
      </c>
      <c r="T12" s="1"/>
      <c r="U12" s="1"/>
      <c r="V12" s="1"/>
    </row>
    <row r="13" spans="1:38" ht="3.75" customHeight="1" x14ac:dyDescent="0.4">
      <c r="A13" s="53"/>
      <c r="B13" s="55"/>
      <c r="C13" s="66"/>
      <c r="D13" s="65"/>
      <c r="E13" s="55"/>
      <c r="F13" s="55"/>
      <c r="G13" s="55"/>
      <c r="H13" s="55"/>
      <c r="I13" s="55"/>
      <c r="J13" s="55"/>
      <c r="K13" s="54"/>
      <c r="L13" s="2"/>
      <c r="M13" s="54"/>
      <c r="N13" s="3"/>
      <c r="O13" s="5"/>
      <c r="P13" s="64"/>
      <c r="Q13" s="63"/>
      <c r="R13" s="3"/>
      <c r="S13" s="55"/>
      <c r="T13" s="54"/>
      <c r="U13" s="54"/>
      <c r="V13" s="54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4"/>
    </row>
    <row r="14" spans="1:38" s="7" customFormat="1" ht="21" x14ac:dyDescent="0.4">
      <c r="A14" s="62">
        <v>2</v>
      </c>
      <c r="B14" s="67"/>
      <c r="D14" s="59"/>
      <c r="K14" s="60"/>
      <c r="L14" s="6" t="str">
        <f>($A$5)</f>
        <v>Dr. Havas P.</v>
      </c>
      <c r="M14" s="1"/>
      <c r="N14" s="5">
        <v>4</v>
      </c>
      <c r="O14" s="58" t="s">
        <v>0</v>
      </c>
      <c r="P14" s="5">
        <v>0</v>
      </c>
      <c r="Q14" s="60"/>
      <c r="R14" s="4" t="str">
        <f>($A$8)</f>
        <v>Aszalós A.</v>
      </c>
      <c r="AI14" s="68"/>
    </row>
    <row r="15" spans="1:38" ht="20.399999999999999" x14ac:dyDescent="0.35">
      <c r="A15" s="53"/>
      <c r="B15" s="55"/>
      <c r="E15" s="7"/>
      <c r="F15" s="7"/>
      <c r="G15" s="7"/>
      <c r="H15" s="7"/>
      <c r="I15" s="7"/>
      <c r="J15" s="7"/>
      <c r="L15" s="6" t="str">
        <f>($A$4)</f>
        <v>Trecskó J.</v>
      </c>
      <c r="N15" s="5">
        <v>0</v>
      </c>
      <c r="O15" s="58" t="s">
        <v>0</v>
      </c>
      <c r="P15" s="5">
        <v>3</v>
      </c>
      <c r="R15" s="4" t="str">
        <f>($A$6)</f>
        <v>Simon F.</v>
      </c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I15" s="68"/>
    </row>
    <row r="16" spans="1:38" ht="20.399999999999999" x14ac:dyDescent="0.35">
      <c r="A16" s="53"/>
      <c r="B16" s="55"/>
      <c r="D16" s="59"/>
      <c r="E16" s="7"/>
      <c r="F16" s="7"/>
      <c r="G16" s="7"/>
      <c r="H16" s="7"/>
      <c r="I16" s="7"/>
      <c r="J16" s="7"/>
      <c r="L16" s="6" t="str">
        <f>($A$3)</f>
        <v>Szili B.</v>
      </c>
      <c r="N16" s="5">
        <v>3</v>
      </c>
      <c r="O16" s="58" t="s">
        <v>0</v>
      </c>
      <c r="P16" s="5">
        <v>0</v>
      </c>
      <c r="Q16" s="57"/>
      <c r="R16" s="4" t="str">
        <f>($A$7)</f>
        <v>Ürmös M.</v>
      </c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I16" s="68"/>
      <c r="AJ16" s="7"/>
    </row>
    <row r="17" spans="1:35" ht="3.75" customHeight="1" x14ac:dyDescent="0.4">
      <c r="A17" s="53"/>
      <c r="B17" s="55"/>
      <c r="C17" s="66"/>
      <c r="D17" s="65"/>
      <c r="E17" s="55"/>
      <c r="F17" s="55"/>
      <c r="G17" s="55"/>
      <c r="H17" s="55"/>
      <c r="I17" s="55"/>
      <c r="J17" s="55"/>
      <c r="K17" s="54"/>
      <c r="L17" s="2"/>
      <c r="M17" s="54"/>
      <c r="N17" s="3"/>
      <c r="O17" s="5"/>
      <c r="P17" s="64"/>
      <c r="Q17" s="63"/>
      <c r="R17" s="3"/>
      <c r="S17" s="55"/>
      <c r="T17" s="54"/>
      <c r="U17" s="54"/>
      <c r="V17" s="54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4"/>
    </row>
    <row r="18" spans="1:35" ht="21" x14ac:dyDescent="0.4">
      <c r="A18" s="62">
        <v>3</v>
      </c>
      <c r="B18" s="61"/>
      <c r="D18" s="59"/>
      <c r="E18" s="7"/>
      <c r="F18" s="7"/>
      <c r="G18" s="7"/>
      <c r="H18" s="7"/>
      <c r="I18" s="7"/>
      <c r="J18" s="7"/>
      <c r="L18" s="6" t="str">
        <f>($A$4)</f>
        <v>Trecskó J.</v>
      </c>
      <c r="N18" s="5">
        <v>4</v>
      </c>
      <c r="O18" s="58" t="s">
        <v>0</v>
      </c>
      <c r="P18" s="5">
        <v>1</v>
      </c>
      <c r="Q18" s="60"/>
      <c r="R18" s="4" t="str">
        <f>($A$5)</f>
        <v>Dr. Havas P.</v>
      </c>
      <c r="S18" s="7"/>
      <c r="W18" s="7"/>
      <c r="X18" s="7"/>
      <c r="Y18" s="7"/>
      <c r="Z18" s="7"/>
      <c r="AA18" s="7"/>
      <c r="AB18" s="7"/>
      <c r="AE18" s="7"/>
      <c r="AF18" s="7"/>
      <c r="AG18" s="7"/>
      <c r="AI18" s="68"/>
    </row>
    <row r="19" spans="1:35" ht="20.399999999999999" x14ac:dyDescent="0.35">
      <c r="A19" s="53"/>
      <c r="B19" s="55"/>
      <c r="E19" s="7"/>
      <c r="F19" s="7"/>
      <c r="G19" s="7"/>
      <c r="H19" s="7"/>
      <c r="I19" s="7"/>
      <c r="L19" s="6" t="str">
        <f>($A$3)</f>
        <v>Szili B.</v>
      </c>
      <c r="N19" s="5">
        <v>1</v>
      </c>
      <c r="O19" s="58" t="s">
        <v>0</v>
      </c>
      <c r="P19" s="5">
        <v>1</v>
      </c>
      <c r="R19" s="4" t="str">
        <f>($A$6)</f>
        <v>Simon F.</v>
      </c>
      <c r="S19" s="7"/>
      <c r="W19" s="7"/>
      <c r="X19" s="7"/>
      <c r="Y19" s="7"/>
      <c r="Z19" s="7"/>
      <c r="AA19" s="7"/>
      <c r="AB19" s="7"/>
      <c r="AE19" s="7"/>
      <c r="AF19" s="7"/>
      <c r="AG19" s="7"/>
      <c r="AI19" s="68"/>
    </row>
    <row r="20" spans="1:35" ht="20.399999999999999" x14ac:dyDescent="0.35">
      <c r="A20" s="53"/>
      <c r="B20" s="55"/>
      <c r="D20" s="59"/>
      <c r="E20" s="7"/>
      <c r="F20" s="7"/>
      <c r="G20" s="7"/>
      <c r="H20" s="7"/>
      <c r="I20" s="7"/>
      <c r="J20" s="7"/>
      <c r="L20" s="6" t="str">
        <f>($A$7)</f>
        <v>Ürmös M.</v>
      </c>
      <c r="N20" s="5">
        <v>2</v>
      </c>
      <c r="O20" s="58" t="s">
        <v>0</v>
      </c>
      <c r="P20" s="5">
        <v>0</v>
      </c>
      <c r="Q20" s="57"/>
      <c r="R20" s="4" t="str">
        <f>($A$8)</f>
        <v>Aszalós A.</v>
      </c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I20" s="68"/>
    </row>
    <row r="21" spans="1:35" ht="3.75" customHeight="1" x14ac:dyDescent="0.3">
      <c r="A21" s="53"/>
      <c r="B21" s="55"/>
      <c r="C21" s="56"/>
      <c r="D21" s="56"/>
      <c r="E21" s="55"/>
      <c r="F21" s="55"/>
      <c r="G21" s="55"/>
      <c r="H21" s="55"/>
      <c r="I21" s="55"/>
      <c r="J21" s="55"/>
      <c r="K21" s="55"/>
      <c r="L21" s="3"/>
      <c r="M21" s="55"/>
      <c r="N21" s="3"/>
      <c r="O21" s="3"/>
      <c r="P21" s="3"/>
      <c r="Q21" s="55"/>
      <c r="R21" s="3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4"/>
    </row>
    <row r="22" spans="1:35" ht="21" x14ac:dyDescent="0.4">
      <c r="A22" s="62">
        <v>4</v>
      </c>
      <c r="B22" s="67"/>
      <c r="D22" s="59"/>
      <c r="E22" s="7"/>
      <c r="F22" s="7"/>
      <c r="G22" s="7"/>
      <c r="H22" s="7"/>
      <c r="I22" s="7"/>
      <c r="J22" s="7"/>
      <c r="L22" s="6" t="str">
        <f>($A$6)</f>
        <v>Simon F.</v>
      </c>
      <c r="N22" s="5">
        <v>2</v>
      </c>
      <c r="O22" s="58" t="s">
        <v>0</v>
      </c>
      <c r="P22" s="5">
        <v>0</v>
      </c>
      <c r="Q22" s="60"/>
      <c r="R22" s="4" t="str">
        <f>($A$7)</f>
        <v>Ürmös M.</v>
      </c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1:35" ht="20.399999999999999" x14ac:dyDescent="0.35">
      <c r="A23" s="53"/>
      <c r="B23" s="55"/>
      <c r="E23" s="7"/>
      <c r="F23" s="7"/>
      <c r="G23" s="7"/>
      <c r="H23" s="7"/>
      <c r="I23" s="7"/>
      <c r="J23" s="7"/>
      <c r="L23" s="6" t="str">
        <f>($A$4)</f>
        <v>Trecskó J.</v>
      </c>
      <c r="N23" s="5">
        <v>4</v>
      </c>
      <c r="O23" s="58" t="s">
        <v>0</v>
      </c>
      <c r="P23" s="5">
        <v>2</v>
      </c>
      <c r="R23" s="4" t="str">
        <f>($A$8)</f>
        <v>Aszalós A.</v>
      </c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1:35" ht="20.399999999999999" x14ac:dyDescent="0.35">
      <c r="A24" s="53"/>
      <c r="B24" s="55"/>
      <c r="D24" s="59"/>
      <c r="E24" s="7"/>
      <c r="F24" s="7"/>
      <c r="G24" s="7"/>
      <c r="H24" s="7"/>
      <c r="I24" s="7"/>
      <c r="J24" s="7"/>
      <c r="L24" s="6" t="str">
        <f>($A$3)</f>
        <v>Szili B.</v>
      </c>
      <c r="N24" s="5">
        <v>2</v>
      </c>
      <c r="O24" s="58" t="s">
        <v>0</v>
      </c>
      <c r="P24" s="5">
        <v>0</v>
      </c>
      <c r="Q24" s="57"/>
      <c r="R24" s="4" t="str">
        <f>($A$5)</f>
        <v>Dr. Havas P.</v>
      </c>
      <c r="S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35" ht="3.75" customHeight="1" x14ac:dyDescent="0.4">
      <c r="A25" s="53"/>
      <c r="B25" s="55"/>
      <c r="C25" s="66"/>
      <c r="D25" s="65"/>
      <c r="E25" s="55"/>
      <c r="F25" s="55"/>
      <c r="G25" s="55"/>
      <c r="H25" s="55"/>
      <c r="I25" s="55"/>
      <c r="J25" s="55"/>
      <c r="K25" s="54"/>
      <c r="L25" s="2"/>
      <c r="M25" s="54"/>
      <c r="N25" s="3"/>
      <c r="O25" s="5"/>
      <c r="P25" s="64"/>
      <c r="Q25" s="63"/>
      <c r="R25" s="3"/>
      <c r="S25" s="55"/>
      <c r="T25" s="54"/>
      <c r="U25" s="54"/>
      <c r="V25" s="54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4"/>
    </row>
    <row r="26" spans="1:35" ht="21" x14ac:dyDescent="0.4">
      <c r="A26" s="62">
        <v>5</v>
      </c>
      <c r="B26" s="61"/>
      <c r="D26" s="59"/>
      <c r="E26" s="7"/>
      <c r="F26" s="7"/>
      <c r="G26" s="7"/>
      <c r="H26" s="7"/>
      <c r="I26" s="7"/>
      <c r="J26" s="7"/>
      <c r="L26" s="6" t="str">
        <f>($A$3)</f>
        <v>Szili B.</v>
      </c>
      <c r="M26" s="60"/>
      <c r="N26" s="5">
        <v>2</v>
      </c>
      <c r="O26" s="58" t="s">
        <v>0</v>
      </c>
      <c r="P26" s="5">
        <v>2</v>
      </c>
      <c r="Q26" s="7"/>
      <c r="R26" s="4" t="str">
        <f>($A$4)</f>
        <v>Trecskó J.</v>
      </c>
      <c r="S26" s="7"/>
      <c r="W26" s="7"/>
      <c r="X26" s="7"/>
      <c r="Y26" s="7"/>
      <c r="Z26" s="7"/>
      <c r="AA26" s="7"/>
      <c r="AB26" s="7"/>
      <c r="AE26" s="7"/>
      <c r="AF26" s="7"/>
      <c r="AG26" s="7"/>
    </row>
    <row r="27" spans="1:35" ht="20.399999999999999" x14ac:dyDescent="0.35">
      <c r="A27" s="53"/>
      <c r="B27" s="55"/>
      <c r="E27" s="7"/>
      <c r="F27" s="7"/>
      <c r="G27" s="7"/>
      <c r="H27" s="7"/>
      <c r="I27" s="7"/>
      <c r="J27" s="7"/>
      <c r="L27" s="6" t="str">
        <f>($A$5)</f>
        <v>Dr. Havas P.</v>
      </c>
      <c r="N27" s="5">
        <v>1</v>
      </c>
      <c r="O27" s="58" t="s">
        <v>0</v>
      </c>
      <c r="P27" s="5">
        <v>0</v>
      </c>
      <c r="R27" s="4" t="str">
        <f>($A$7)</f>
        <v>Ürmös M.</v>
      </c>
      <c r="S27" s="7"/>
      <c r="W27" s="7"/>
      <c r="X27" s="7"/>
      <c r="Y27" s="7"/>
      <c r="Z27" s="7"/>
      <c r="AA27" s="7"/>
      <c r="AB27" s="7"/>
      <c r="AE27" s="7"/>
      <c r="AF27" s="7"/>
      <c r="AG27" s="7"/>
    </row>
    <row r="28" spans="1:35" ht="20.399999999999999" x14ac:dyDescent="0.35">
      <c r="A28" s="53"/>
      <c r="B28" s="55"/>
      <c r="D28" s="59"/>
      <c r="E28" s="7"/>
      <c r="F28" s="7"/>
      <c r="G28" s="7"/>
      <c r="H28" s="7"/>
      <c r="I28" s="7"/>
      <c r="J28" s="7"/>
      <c r="L28" s="6" t="str">
        <f>($A$6)</f>
        <v>Simon F.</v>
      </c>
      <c r="N28" s="5">
        <v>3</v>
      </c>
      <c r="O28" s="58" t="s">
        <v>0</v>
      </c>
      <c r="P28" s="5">
        <v>0</v>
      </c>
      <c r="Q28" s="57"/>
      <c r="R28" s="4" t="str">
        <f>($A$8)</f>
        <v>Aszalós A.</v>
      </c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5" ht="3.75" customHeight="1" x14ac:dyDescent="0.3">
      <c r="A29" s="53"/>
      <c r="B29" s="55"/>
      <c r="C29" s="56"/>
      <c r="D29" s="56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4"/>
    </row>
    <row r="31" spans="1:35" x14ac:dyDescent="0.25">
      <c r="A31" s="53"/>
    </row>
    <row r="32" spans="1:35" x14ac:dyDescent="0.25">
      <c r="A32" s="53"/>
    </row>
    <row r="33" spans="1:23" ht="3.75" customHeight="1" x14ac:dyDescent="0.25">
      <c r="A33" s="52"/>
    </row>
    <row r="34" spans="1:23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</sheetData>
  <conditionalFormatting sqref="E4:E8 I3 I5:I8 M3:M4 M6:M8 Q3:Q5 Q7:Q8 U3:U6 U8 Y3:Y7">
    <cfRule type="cellIs" dxfId="8" priority="1" stopIfTrue="1" operator="equal">
      <formula>"g"</formula>
    </cfRule>
    <cfRule type="cellIs" dxfId="7" priority="2" stopIfTrue="1" operator="equal">
      <formula>"d"</formula>
    </cfRule>
    <cfRule type="cellIs" dxfId="6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7"/>
  <sheetViews>
    <sheetView defaultGridColor="0" colorId="22" zoomScaleSheetLayoutView="90" workbookViewId="0">
      <pane xSplit="1" ySplit="9" topLeftCell="B10" activePane="bottomRight" state="frozen"/>
      <selection activeCell="H30" sqref="H30"/>
      <selection pane="topRight" activeCell="H30" sqref="H30"/>
      <selection pane="bottomLeft" activeCell="H30" sqref="H30"/>
      <selection pane="bottomRight" activeCell="A10" sqref="A10"/>
    </sheetView>
  </sheetViews>
  <sheetFormatPr defaultColWidth="3" defaultRowHeight="15" x14ac:dyDescent="0.25"/>
  <cols>
    <col min="1" max="1" width="21.33203125" style="1" bestFit="1" customWidth="1"/>
    <col min="2" max="25" width="2.88671875" style="1" customWidth="1"/>
    <col min="26" max="26" width="1.44140625" style="1" customWidth="1"/>
    <col min="27" max="30" width="3" style="1" customWidth="1"/>
    <col min="31" max="31" width="2.5546875" style="1" bestFit="1" customWidth="1"/>
    <col min="32" max="32" width="3" style="1" customWidth="1"/>
    <col min="33" max="33" width="3.88671875" style="1" bestFit="1" customWidth="1"/>
    <col min="34" max="34" width="1" style="1" customWidth="1"/>
    <col min="35" max="35" width="3" style="1" customWidth="1"/>
    <col min="36" max="36" width="1" style="1" customWidth="1"/>
    <col min="37" max="256" width="3" style="1"/>
    <col min="257" max="257" width="21.33203125" style="1" bestFit="1" customWidth="1"/>
    <col min="258" max="281" width="2.88671875" style="1" customWidth="1"/>
    <col min="282" max="282" width="1.44140625" style="1" customWidth="1"/>
    <col min="283" max="286" width="3" style="1" customWidth="1"/>
    <col min="287" max="287" width="2.5546875" style="1" bestFit="1" customWidth="1"/>
    <col min="288" max="288" width="3" style="1" customWidth="1"/>
    <col min="289" max="289" width="3.88671875" style="1" bestFit="1" customWidth="1"/>
    <col min="290" max="290" width="1" style="1" customWidth="1"/>
    <col min="291" max="291" width="3" style="1" customWidth="1"/>
    <col min="292" max="292" width="1" style="1" customWidth="1"/>
    <col min="293" max="512" width="3" style="1"/>
    <col min="513" max="513" width="21.33203125" style="1" bestFit="1" customWidth="1"/>
    <col min="514" max="537" width="2.88671875" style="1" customWidth="1"/>
    <col min="538" max="538" width="1.44140625" style="1" customWidth="1"/>
    <col min="539" max="542" width="3" style="1" customWidth="1"/>
    <col min="543" max="543" width="2.5546875" style="1" bestFit="1" customWidth="1"/>
    <col min="544" max="544" width="3" style="1" customWidth="1"/>
    <col min="545" max="545" width="3.88671875" style="1" bestFit="1" customWidth="1"/>
    <col min="546" max="546" width="1" style="1" customWidth="1"/>
    <col min="547" max="547" width="3" style="1" customWidth="1"/>
    <col min="548" max="548" width="1" style="1" customWidth="1"/>
    <col min="549" max="768" width="3" style="1"/>
    <col min="769" max="769" width="21.33203125" style="1" bestFit="1" customWidth="1"/>
    <col min="770" max="793" width="2.88671875" style="1" customWidth="1"/>
    <col min="794" max="794" width="1.44140625" style="1" customWidth="1"/>
    <col min="795" max="798" width="3" style="1" customWidth="1"/>
    <col min="799" max="799" width="2.5546875" style="1" bestFit="1" customWidth="1"/>
    <col min="800" max="800" width="3" style="1" customWidth="1"/>
    <col min="801" max="801" width="3.88671875" style="1" bestFit="1" customWidth="1"/>
    <col min="802" max="802" width="1" style="1" customWidth="1"/>
    <col min="803" max="803" width="3" style="1" customWidth="1"/>
    <col min="804" max="804" width="1" style="1" customWidth="1"/>
    <col min="805" max="1024" width="3" style="1"/>
    <col min="1025" max="1025" width="21.33203125" style="1" bestFit="1" customWidth="1"/>
    <col min="1026" max="1049" width="2.88671875" style="1" customWidth="1"/>
    <col min="1050" max="1050" width="1.44140625" style="1" customWidth="1"/>
    <col min="1051" max="1054" width="3" style="1" customWidth="1"/>
    <col min="1055" max="1055" width="2.5546875" style="1" bestFit="1" customWidth="1"/>
    <col min="1056" max="1056" width="3" style="1" customWidth="1"/>
    <col min="1057" max="1057" width="3.88671875" style="1" bestFit="1" customWidth="1"/>
    <col min="1058" max="1058" width="1" style="1" customWidth="1"/>
    <col min="1059" max="1059" width="3" style="1" customWidth="1"/>
    <col min="1060" max="1060" width="1" style="1" customWidth="1"/>
    <col min="1061" max="1280" width="3" style="1"/>
    <col min="1281" max="1281" width="21.33203125" style="1" bestFit="1" customWidth="1"/>
    <col min="1282" max="1305" width="2.88671875" style="1" customWidth="1"/>
    <col min="1306" max="1306" width="1.44140625" style="1" customWidth="1"/>
    <col min="1307" max="1310" width="3" style="1" customWidth="1"/>
    <col min="1311" max="1311" width="2.5546875" style="1" bestFit="1" customWidth="1"/>
    <col min="1312" max="1312" width="3" style="1" customWidth="1"/>
    <col min="1313" max="1313" width="3.88671875" style="1" bestFit="1" customWidth="1"/>
    <col min="1314" max="1314" width="1" style="1" customWidth="1"/>
    <col min="1315" max="1315" width="3" style="1" customWidth="1"/>
    <col min="1316" max="1316" width="1" style="1" customWidth="1"/>
    <col min="1317" max="1536" width="3" style="1"/>
    <col min="1537" max="1537" width="21.33203125" style="1" bestFit="1" customWidth="1"/>
    <col min="1538" max="1561" width="2.88671875" style="1" customWidth="1"/>
    <col min="1562" max="1562" width="1.44140625" style="1" customWidth="1"/>
    <col min="1563" max="1566" width="3" style="1" customWidth="1"/>
    <col min="1567" max="1567" width="2.5546875" style="1" bestFit="1" customWidth="1"/>
    <col min="1568" max="1568" width="3" style="1" customWidth="1"/>
    <col min="1569" max="1569" width="3.88671875" style="1" bestFit="1" customWidth="1"/>
    <col min="1570" max="1570" width="1" style="1" customWidth="1"/>
    <col min="1571" max="1571" width="3" style="1" customWidth="1"/>
    <col min="1572" max="1572" width="1" style="1" customWidth="1"/>
    <col min="1573" max="1792" width="3" style="1"/>
    <col min="1793" max="1793" width="21.33203125" style="1" bestFit="1" customWidth="1"/>
    <col min="1794" max="1817" width="2.88671875" style="1" customWidth="1"/>
    <col min="1818" max="1818" width="1.44140625" style="1" customWidth="1"/>
    <col min="1819" max="1822" width="3" style="1" customWidth="1"/>
    <col min="1823" max="1823" width="2.5546875" style="1" bestFit="1" customWidth="1"/>
    <col min="1824" max="1824" width="3" style="1" customWidth="1"/>
    <col min="1825" max="1825" width="3.88671875" style="1" bestFit="1" customWidth="1"/>
    <col min="1826" max="1826" width="1" style="1" customWidth="1"/>
    <col min="1827" max="1827" width="3" style="1" customWidth="1"/>
    <col min="1828" max="1828" width="1" style="1" customWidth="1"/>
    <col min="1829" max="2048" width="3" style="1"/>
    <col min="2049" max="2049" width="21.33203125" style="1" bestFit="1" customWidth="1"/>
    <col min="2050" max="2073" width="2.88671875" style="1" customWidth="1"/>
    <col min="2074" max="2074" width="1.44140625" style="1" customWidth="1"/>
    <col min="2075" max="2078" width="3" style="1" customWidth="1"/>
    <col min="2079" max="2079" width="2.5546875" style="1" bestFit="1" customWidth="1"/>
    <col min="2080" max="2080" width="3" style="1" customWidth="1"/>
    <col min="2081" max="2081" width="3.88671875" style="1" bestFit="1" customWidth="1"/>
    <col min="2082" max="2082" width="1" style="1" customWidth="1"/>
    <col min="2083" max="2083" width="3" style="1" customWidth="1"/>
    <col min="2084" max="2084" width="1" style="1" customWidth="1"/>
    <col min="2085" max="2304" width="3" style="1"/>
    <col min="2305" max="2305" width="21.33203125" style="1" bestFit="1" customWidth="1"/>
    <col min="2306" max="2329" width="2.88671875" style="1" customWidth="1"/>
    <col min="2330" max="2330" width="1.44140625" style="1" customWidth="1"/>
    <col min="2331" max="2334" width="3" style="1" customWidth="1"/>
    <col min="2335" max="2335" width="2.5546875" style="1" bestFit="1" customWidth="1"/>
    <col min="2336" max="2336" width="3" style="1" customWidth="1"/>
    <col min="2337" max="2337" width="3.88671875" style="1" bestFit="1" customWidth="1"/>
    <col min="2338" max="2338" width="1" style="1" customWidth="1"/>
    <col min="2339" max="2339" width="3" style="1" customWidth="1"/>
    <col min="2340" max="2340" width="1" style="1" customWidth="1"/>
    <col min="2341" max="2560" width="3" style="1"/>
    <col min="2561" max="2561" width="21.33203125" style="1" bestFit="1" customWidth="1"/>
    <col min="2562" max="2585" width="2.88671875" style="1" customWidth="1"/>
    <col min="2586" max="2586" width="1.44140625" style="1" customWidth="1"/>
    <col min="2587" max="2590" width="3" style="1" customWidth="1"/>
    <col min="2591" max="2591" width="2.5546875" style="1" bestFit="1" customWidth="1"/>
    <col min="2592" max="2592" width="3" style="1" customWidth="1"/>
    <col min="2593" max="2593" width="3.88671875" style="1" bestFit="1" customWidth="1"/>
    <col min="2594" max="2594" width="1" style="1" customWidth="1"/>
    <col min="2595" max="2595" width="3" style="1" customWidth="1"/>
    <col min="2596" max="2596" width="1" style="1" customWidth="1"/>
    <col min="2597" max="2816" width="3" style="1"/>
    <col min="2817" max="2817" width="21.33203125" style="1" bestFit="1" customWidth="1"/>
    <col min="2818" max="2841" width="2.88671875" style="1" customWidth="1"/>
    <col min="2842" max="2842" width="1.44140625" style="1" customWidth="1"/>
    <col min="2843" max="2846" width="3" style="1" customWidth="1"/>
    <col min="2847" max="2847" width="2.5546875" style="1" bestFit="1" customWidth="1"/>
    <col min="2848" max="2848" width="3" style="1" customWidth="1"/>
    <col min="2849" max="2849" width="3.88671875" style="1" bestFit="1" customWidth="1"/>
    <col min="2850" max="2850" width="1" style="1" customWidth="1"/>
    <col min="2851" max="2851" width="3" style="1" customWidth="1"/>
    <col min="2852" max="2852" width="1" style="1" customWidth="1"/>
    <col min="2853" max="3072" width="3" style="1"/>
    <col min="3073" max="3073" width="21.33203125" style="1" bestFit="1" customWidth="1"/>
    <col min="3074" max="3097" width="2.88671875" style="1" customWidth="1"/>
    <col min="3098" max="3098" width="1.44140625" style="1" customWidth="1"/>
    <col min="3099" max="3102" width="3" style="1" customWidth="1"/>
    <col min="3103" max="3103" width="2.5546875" style="1" bestFit="1" customWidth="1"/>
    <col min="3104" max="3104" width="3" style="1" customWidth="1"/>
    <col min="3105" max="3105" width="3.88671875" style="1" bestFit="1" customWidth="1"/>
    <col min="3106" max="3106" width="1" style="1" customWidth="1"/>
    <col min="3107" max="3107" width="3" style="1" customWidth="1"/>
    <col min="3108" max="3108" width="1" style="1" customWidth="1"/>
    <col min="3109" max="3328" width="3" style="1"/>
    <col min="3329" max="3329" width="21.33203125" style="1" bestFit="1" customWidth="1"/>
    <col min="3330" max="3353" width="2.88671875" style="1" customWidth="1"/>
    <col min="3354" max="3354" width="1.44140625" style="1" customWidth="1"/>
    <col min="3355" max="3358" width="3" style="1" customWidth="1"/>
    <col min="3359" max="3359" width="2.5546875" style="1" bestFit="1" customWidth="1"/>
    <col min="3360" max="3360" width="3" style="1" customWidth="1"/>
    <col min="3361" max="3361" width="3.88671875" style="1" bestFit="1" customWidth="1"/>
    <col min="3362" max="3362" width="1" style="1" customWidth="1"/>
    <col min="3363" max="3363" width="3" style="1" customWidth="1"/>
    <col min="3364" max="3364" width="1" style="1" customWidth="1"/>
    <col min="3365" max="3584" width="3" style="1"/>
    <col min="3585" max="3585" width="21.33203125" style="1" bestFit="1" customWidth="1"/>
    <col min="3586" max="3609" width="2.88671875" style="1" customWidth="1"/>
    <col min="3610" max="3610" width="1.44140625" style="1" customWidth="1"/>
    <col min="3611" max="3614" width="3" style="1" customWidth="1"/>
    <col min="3615" max="3615" width="2.5546875" style="1" bestFit="1" customWidth="1"/>
    <col min="3616" max="3616" width="3" style="1" customWidth="1"/>
    <col min="3617" max="3617" width="3.88671875" style="1" bestFit="1" customWidth="1"/>
    <col min="3618" max="3618" width="1" style="1" customWidth="1"/>
    <col min="3619" max="3619" width="3" style="1" customWidth="1"/>
    <col min="3620" max="3620" width="1" style="1" customWidth="1"/>
    <col min="3621" max="3840" width="3" style="1"/>
    <col min="3841" max="3841" width="21.33203125" style="1" bestFit="1" customWidth="1"/>
    <col min="3842" max="3865" width="2.88671875" style="1" customWidth="1"/>
    <col min="3866" max="3866" width="1.44140625" style="1" customWidth="1"/>
    <col min="3867" max="3870" width="3" style="1" customWidth="1"/>
    <col min="3871" max="3871" width="2.5546875" style="1" bestFit="1" customWidth="1"/>
    <col min="3872" max="3872" width="3" style="1" customWidth="1"/>
    <col min="3873" max="3873" width="3.88671875" style="1" bestFit="1" customWidth="1"/>
    <col min="3874" max="3874" width="1" style="1" customWidth="1"/>
    <col min="3875" max="3875" width="3" style="1" customWidth="1"/>
    <col min="3876" max="3876" width="1" style="1" customWidth="1"/>
    <col min="3877" max="4096" width="3" style="1"/>
    <col min="4097" max="4097" width="21.33203125" style="1" bestFit="1" customWidth="1"/>
    <col min="4098" max="4121" width="2.88671875" style="1" customWidth="1"/>
    <col min="4122" max="4122" width="1.44140625" style="1" customWidth="1"/>
    <col min="4123" max="4126" width="3" style="1" customWidth="1"/>
    <col min="4127" max="4127" width="2.5546875" style="1" bestFit="1" customWidth="1"/>
    <col min="4128" max="4128" width="3" style="1" customWidth="1"/>
    <col min="4129" max="4129" width="3.88671875" style="1" bestFit="1" customWidth="1"/>
    <col min="4130" max="4130" width="1" style="1" customWidth="1"/>
    <col min="4131" max="4131" width="3" style="1" customWidth="1"/>
    <col min="4132" max="4132" width="1" style="1" customWidth="1"/>
    <col min="4133" max="4352" width="3" style="1"/>
    <col min="4353" max="4353" width="21.33203125" style="1" bestFit="1" customWidth="1"/>
    <col min="4354" max="4377" width="2.88671875" style="1" customWidth="1"/>
    <col min="4378" max="4378" width="1.44140625" style="1" customWidth="1"/>
    <col min="4379" max="4382" width="3" style="1" customWidth="1"/>
    <col min="4383" max="4383" width="2.5546875" style="1" bestFit="1" customWidth="1"/>
    <col min="4384" max="4384" width="3" style="1" customWidth="1"/>
    <col min="4385" max="4385" width="3.88671875" style="1" bestFit="1" customWidth="1"/>
    <col min="4386" max="4386" width="1" style="1" customWidth="1"/>
    <col min="4387" max="4387" width="3" style="1" customWidth="1"/>
    <col min="4388" max="4388" width="1" style="1" customWidth="1"/>
    <col min="4389" max="4608" width="3" style="1"/>
    <col min="4609" max="4609" width="21.33203125" style="1" bestFit="1" customWidth="1"/>
    <col min="4610" max="4633" width="2.88671875" style="1" customWidth="1"/>
    <col min="4634" max="4634" width="1.44140625" style="1" customWidth="1"/>
    <col min="4635" max="4638" width="3" style="1" customWidth="1"/>
    <col min="4639" max="4639" width="2.5546875" style="1" bestFit="1" customWidth="1"/>
    <col min="4640" max="4640" width="3" style="1" customWidth="1"/>
    <col min="4641" max="4641" width="3.88671875" style="1" bestFit="1" customWidth="1"/>
    <col min="4642" max="4642" width="1" style="1" customWidth="1"/>
    <col min="4643" max="4643" width="3" style="1" customWidth="1"/>
    <col min="4644" max="4644" width="1" style="1" customWidth="1"/>
    <col min="4645" max="4864" width="3" style="1"/>
    <col min="4865" max="4865" width="21.33203125" style="1" bestFit="1" customWidth="1"/>
    <col min="4866" max="4889" width="2.88671875" style="1" customWidth="1"/>
    <col min="4890" max="4890" width="1.44140625" style="1" customWidth="1"/>
    <col min="4891" max="4894" width="3" style="1" customWidth="1"/>
    <col min="4895" max="4895" width="2.5546875" style="1" bestFit="1" customWidth="1"/>
    <col min="4896" max="4896" width="3" style="1" customWidth="1"/>
    <col min="4897" max="4897" width="3.88671875" style="1" bestFit="1" customWidth="1"/>
    <col min="4898" max="4898" width="1" style="1" customWidth="1"/>
    <col min="4899" max="4899" width="3" style="1" customWidth="1"/>
    <col min="4900" max="4900" width="1" style="1" customWidth="1"/>
    <col min="4901" max="5120" width="3" style="1"/>
    <col min="5121" max="5121" width="21.33203125" style="1" bestFit="1" customWidth="1"/>
    <col min="5122" max="5145" width="2.88671875" style="1" customWidth="1"/>
    <col min="5146" max="5146" width="1.44140625" style="1" customWidth="1"/>
    <col min="5147" max="5150" width="3" style="1" customWidth="1"/>
    <col min="5151" max="5151" width="2.5546875" style="1" bestFit="1" customWidth="1"/>
    <col min="5152" max="5152" width="3" style="1" customWidth="1"/>
    <col min="5153" max="5153" width="3.88671875" style="1" bestFit="1" customWidth="1"/>
    <col min="5154" max="5154" width="1" style="1" customWidth="1"/>
    <col min="5155" max="5155" width="3" style="1" customWidth="1"/>
    <col min="5156" max="5156" width="1" style="1" customWidth="1"/>
    <col min="5157" max="5376" width="3" style="1"/>
    <col min="5377" max="5377" width="21.33203125" style="1" bestFit="1" customWidth="1"/>
    <col min="5378" max="5401" width="2.88671875" style="1" customWidth="1"/>
    <col min="5402" max="5402" width="1.44140625" style="1" customWidth="1"/>
    <col min="5403" max="5406" width="3" style="1" customWidth="1"/>
    <col min="5407" max="5407" width="2.5546875" style="1" bestFit="1" customWidth="1"/>
    <col min="5408" max="5408" width="3" style="1" customWidth="1"/>
    <col min="5409" max="5409" width="3.88671875" style="1" bestFit="1" customWidth="1"/>
    <col min="5410" max="5410" width="1" style="1" customWidth="1"/>
    <col min="5411" max="5411" width="3" style="1" customWidth="1"/>
    <col min="5412" max="5412" width="1" style="1" customWidth="1"/>
    <col min="5413" max="5632" width="3" style="1"/>
    <col min="5633" max="5633" width="21.33203125" style="1" bestFit="1" customWidth="1"/>
    <col min="5634" max="5657" width="2.88671875" style="1" customWidth="1"/>
    <col min="5658" max="5658" width="1.44140625" style="1" customWidth="1"/>
    <col min="5659" max="5662" width="3" style="1" customWidth="1"/>
    <col min="5663" max="5663" width="2.5546875" style="1" bestFit="1" customWidth="1"/>
    <col min="5664" max="5664" width="3" style="1" customWidth="1"/>
    <col min="5665" max="5665" width="3.88671875" style="1" bestFit="1" customWidth="1"/>
    <col min="5666" max="5666" width="1" style="1" customWidth="1"/>
    <col min="5667" max="5667" width="3" style="1" customWidth="1"/>
    <col min="5668" max="5668" width="1" style="1" customWidth="1"/>
    <col min="5669" max="5888" width="3" style="1"/>
    <col min="5889" max="5889" width="21.33203125" style="1" bestFit="1" customWidth="1"/>
    <col min="5890" max="5913" width="2.88671875" style="1" customWidth="1"/>
    <col min="5914" max="5914" width="1.44140625" style="1" customWidth="1"/>
    <col min="5915" max="5918" width="3" style="1" customWidth="1"/>
    <col min="5919" max="5919" width="2.5546875" style="1" bestFit="1" customWidth="1"/>
    <col min="5920" max="5920" width="3" style="1" customWidth="1"/>
    <col min="5921" max="5921" width="3.88671875" style="1" bestFit="1" customWidth="1"/>
    <col min="5922" max="5922" width="1" style="1" customWidth="1"/>
    <col min="5923" max="5923" width="3" style="1" customWidth="1"/>
    <col min="5924" max="5924" width="1" style="1" customWidth="1"/>
    <col min="5925" max="6144" width="3" style="1"/>
    <col min="6145" max="6145" width="21.33203125" style="1" bestFit="1" customWidth="1"/>
    <col min="6146" max="6169" width="2.88671875" style="1" customWidth="1"/>
    <col min="6170" max="6170" width="1.44140625" style="1" customWidth="1"/>
    <col min="6171" max="6174" width="3" style="1" customWidth="1"/>
    <col min="6175" max="6175" width="2.5546875" style="1" bestFit="1" customWidth="1"/>
    <col min="6176" max="6176" width="3" style="1" customWidth="1"/>
    <col min="6177" max="6177" width="3.88671875" style="1" bestFit="1" customWidth="1"/>
    <col min="6178" max="6178" width="1" style="1" customWidth="1"/>
    <col min="6179" max="6179" width="3" style="1" customWidth="1"/>
    <col min="6180" max="6180" width="1" style="1" customWidth="1"/>
    <col min="6181" max="6400" width="3" style="1"/>
    <col min="6401" max="6401" width="21.33203125" style="1" bestFit="1" customWidth="1"/>
    <col min="6402" max="6425" width="2.88671875" style="1" customWidth="1"/>
    <col min="6426" max="6426" width="1.44140625" style="1" customWidth="1"/>
    <col min="6427" max="6430" width="3" style="1" customWidth="1"/>
    <col min="6431" max="6431" width="2.5546875" style="1" bestFit="1" customWidth="1"/>
    <col min="6432" max="6432" width="3" style="1" customWidth="1"/>
    <col min="6433" max="6433" width="3.88671875" style="1" bestFit="1" customWidth="1"/>
    <col min="6434" max="6434" width="1" style="1" customWidth="1"/>
    <col min="6435" max="6435" width="3" style="1" customWidth="1"/>
    <col min="6436" max="6436" width="1" style="1" customWidth="1"/>
    <col min="6437" max="6656" width="3" style="1"/>
    <col min="6657" max="6657" width="21.33203125" style="1" bestFit="1" customWidth="1"/>
    <col min="6658" max="6681" width="2.88671875" style="1" customWidth="1"/>
    <col min="6682" max="6682" width="1.44140625" style="1" customWidth="1"/>
    <col min="6683" max="6686" width="3" style="1" customWidth="1"/>
    <col min="6687" max="6687" width="2.5546875" style="1" bestFit="1" customWidth="1"/>
    <col min="6688" max="6688" width="3" style="1" customWidth="1"/>
    <col min="6689" max="6689" width="3.88671875" style="1" bestFit="1" customWidth="1"/>
    <col min="6690" max="6690" width="1" style="1" customWidth="1"/>
    <col min="6691" max="6691" width="3" style="1" customWidth="1"/>
    <col min="6692" max="6692" width="1" style="1" customWidth="1"/>
    <col min="6693" max="6912" width="3" style="1"/>
    <col min="6913" max="6913" width="21.33203125" style="1" bestFit="1" customWidth="1"/>
    <col min="6914" max="6937" width="2.88671875" style="1" customWidth="1"/>
    <col min="6938" max="6938" width="1.44140625" style="1" customWidth="1"/>
    <col min="6939" max="6942" width="3" style="1" customWidth="1"/>
    <col min="6943" max="6943" width="2.5546875" style="1" bestFit="1" customWidth="1"/>
    <col min="6944" max="6944" width="3" style="1" customWidth="1"/>
    <col min="6945" max="6945" width="3.88671875" style="1" bestFit="1" customWidth="1"/>
    <col min="6946" max="6946" width="1" style="1" customWidth="1"/>
    <col min="6947" max="6947" width="3" style="1" customWidth="1"/>
    <col min="6948" max="6948" width="1" style="1" customWidth="1"/>
    <col min="6949" max="7168" width="3" style="1"/>
    <col min="7169" max="7169" width="21.33203125" style="1" bestFit="1" customWidth="1"/>
    <col min="7170" max="7193" width="2.88671875" style="1" customWidth="1"/>
    <col min="7194" max="7194" width="1.44140625" style="1" customWidth="1"/>
    <col min="7195" max="7198" width="3" style="1" customWidth="1"/>
    <col min="7199" max="7199" width="2.5546875" style="1" bestFit="1" customWidth="1"/>
    <col min="7200" max="7200" width="3" style="1" customWidth="1"/>
    <col min="7201" max="7201" width="3.88671875" style="1" bestFit="1" customWidth="1"/>
    <col min="7202" max="7202" width="1" style="1" customWidth="1"/>
    <col min="7203" max="7203" width="3" style="1" customWidth="1"/>
    <col min="7204" max="7204" width="1" style="1" customWidth="1"/>
    <col min="7205" max="7424" width="3" style="1"/>
    <col min="7425" max="7425" width="21.33203125" style="1" bestFit="1" customWidth="1"/>
    <col min="7426" max="7449" width="2.88671875" style="1" customWidth="1"/>
    <col min="7450" max="7450" width="1.44140625" style="1" customWidth="1"/>
    <col min="7451" max="7454" width="3" style="1" customWidth="1"/>
    <col min="7455" max="7455" width="2.5546875" style="1" bestFit="1" customWidth="1"/>
    <col min="7456" max="7456" width="3" style="1" customWidth="1"/>
    <col min="7457" max="7457" width="3.88671875" style="1" bestFit="1" customWidth="1"/>
    <col min="7458" max="7458" width="1" style="1" customWidth="1"/>
    <col min="7459" max="7459" width="3" style="1" customWidth="1"/>
    <col min="7460" max="7460" width="1" style="1" customWidth="1"/>
    <col min="7461" max="7680" width="3" style="1"/>
    <col min="7681" max="7681" width="21.33203125" style="1" bestFit="1" customWidth="1"/>
    <col min="7682" max="7705" width="2.88671875" style="1" customWidth="1"/>
    <col min="7706" max="7706" width="1.44140625" style="1" customWidth="1"/>
    <col min="7707" max="7710" width="3" style="1" customWidth="1"/>
    <col min="7711" max="7711" width="2.5546875" style="1" bestFit="1" customWidth="1"/>
    <col min="7712" max="7712" width="3" style="1" customWidth="1"/>
    <col min="7713" max="7713" width="3.88671875" style="1" bestFit="1" customWidth="1"/>
    <col min="7714" max="7714" width="1" style="1" customWidth="1"/>
    <col min="7715" max="7715" width="3" style="1" customWidth="1"/>
    <col min="7716" max="7716" width="1" style="1" customWidth="1"/>
    <col min="7717" max="7936" width="3" style="1"/>
    <col min="7937" max="7937" width="21.33203125" style="1" bestFit="1" customWidth="1"/>
    <col min="7938" max="7961" width="2.88671875" style="1" customWidth="1"/>
    <col min="7962" max="7962" width="1.44140625" style="1" customWidth="1"/>
    <col min="7963" max="7966" width="3" style="1" customWidth="1"/>
    <col min="7967" max="7967" width="2.5546875" style="1" bestFit="1" customWidth="1"/>
    <col min="7968" max="7968" width="3" style="1" customWidth="1"/>
    <col min="7969" max="7969" width="3.88671875" style="1" bestFit="1" customWidth="1"/>
    <col min="7970" max="7970" width="1" style="1" customWidth="1"/>
    <col min="7971" max="7971" width="3" style="1" customWidth="1"/>
    <col min="7972" max="7972" width="1" style="1" customWidth="1"/>
    <col min="7973" max="8192" width="3" style="1"/>
    <col min="8193" max="8193" width="21.33203125" style="1" bestFit="1" customWidth="1"/>
    <col min="8194" max="8217" width="2.88671875" style="1" customWidth="1"/>
    <col min="8218" max="8218" width="1.44140625" style="1" customWidth="1"/>
    <col min="8219" max="8222" width="3" style="1" customWidth="1"/>
    <col min="8223" max="8223" width="2.5546875" style="1" bestFit="1" customWidth="1"/>
    <col min="8224" max="8224" width="3" style="1" customWidth="1"/>
    <col min="8225" max="8225" width="3.88671875" style="1" bestFit="1" customWidth="1"/>
    <col min="8226" max="8226" width="1" style="1" customWidth="1"/>
    <col min="8227" max="8227" width="3" style="1" customWidth="1"/>
    <col min="8228" max="8228" width="1" style="1" customWidth="1"/>
    <col min="8229" max="8448" width="3" style="1"/>
    <col min="8449" max="8449" width="21.33203125" style="1" bestFit="1" customWidth="1"/>
    <col min="8450" max="8473" width="2.88671875" style="1" customWidth="1"/>
    <col min="8474" max="8474" width="1.44140625" style="1" customWidth="1"/>
    <col min="8475" max="8478" width="3" style="1" customWidth="1"/>
    <col min="8479" max="8479" width="2.5546875" style="1" bestFit="1" customWidth="1"/>
    <col min="8480" max="8480" width="3" style="1" customWidth="1"/>
    <col min="8481" max="8481" width="3.88671875" style="1" bestFit="1" customWidth="1"/>
    <col min="8482" max="8482" width="1" style="1" customWidth="1"/>
    <col min="8483" max="8483" width="3" style="1" customWidth="1"/>
    <col min="8484" max="8484" width="1" style="1" customWidth="1"/>
    <col min="8485" max="8704" width="3" style="1"/>
    <col min="8705" max="8705" width="21.33203125" style="1" bestFit="1" customWidth="1"/>
    <col min="8706" max="8729" width="2.88671875" style="1" customWidth="1"/>
    <col min="8730" max="8730" width="1.44140625" style="1" customWidth="1"/>
    <col min="8731" max="8734" width="3" style="1" customWidth="1"/>
    <col min="8735" max="8735" width="2.5546875" style="1" bestFit="1" customWidth="1"/>
    <col min="8736" max="8736" width="3" style="1" customWidth="1"/>
    <col min="8737" max="8737" width="3.88671875" style="1" bestFit="1" customWidth="1"/>
    <col min="8738" max="8738" width="1" style="1" customWidth="1"/>
    <col min="8739" max="8739" width="3" style="1" customWidth="1"/>
    <col min="8740" max="8740" width="1" style="1" customWidth="1"/>
    <col min="8741" max="8960" width="3" style="1"/>
    <col min="8961" max="8961" width="21.33203125" style="1" bestFit="1" customWidth="1"/>
    <col min="8962" max="8985" width="2.88671875" style="1" customWidth="1"/>
    <col min="8986" max="8986" width="1.44140625" style="1" customWidth="1"/>
    <col min="8987" max="8990" width="3" style="1" customWidth="1"/>
    <col min="8991" max="8991" width="2.5546875" style="1" bestFit="1" customWidth="1"/>
    <col min="8992" max="8992" width="3" style="1" customWidth="1"/>
    <col min="8993" max="8993" width="3.88671875" style="1" bestFit="1" customWidth="1"/>
    <col min="8994" max="8994" width="1" style="1" customWidth="1"/>
    <col min="8995" max="8995" width="3" style="1" customWidth="1"/>
    <col min="8996" max="8996" width="1" style="1" customWidth="1"/>
    <col min="8997" max="9216" width="3" style="1"/>
    <col min="9217" max="9217" width="21.33203125" style="1" bestFit="1" customWidth="1"/>
    <col min="9218" max="9241" width="2.88671875" style="1" customWidth="1"/>
    <col min="9242" max="9242" width="1.44140625" style="1" customWidth="1"/>
    <col min="9243" max="9246" width="3" style="1" customWidth="1"/>
    <col min="9247" max="9247" width="2.5546875" style="1" bestFit="1" customWidth="1"/>
    <col min="9248" max="9248" width="3" style="1" customWidth="1"/>
    <col min="9249" max="9249" width="3.88671875" style="1" bestFit="1" customWidth="1"/>
    <col min="9250" max="9250" width="1" style="1" customWidth="1"/>
    <col min="9251" max="9251" width="3" style="1" customWidth="1"/>
    <col min="9252" max="9252" width="1" style="1" customWidth="1"/>
    <col min="9253" max="9472" width="3" style="1"/>
    <col min="9473" max="9473" width="21.33203125" style="1" bestFit="1" customWidth="1"/>
    <col min="9474" max="9497" width="2.88671875" style="1" customWidth="1"/>
    <col min="9498" max="9498" width="1.44140625" style="1" customWidth="1"/>
    <col min="9499" max="9502" width="3" style="1" customWidth="1"/>
    <col min="9503" max="9503" width="2.5546875" style="1" bestFit="1" customWidth="1"/>
    <col min="9504" max="9504" width="3" style="1" customWidth="1"/>
    <col min="9505" max="9505" width="3.88671875" style="1" bestFit="1" customWidth="1"/>
    <col min="9506" max="9506" width="1" style="1" customWidth="1"/>
    <col min="9507" max="9507" width="3" style="1" customWidth="1"/>
    <col min="9508" max="9508" width="1" style="1" customWidth="1"/>
    <col min="9509" max="9728" width="3" style="1"/>
    <col min="9729" max="9729" width="21.33203125" style="1" bestFit="1" customWidth="1"/>
    <col min="9730" max="9753" width="2.88671875" style="1" customWidth="1"/>
    <col min="9754" max="9754" width="1.44140625" style="1" customWidth="1"/>
    <col min="9755" max="9758" width="3" style="1" customWidth="1"/>
    <col min="9759" max="9759" width="2.5546875" style="1" bestFit="1" customWidth="1"/>
    <col min="9760" max="9760" width="3" style="1" customWidth="1"/>
    <col min="9761" max="9761" width="3.88671875" style="1" bestFit="1" customWidth="1"/>
    <col min="9762" max="9762" width="1" style="1" customWidth="1"/>
    <col min="9763" max="9763" width="3" style="1" customWidth="1"/>
    <col min="9764" max="9764" width="1" style="1" customWidth="1"/>
    <col min="9765" max="9984" width="3" style="1"/>
    <col min="9985" max="9985" width="21.33203125" style="1" bestFit="1" customWidth="1"/>
    <col min="9986" max="10009" width="2.88671875" style="1" customWidth="1"/>
    <col min="10010" max="10010" width="1.44140625" style="1" customWidth="1"/>
    <col min="10011" max="10014" width="3" style="1" customWidth="1"/>
    <col min="10015" max="10015" width="2.5546875" style="1" bestFit="1" customWidth="1"/>
    <col min="10016" max="10016" width="3" style="1" customWidth="1"/>
    <col min="10017" max="10017" width="3.88671875" style="1" bestFit="1" customWidth="1"/>
    <col min="10018" max="10018" width="1" style="1" customWidth="1"/>
    <col min="10019" max="10019" width="3" style="1" customWidth="1"/>
    <col min="10020" max="10020" width="1" style="1" customWidth="1"/>
    <col min="10021" max="10240" width="3" style="1"/>
    <col min="10241" max="10241" width="21.33203125" style="1" bestFit="1" customWidth="1"/>
    <col min="10242" max="10265" width="2.88671875" style="1" customWidth="1"/>
    <col min="10266" max="10266" width="1.44140625" style="1" customWidth="1"/>
    <col min="10267" max="10270" width="3" style="1" customWidth="1"/>
    <col min="10271" max="10271" width="2.5546875" style="1" bestFit="1" customWidth="1"/>
    <col min="10272" max="10272" width="3" style="1" customWidth="1"/>
    <col min="10273" max="10273" width="3.88671875" style="1" bestFit="1" customWidth="1"/>
    <col min="10274" max="10274" width="1" style="1" customWidth="1"/>
    <col min="10275" max="10275" width="3" style="1" customWidth="1"/>
    <col min="10276" max="10276" width="1" style="1" customWidth="1"/>
    <col min="10277" max="10496" width="3" style="1"/>
    <col min="10497" max="10497" width="21.33203125" style="1" bestFit="1" customWidth="1"/>
    <col min="10498" max="10521" width="2.88671875" style="1" customWidth="1"/>
    <col min="10522" max="10522" width="1.44140625" style="1" customWidth="1"/>
    <col min="10523" max="10526" width="3" style="1" customWidth="1"/>
    <col min="10527" max="10527" width="2.5546875" style="1" bestFit="1" customWidth="1"/>
    <col min="10528" max="10528" width="3" style="1" customWidth="1"/>
    <col min="10529" max="10529" width="3.88671875" style="1" bestFit="1" customWidth="1"/>
    <col min="10530" max="10530" width="1" style="1" customWidth="1"/>
    <col min="10531" max="10531" width="3" style="1" customWidth="1"/>
    <col min="10532" max="10532" width="1" style="1" customWidth="1"/>
    <col min="10533" max="10752" width="3" style="1"/>
    <col min="10753" max="10753" width="21.33203125" style="1" bestFit="1" customWidth="1"/>
    <col min="10754" max="10777" width="2.88671875" style="1" customWidth="1"/>
    <col min="10778" max="10778" width="1.44140625" style="1" customWidth="1"/>
    <col min="10779" max="10782" width="3" style="1" customWidth="1"/>
    <col min="10783" max="10783" width="2.5546875" style="1" bestFit="1" customWidth="1"/>
    <col min="10784" max="10784" width="3" style="1" customWidth="1"/>
    <col min="10785" max="10785" width="3.88671875" style="1" bestFit="1" customWidth="1"/>
    <col min="10786" max="10786" width="1" style="1" customWidth="1"/>
    <col min="10787" max="10787" width="3" style="1" customWidth="1"/>
    <col min="10788" max="10788" width="1" style="1" customWidth="1"/>
    <col min="10789" max="11008" width="3" style="1"/>
    <col min="11009" max="11009" width="21.33203125" style="1" bestFit="1" customWidth="1"/>
    <col min="11010" max="11033" width="2.88671875" style="1" customWidth="1"/>
    <col min="11034" max="11034" width="1.44140625" style="1" customWidth="1"/>
    <col min="11035" max="11038" width="3" style="1" customWidth="1"/>
    <col min="11039" max="11039" width="2.5546875" style="1" bestFit="1" customWidth="1"/>
    <col min="11040" max="11040" width="3" style="1" customWidth="1"/>
    <col min="11041" max="11041" width="3.88671875" style="1" bestFit="1" customWidth="1"/>
    <col min="11042" max="11042" width="1" style="1" customWidth="1"/>
    <col min="11043" max="11043" width="3" style="1" customWidth="1"/>
    <col min="11044" max="11044" width="1" style="1" customWidth="1"/>
    <col min="11045" max="11264" width="3" style="1"/>
    <col min="11265" max="11265" width="21.33203125" style="1" bestFit="1" customWidth="1"/>
    <col min="11266" max="11289" width="2.88671875" style="1" customWidth="1"/>
    <col min="11290" max="11290" width="1.44140625" style="1" customWidth="1"/>
    <col min="11291" max="11294" width="3" style="1" customWidth="1"/>
    <col min="11295" max="11295" width="2.5546875" style="1" bestFit="1" customWidth="1"/>
    <col min="11296" max="11296" width="3" style="1" customWidth="1"/>
    <col min="11297" max="11297" width="3.88671875" style="1" bestFit="1" customWidth="1"/>
    <col min="11298" max="11298" width="1" style="1" customWidth="1"/>
    <col min="11299" max="11299" width="3" style="1" customWidth="1"/>
    <col min="11300" max="11300" width="1" style="1" customWidth="1"/>
    <col min="11301" max="11520" width="3" style="1"/>
    <col min="11521" max="11521" width="21.33203125" style="1" bestFit="1" customWidth="1"/>
    <col min="11522" max="11545" width="2.88671875" style="1" customWidth="1"/>
    <col min="11546" max="11546" width="1.44140625" style="1" customWidth="1"/>
    <col min="11547" max="11550" width="3" style="1" customWidth="1"/>
    <col min="11551" max="11551" width="2.5546875" style="1" bestFit="1" customWidth="1"/>
    <col min="11552" max="11552" width="3" style="1" customWidth="1"/>
    <col min="11553" max="11553" width="3.88671875" style="1" bestFit="1" customWidth="1"/>
    <col min="11554" max="11554" width="1" style="1" customWidth="1"/>
    <col min="11555" max="11555" width="3" style="1" customWidth="1"/>
    <col min="11556" max="11556" width="1" style="1" customWidth="1"/>
    <col min="11557" max="11776" width="3" style="1"/>
    <col min="11777" max="11777" width="21.33203125" style="1" bestFit="1" customWidth="1"/>
    <col min="11778" max="11801" width="2.88671875" style="1" customWidth="1"/>
    <col min="11802" max="11802" width="1.44140625" style="1" customWidth="1"/>
    <col min="11803" max="11806" width="3" style="1" customWidth="1"/>
    <col min="11807" max="11807" width="2.5546875" style="1" bestFit="1" customWidth="1"/>
    <col min="11808" max="11808" width="3" style="1" customWidth="1"/>
    <col min="11809" max="11809" width="3.88671875" style="1" bestFit="1" customWidth="1"/>
    <col min="11810" max="11810" width="1" style="1" customWidth="1"/>
    <col min="11811" max="11811" width="3" style="1" customWidth="1"/>
    <col min="11812" max="11812" width="1" style="1" customWidth="1"/>
    <col min="11813" max="12032" width="3" style="1"/>
    <col min="12033" max="12033" width="21.33203125" style="1" bestFit="1" customWidth="1"/>
    <col min="12034" max="12057" width="2.88671875" style="1" customWidth="1"/>
    <col min="12058" max="12058" width="1.44140625" style="1" customWidth="1"/>
    <col min="12059" max="12062" width="3" style="1" customWidth="1"/>
    <col min="12063" max="12063" width="2.5546875" style="1" bestFit="1" customWidth="1"/>
    <col min="12064" max="12064" width="3" style="1" customWidth="1"/>
    <col min="12065" max="12065" width="3.88671875" style="1" bestFit="1" customWidth="1"/>
    <col min="12066" max="12066" width="1" style="1" customWidth="1"/>
    <col min="12067" max="12067" width="3" style="1" customWidth="1"/>
    <col min="12068" max="12068" width="1" style="1" customWidth="1"/>
    <col min="12069" max="12288" width="3" style="1"/>
    <col min="12289" max="12289" width="21.33203125" style="1" bestFit="1" customWidth="1"/>
    <col min="12290" max="12313" width="2.88671875" style="1" customWidth="1"/>
    <col min="12314" max="12314" width="1.44140625" style="1" customWidth="1"/>
    <col min="12315" max="12318" width="3" style="1" customWidth="1"/>
    <col min="12319" max="12319" width="2.5546875" style="1" bestFit="1" customWidth="1"/>
    <col min="12320" max="12320" width="3" style="1" customWidth="1"/>
    <col min="12321" max="12321" width="3.88671875" style="1" bestFit="1" customWidth="1"/>
    <col min="12322" max="12322" width="1" style="1" customWidth="1"/>
    <col min="12323" max="12323" width="3" style="1" customWidth="1"/>
    <col min="12324" max="12324" width="1" style="1" customWidth="1"/>
    <col min="12325" max="12544" width="3" style="1"/>
    <col min="12545" max="12545" width="21.33203125" style="1" bestFit="1" customWidth="1"/>
    <col min="12546" max="12569" width="2.88671875" style="1" customWidth="1"/>
    <col min="12570" max="12570" width="1.44140625" style="1" customWidth="1"/>
    <col min="12571" max="12574" width="3" style="1" customWidth="1"/>
    <col min="12575" max="12575" width="2.5546875" style="1" bestFit="1" customWidth="1"/>
    <col min="12576" max="12576" width="3" style="1" customWidth="1"/>
    <col min="12577" max="12577" width="3.88671875" style="1" bestFit="1" customWidth="1"/>
    <col min="12578" max="12578" width="1" style="1" customWidth="1"/>
    <col min="12579" max="12579" width="3" style="1" customWidth="1"/>
    <col min="12580" max="12580" width="1" style="1" customWidth="1"/>
    <col min="12581" max="12800" width="3" style="1"/>
    <col min="12801" max="12801" width="21.33203125" style="1" bestFit="1" customWidth="1"/>
    <col min="12802" max="12825" width="2.88671875" style="1" customWidth="1"/>
    <col min="12826" max="12826" width="1.44140625" style="1" customWidth="1"/>
    <col min="12827" max="12830" width="3" style="1" customWidth="1"/>
    <col min="12831" max="12831" width="2.5546875" style="1" bestFit="1" customWidth="1"/>
    <col min="12832" max="12832" width="3" style="1" customWidth="1"/>
    <col min="12833" max="12833" width="3.88671875" style="1" bestFit="1" customWidth="1"/>
    <col min="12834" max="12834" width="1" style="1" customWidth="1"/>
    <col min="12835" max="12835" width="3" style="1" customWidth="1"/>
    <col min="12836" max="12836" width="1" style="1" customWidth="1"/>
    <col min="12837" max="13056" width="3" style="1"/>
    <col min="13057" max="13057" width="21.33203125" style="1" bestFit="1" customWidth="1"/>
    <col min="13058" max="13081" width="2.88671875" style="1" customWidth="1"/>
    <col min="13082" max="13082" width="1.44140625" style="1" customWidth="1"/>
    <col min="13083" max="13086" width="3" style="1" customWidth="1"/>
    <col min="13087" max="13087" width="2.5546875" style="1" bestFit="1" customWidth="1"/>
    <col min="13088" max="13088" width="3" style="1" customWidth="1"/>
    <col min="13089" max="13089" width="3.88671875" style="1" bestFit="1" customWidth="1"/>
    <col min="13090" max="13090" width="1" style="1" customWidth="1"/>
    <col min="13091" max="13091" width="3" style="1" customWidth="1"/>
    <col min="13092" max="13092" width="1" style="1" customWidth="1"/>
    <col min="13093" max="13312" width="3" style="1"/>
    <col min="13313" max="13313" width="21.33203125" style="1" bestFit="1" customWidth="1"/>
    <col min="13314" max="13337" width="2.88671875" style="1" customWidth="1"/>
    <col min="13338" max="13338" width="1.44140625" style="1" customWidth="1"/>
    <col min="13339" max="13342" width="3" style="1" customWidth="1"/>
    <col min="13343" max="13343" width="2.5546875" style="1" bestFit="1" customWidth="1"/>
    <col min="13344" max="13344" width="3" style="1" customWidth="1"/>
    <col min="13345" max="13345" width="3.88671875" style="1" bestFit="1" customWidth="1"/>
    <col min="13346" max="13346" width="1" style="1" customWidth="1"/>
    <col min="13347" max="13347" width="3" style="1" customWidth="1"/>
    <col min="13348" max="13348" width="1" style="1" customWidth="1"/>
    <col min="13349" max="13568" width="3" style="1"/>
    <col min="13569" max="13569" width="21.33203125" style="1" bestFit="1" customWidth="1"/>
    <col min="13570" max="13593" width="2.88671875" style="1" customWidth="1"/>
    <col min="13594" max="13594" width="1.44140625" style="1" customWidth="1"/>
    <col min="13595" max="13598" width="3" style="1" customWidth="1"/>
    <col min="13599" max="13599" width="2.5546875" style="1" bestFit="1" customWidth="1"/>
    <col min="13600" max="13600" width="3" style="1" customWidth="1"/>
    <col min="13601" max="13601" width="3.88671875" style="1" bestFit="1" customWidth="1"/>
    <col min="13602" max="13602" width="1" style="1" customWidth="1"/>
    <col min="13603" max="13603" width="3" style="1" customWidth="1"/>
    <col min="13604" max="13604" width="1" style="1" customWidth="1"/>
    <col min="13605" max="13824" width="3" style="1"/>
    <col min="13825" max="13825" width="21.33203125" style="1" bestFit="1" customWidth="1"/>
    <col min="13826" max="13849" width="2.88671875" style="1" customWidth="1"/>
    <col min="13850" max="13850" width="1.44140625" style="1" customWidth="1"/>
    <col min="13851" max="13854" width="3" style="1" customWidth="1"/>
    <col min="13855" max="13855" width="2.5546875" style="1" bestFit="1" customWidth="1"/>
    <col min="13856" max="13856" width="3" style="1" customWidth="1"/>
    <col min="13857" max="13857" width="3.88671875" style="1" bestFit="1" customWidth="1"/>
    <col min="13858" max="13858" width="1" style="1" customWidth="1"/>
    <col min="13859" max="13859" width="3" style="1" customWidth="1"/>
    <col min="13860" max="13860" width="1" style="1" customWidth="1"/>
    <col min="13861" max="14080" width="3" style="1"/>
    <col min="14081" max="14081" width="21.33203125" style="1" bestFit="1" customWidth="1"/>
    <col min="14082" max="14105" width="2.88671875" style="1" customWidth="1"/>
    <col min="14106" max="14106" width="1.44140625" style="1" customWidth="1"/>
    <col min="14107" max="14110" width="3" style="1" customWidth="1"/>
    <col min="14111" max="14111" width="2.5546875" style="1" bestFit="1" customWidth="1"/>
    <col min="14112" max="14112" width="3" style="1" customWidth="1"/>
    <col min="14113" max="14113" width="3.88671875" style="1" bestFit="1" customWidth="1"/>
    <col min="14114" max="14114" width="1" style="1" customWidth="1"/>
    <col min="14115" max="14115" width="3" style="1" customWidth="1"/>
    <col min="14116" max="14116" width="1" style="1" customWidth="1"/>
    <col min="14117" max="14336" width="3" style="1"/>
    <col min="14337" max="14337" width="21.33203125" style="1" bestFit="1" customWidth="1"/>
    <col min="14338" max="14361" width="2.88671875" style="1" customWidth="1"/>
    <col min="14362" max="14362" width="1.44140625" style="1" customWidth="1"/>
    <col min="14363" max="14366" width="3" style="1" customWidth="1"/>
    <col min="14367" max="14367" width="2.5546875" style="1" bestFit="1" customWidth="1"/>
    <col min="14368" max="14368" width="3" style="1" customWidth="1"/>
    <col min="14369" max="14369" width="3.88671875" style="1" bestFit="1" customWidth="1"/>
    <col min="14370" max="14370" width="1" style="1" customWidth="1"/>
    <col min="14371" max="14371" width="3" style="1" customWidth="1"/>
    <col min="14372" max="14372" width="1" style="1" customWidth="1"/>
    <col min="14373" max="14592" width="3" style="1"/>
    <col min="14593" max="14593" width="21.33203125" style="1" bestFit="1" customWidth="1"/>
    <col min="14594" max="14617" width="2.88671875" style="1" customWidth="1"/>
    <col min="14618" max="14618" width="1.44140625" style="1" customWidth="1"/>
    <col min="14619" max="14622" width="3" style="1" customWidth="1"/>
    <col min="14623" max="14623" width="2.5546875" style="1" bestFit="1" customWidth="1"/>
    <col min="14624" max="14624" width="3" style="1" customWidth="1"/>
    <col min="14625" max="14625" width="3.88671875" style="1" bestFit="1" customWidth="1"/>
    <col min="14626" max="14626" width="1" style="1" customWidth="1"/>
    <col min="14627" max="14627" width="3" style="1" customWidth="1"/>
    <col min="14628" max="14628" width="1" style="1" customWidth="1"/>
    <col min="14629" max="14848" width="3" style="1"/>
    <col min="14849" max="14849" width="21.33203125" style="1" bestFit="1" customWidth="1"/>
    <col min="14850" max="14873" width="2.88671875" style="1" customWidth="1"/>
    <col min="14874" max="14874" width="1.44140625" style="1" customWidth="1"/>
    <col min="14875" max="14878" width="3" style="1" customWidth="1"/>
    <col min="14879" max="14879" width="2.5546875" style="1" bestFit="1" customWidth="1"/>
    <col min="14880" max="14880" width="3" style="1" customWidth="1"/>
    <col min="14881" max="14881" width="3.88671875" style="1" bestFit="1" customWidth="1"/>
    <col min="14882" max="14882" width="1" style="1" customWidth="1"/>
    <col min="14883" max="14883" width="3" style="1" customWidth="1"/>
    <col min="14884" max="14884" width="1" style="1" customWidth="1"/>
    <col min="14885" max="15104" width="3" style="1"/>
    <col min="15105" max="15105" width="21.33203125" style="1" bestFit="1" customWidth="1"/>
    <col min="15106" max="15129" width="2.88671875" style="1" customWidth="1"/>
    <col min="15130" max="15130" width="1.44140625" style="1" customWidth="1"/>
    <col min="15131" max="15134" width="3" style="1" customWidth="1"/>
    <col min="15135" max="15135" width="2.5546875" style="1" bestFit="1" customWidth="1"/>
    <col min="15136" max="15136" width="3" style="1" customWidth="1"/>
    <col min="15137" max="15137" width="3.88671875" style="1" bestFit="1" customWidth="1"/>
    <col min="15138" max="15138" width="1" style="1" customWidth="1"/>
    <col min="15139" max="15139" width="3" style="1" customWidth="1"/>
    <col min="15140" max="15140" width="1" style="1" customWidth="1"/>
    <col min="15141" max="15360" width="3" style="1"/>
    <col min="15361" max="15361" width="21.33203125" style="1" bestFit="1" customWidth="1"/>
    <col min="15362" max="15385" width="2.88671875" style="1" customWidth="1"/>
    <col min="15386" max="15386" width="1.44140625" style="1" customWidth="1"/>
    <col min="15387" max="15390" width="3" style="1" customWidth="1"/>
    <col min="15391" max="15391" width="2.5546875" style="1" bestFit="1" customWidth="1"/>
    <col min="15392" max="15392" width="3" style="1" customWidth="1"/>
    <col min="15393" max="15393" width="3.88671875" style="1" bestFit="1" customWidth="1"/>
    <col min="15394" max="15394" width="1" style="1" customWidth="1"/>
    <col min="15395" max="15395" width="3" style="1" customWidth="1"/>
    <col min="15396" max="15396" width="1" style="1" customWidth="1"/>
    <col min="15397" max="15616" width="3" style="1"/>
    <col min="15617" max="15617" width="21.33203125" style="1" bestFit="1" customWidth="1"/>
    <col min="15618" max="15641" width="2.88671875" style="1" customWidth="1"/>
    <col min="15642" max="15642" width="1.44140625" style="1" customWidth="1"/>
    <col min="15643" max="15646" width="3" style="1" customWidth="1"/>
    <col min="15647" max="15647" width="2.5546875" style="1" bestFit="1" customWidth="1"/>
    <col min="15648" max="15648" width="3" style="1" customWidth="1"/>
    <col min="15649" max="15649" width="3.88671875" style="1" bestFit="1" customWidth="1"/>
    <col min="15650" max="15650" width="1" style="1" customWidth="1"/>
    <col min="15651" max="15651" width="3" style="1" customWidth="1"/>
    <col min="15652" max="15652" width="1" style="1" customWidth="1"/>
    <col min="15653" max="15872" width="3" style="1"/>
    <col min="15873" max="15873" width="21.33203125" style="1" bestFit="1" customWidth="1"/>
    <col min="15874" max="15897" width="2.88671875" style="1" customWidth="1"/>
    <col min="15898" max="15898" width="1.44140625" style="1" customWidth="1"/>
    <col min="15899" max="15902" width="3" style="1" customWidth="1"/>
    <col min="15903" max="15903" width="2.5546875" style="1" bestFit="1" customWidth="1"/>
    <col min="15904" max="15904" width="3" style="1" customWidth="1"/>
    <col min="15905" max="15905" width="3.88671875" style="1" bestFit="1" customWidth="1"/>
    <col min="15906" max="15906" width="1" style="1" customWidth="1"/>
    <col min="15907" max="15907" width="3" style="1" customWidth="1"/>
    <col min="15908" max="15908" width="1" style="1" customWidth="1"/>
    <col min="15909" max="16128" width="3" style="1"/>
    <col min="16129" max="16129" width="21.33203125" style="1" bestFit="1" customWidth="1"/>
    <col min="16130" max="16153" width="2.88671875" style="1" customWidth="1"/>
    <col min="16154" max="16154" width="1.44140625" style="1" customWidth="1"/>
    <col min="16155" max="16158" width="3" style="1" customWidth="1"/>
    <col min="16159" max="16159" width="2.5546875" style="1" bestFit="1" customWidth="1"/>
    <col min="16160" max="16160" width="3" style="1" customWidth="1"/>
    <col min="16161" max="16161" width="3.88671875" style="1" bestFit="1" customWidth="1"/>
    <col min="16162" max="16162" width="1" style="1" customWidth="1"/>
    <col min="16163" max="16163" width="3" style="1" customWidth="1"/>
    <col min="16164" max="16164" width="1" style="1" customWidth="1"/>
    <col min="16165" max="16384" width="3" style="1"/>
  </cols>
  <sheetData>
    <row r="1" spans="1:38" ht="19.2" thickBot="1" x14ac:dyDescent="0.35">
      <c r="A1" s="51" t="s">
        <v>196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84">
        <v>43359</v>
      </c>
      <c r="AB1" s="83"/>
      <c r="AC1" s="83"/>
      <c r="AD1" s="83"/>
      <c r="AE1" s="83"/>
      <c r="AF1" s="83"/>
      <c r="AG1" s="50"/>
      <c r="AH1" s="2"/>
      <c r="AI1" s="49"/>
      <c r="AJ1" s="48"/>
      <c r="AK1" s="2"/>
      <c r="AL1" s="2"/>
    </row>
    <row r="2" spans="1:38" ht="33.75" customHeight="1" thickTop="1" thickBot="1" x14ac:dyDescent="0.45">
      <c r="A2" s="47" t="s">
        <v>202</v>
      </c>
      <c r="B2" s="44" t="str">
        <f>(A3)</f>
        <v>Kiss I.</v>
      </c>
      <c r="C2" s="46"/>
      <c r="D2" s="44"/>
      <c r="E2" s="44"/>
      <c r="F2" s="45" t="str">
        <f>(A4)</f>
        <v>Koczor J.</v>
      </c>
      <c r="G2" s="44"/>
      <c r="H2" s="44"/>
      <c r="I2" s="44"/>
      <c r="J2" s="45" t="str">
        <f>(A5)</f>
        <v>Plemic S.</v>
      </c>
      <c r="K2" s="44"/>
      <c r="L2" s="44"/>
      <c r="M2" s="44"/>
      <c r="N2" s="45" t="str">
        <f>(A6)</f>
        <v>Papp-Takács S.</v>
      </c>
      <c r="O2" s="44"/>
      <c r="P2" s="44"/>
      <c r="Q2" s="44"/>
      <c r="R2" s="45" t="str">
        <f>(A7)</f>
        <v>Maczelka Á.</v>
      </c>
      <c r="S2" s="44"/>
      <c r="T2" s="44"/>
      <c r="U2" s="44"/>
      <c r="V2" s="45" t="str">
        <f>(A8)</f>
        <v>Fejes F.</v>
      </c>
      <c r="W2" s="44"/>
      <c r="X2" s="44"/>
      <c r="Y2" s="44"/>
      <c r="Z2" s="43"/>
      <c r="AA2" s="42" t="s">
        <v>9</v>
      </c>
      <c r="AB2" s="41" t="s">
        <v>8</v>
      </c>
      <c r="AC2" s="41" t="s">
        <v>7</v>
      </c>
      <c r="AD2" s="41" t="s">
        <v>6</v>
      </c>
      <c r="AE2" s="40" t="s">
        <v>5</v>
      </c>
      <c r="AF2" s="40" t="s">
        <v>4</v>
      </c>
      <c r="AG2" s="39" t="s">
        <v>3</v>
      </c>
      <c r="AH2" s="2"/>
      <c r="AI2" s="39" t="s">
        <v>2</v>
      </c>
      <c r="AJ2" s="82"/>
      <c r="AK2" s="38" t="s">
        <v>1</v>
      </c>
      <c r="AL2" s="2"/>
    </row>
    <row r="3" spans="1:38" ht="18" thickTop="1" x14ac:dyDescent="0.25">
      <c r="A3" s="37" t="s">
        <v>148</v>
      </c>
      <c r="B3" s="36"/>
      <c r="C3" s="35"/>
      <c r="D3" s="35"/>
      <c r="E3" s="35"/>
      <c r="F3" s="34">
        <v>5</v>
      </c>
      <c r="G3" s="33">
        <f>(N26)</f>
        <v>1</v>
      </c>
      <c r="H3" s="33">
        <f>(P26)</f>
        <v>1</v>
      </c>
      <c r="I3" s="81" t="str">
        <f>IF(G3=".","-",IF(G3&gt;H3,"g",IF(G3=H3,"d","v")))</f>
        <v>d</v>
      </c>
      <c r="J3" s="34">
        <v>4</v>
      </c>
      <c r="K3" s="33">
        <f>(N24)</f>
        <v>2</v>
      </c>
      <c r="L3" s="33">
        <f>(P24)</f>
        <v>0</v>
      </c>
      <c r="M3" s="81" t="str">
        <f>IF(K3=".","-",IF(K3&gt;L3,"g",IF(K3=L3,"d","v")))</f>
        <v>g</v>
      </c>
      <c r="N3" s="34">
        <v>3</v>
      </c>
      <c r="O3" s="33">
        <f>(N19)</f>
        <v>2</v>
      </c>
      <c r="P3" s="33">
        <f>(P19)</f>
        <v>1</v>
      </c>
      <c r="Q3" s="81" t="str">
        <f>IF(O3=".","-",IF(O3&gt;P3,"g",IF(O3=P3,"d","v")))</f>
        <v>g</v>
      </c>
      <c r="R3" s="34">
        <v>2</v>
      </c>
      <c r="S3" s="33">
        <f>(N16)</f>
        <v>2</v>
      </c>
      <c r="T3" s="33">
        <f>(P16)</f>
        <v>1</v>
      </c>
      <c r="U3" s="81" t="str">
        <f>IF(S3=".","-",IF(S3&gt;T3,"g",IF(S3=T3,"d","v")))</f>
        <v>g</v>
      </c>
      <c r="V3" s="34">
        <v>1</v>
      </c>
      <c r="W3" s="33">
        <f>(N10)</f>
        <v>2</v>
      </c>
      <c r="X3" s="33">
        <f>(P10)</f>
        <v>1</v>
      </c>
      <c r="Y3" s="81" t="str">
        <f>IF(W3=".","-",IF(W3&gt;X3,"g",IF(W3=X3,"d","v")))</f>
        <v>g</v>
      </c>
      <c r="Z3" s="80"/>
      <c r="AA3" s="32">
        <f t="shared" ref="AA3:AA8" si="0">SUM(AB3:AD3)</f>
        <v>5</v>
      </c>
      <c r="AB3" s="31">
        <f t="shared" ref="AB3:AB8" si="1">COUNTIF(B3:Y3,"g")</f>
        <v>4</v>
      </c>
      <c r="AC3" s="31">
        <f t="shared" ref="AC3:AC8" si="2">COUNTIF(B3:Y3,"d")</f>
        <v>1</v>
      </c>
      <c r="AD3" s="31">
        <f t="shared" ref="AD3:AD8" si="3">COUNTIF(B3:Y3,"v")</f>
        <v>0</v>
      </c>
      <c r="AE3" s="23">
        <f>SUM(IF(G3&lt;&gt;".",G3)+IF(K3&lt;&gt;".",K3)+IF(O3&lt;&gt;".",O3)+IF(S3&lt;&gt;".",S3)+IF(W3&lt;&gt;".",W3))</f>
        <v>9</v>
      </c>
      <c r="AF3" s="23">
        <f>SUM(IF(H3&lt;&gt;".",H3)+IF(L3&lt;&gt;".",L3)+IF(P3&lt;&gt;".",P3)+IF(T3&lt;&gt;".",T3)+IF(X3&lt;&gt;".",X3))</f>
        <v>4</v>
      </c>
      <c r="AG3" s="30">
        <f t="shared" ref="AG3:AG8" si="4">SUM(AB3*3+AC3*1)</f>
        <v>13</v>
      </c>
      <c r="AH3" s="3"/>
      <c r="AI3" s="20">
        <f t="shared" ref="AI3:AI8" si="5">RANK(AG3,$AG$3:$AG$8,0)</f>
        <v>1</v>
      </c>
      <c r="AJ3" s="74"/>
      <c r="AK3" s="10">
        <f t="shared" ref="AK3:AK8" si="6">SUM(AE3-AF3)</f>
        <v>5</v>
      </c>
      <c r="AL3" s="2"/>
    </row>
    <row r="4" spans="1:38" ht="17.399999999999999" x14ac:dyDescent="0.25">
      <c r="A4" s="29" t="s">
        <v>151</v>
      </c>
      <c r="B4" s="26">
        <v>5</v>
      </c>
      <c r="C4" s="24">
        <f>(P26)</f>
        <v>1</v>
      </c>
      <c r="D4" s="24">
        <f>(N26)</f>
        <v>1</v>
      </c>
      <c r="E4" s="78" t="str">
        <f>IF(C4=".","-",IF(C4&gt;D4,"g",IF(C4=D4,"d","v")))</f>
        <v>d</v>
      </c>
      <c r="F4" s="28"/>
      <c r="G4" s="27"/>
      <c r="H4" s="27"/>
      <c r="I4" s="27"/>
      <c r="J4" s="26">
        <v>3</v>
      </c>
      <c r="K4" s="24">
        <f>(N18)</f>
        <v>0</v>
      </c>
      <c r="L4" s="24">
        <f>(P18)</f>
        <v>0</v>
      </c>
      <c r="M4" s="78" t="str">
        <f>IF(K4=".","-",IF(K4&gt;L4,"g",IF(K4=L4,"d","v")))</f>
        <v>d</v>
      </c>
      <c r="N4" s="26">
        <v>2</v>
      </c>
      <c r="O4" s="24">
        <f>(N15)</f>
        <v>2</v>
      </c>
      <c r="P4" s="24">
        <f>(P15)</f>
        <v>1</v>
      </c>
      <c r="Q4" s="78" t="str">
        <f>IF(O4=".","-",IF(O4&gt;P4,"g",IF(O4=P4,"d","v")))</f>
        <v>g</v>
      </c>
      <c r="R4" s="26">
        <v>1</v>
      </c>
      <c r="S4" s="24">
        <f>(N12)</f>
        <v>2</v>
      </c>
      <c r="T4" s="24">
        <f>(P12)</f>
        <v>0</v>
      </c>
      <c r="U4" s="78" t="str">
        <f>IF(S4=".","-",IF(S4&gt;T4,"g",IF(S4=T4,"d","v")))</f>
        <v>g</v>
      </c>
      <c r="V4" s="26">
        <v>4</v>
      </c>
      <c r="W4" s="24">
        <f>(N23)</f>
        <v>2</v>
      </c>
      <c r="X4" s="24">
        <f>(P23)</f>
        <v>1</v>
      </c>
      <c r="Y4" s="78" t="str">
        <f>IF(W4=".","-",IF(W4&gt;X4,"g",IF(W4=X4,"d","v")))</f>
        <v>g</v>
      </c>
      <c r="Z4" s="77"/>
      <c r="AA4" s="25">
        <f t="shared" si="0"/>
        <v>5</v>
      </c>
      <c r="AB4" s="24">
        <f t="shared" si="1"/>
        <v>3</v>
      </c>
      <c r="AC4" s="24">
        <f t="shared" si="2"/>
        <v>2</v>
      </c>
      <c r="AD4" s="24">
        <f t="shared" si="3"/>
        <v>0</v>
      </c>
      <c r="AE4" s="76">
        <f>SUM(IF(C4&lt;&gt;".",C4)+IF(K4&lt;&gt;".",K4)+IF(O4&lt;&gt;".",O4)+IF(S4&lt;&gt;".",S4)+IF(W4&lt;&gt;".",W4))</f>
        <v>7</v>
      </c>
      <c r="AF4" s="76">
        <f>SUM(IF(D4&lt;&gt;".",D4)+IF(L4&lt;&gt;".",L4)+IF(P4&lt;&gt;".",P4)+IF(T4&lt;&gt;".",T4)+IF(X4&lt;&gt;".",X4))</f>
        <v>3</v>
      </c>
      <c r="AG4" s="22">
        <f t="shared" si="4"/>
        <v>11</v>
      </c>
      <c r="AH4" s="3"/>
      <c r="AI4" s="20">
        <f t="shared" si="5"/>
        <v>2</v>
      </c>
      <c r="AJ4" s="74"/>
      <c r="AK4" s="10">
        <f t="shared" si="6"/>
        <v>4</v>
      </c>
      <c r="AL4" s="2"/>
    </row>
    <row r="5" spans="1:38" ht="17.399999999999999" x14ac:dyDescent="0.25">
      <c r="A5" s="29" t="s">
        <v>164</v>
      </c>
      <c r="B5" s="26">
        <v>4</v>
      </c>
      <c r="C5" s="24">
        <f>(P24)</f>
        <v>0</v>
      </c>
      <c r="D5" s="24">
        <f>(N24)</f>
        <v>2</v>
      </c>
      <c r="E5" s="78" t="str">
        <f>IF(C5=".","-",IF(C5&gt;D5,"g",IF(C5=D5,"d","v")))</f>
        <v>v</v>
      </c>
      <c r="F5" s="26">
        <v>3</v>
      </c>
      <c r="G5" s="24">
        <f>(P18)</f>
        <v>0</v>
      </c>
      <c r="H5" s="24">
        <f>(N18)</f>
        <v>0</v>
      </c>
      <c r="I5" s="78" t="str">
        <f>IF(G5=".","-",IF(G5&gt;H5,"g",IF(G5=H5,"d","v")))</f>
        <v>d</v>
      </c>
      <c r="J5" s="79"/>
      <c r="K5" s="27"/>
      <c r="L5" s="27"/>
      <c r="M5" s="27"/>
      <c r="N5" s="26">
        <v>1</v>
      </c>
      <c r="O5" s="24">
        <f>(N11)</f>
        <v>0</v>
      </c>
      <c r="P5" s="24">
        <f>(P11)</f>
        <v>0</v>
      </c>
      <c r="Q5" s="78" t="str">
        <f>IF(O5=".","-",IF(O5&gt;P5,"g",IF(O5=P5,"d","v")))</f>
        <v>d</v>
      </c>
      <c r="R5" s="26">
        <v>5</v>
      </c>
      <c r="S5" s="24">
        <f>(N27)</f>
        <v>2</v>
      </c>
      <c r="T5" s="24">
        <f>(P27)</f>
        <v>0</v>
      </c>
      <c r="U5" s="78" t="str">
        <f>IF(S5=".","-",IF(S5&gt;T5,"g",IF(S5=T5,"d","v")))</f>
        <v>g</v>
      </c>
      <c r="V5" s="26">
        <v>2</v>
      </c>
      <c r="W5" s="24">
        <f>(N14)</f>
        <v>2</v>
      </c>
      <c r="X5" s="24">
        <f>(P14)</f>
        <v>0</v>
      </c>
      <c r="Y5" s="78" t="str">
        <f>IF(W5=".","-",IF(W5&gt;X5,"g",IF(W5=X5,"d","v")))</f>
        <v>g</v>
      </c>
      <c r="Z5" s="77"/>
      <c r="AA5" s="25">
        <f t="shared" si="0"/>
        <v>5</v>
      </c>
      <c r="AB5" s="24">
        <f t="shared" si="1"/>
        <v>2</v>
      </c>
      <c r="AC5" s="24">
        <f t="shared" si="2"/>
        <v>2</v>
      </c>
      <c r="AD5" s="24">
        <f t="shared" si="3"/>
        <v>1</v>
      </c>
      <c r="AE5" s="76">
        <f>SUM(IF(C5&lt;&gt;".",C5)+IF(G5&lt;&gt;".",G5)+IF(O5&lt;&gt;".",O5)+IF(S5&lt;&gt;".",S5)+IF(W5&lt;&gt;".",W5))</f>
        <v>4</v>
      </c>
      <c r="AF5" s="76">
        <f>SUM(IF(H5&lt;&gt;".",H5)+IF(D5&lt;&gt;".",D5)+IF(P5&lt;&gt;".",P5)+IF(T5&lt;&gt;".",T5)+IF(X5&lt;&gt;".",X5))</f>
        <v>2</v>
      </c>
      <c r="AG5" s="22">
        <f t="shared" si="4"/>
        <v>8</v>
      </c>
      <c r="AH5" s="3"/>
      <c r="AI5" s="20">
        <f t="shared" si="5"/>
        <v>3</v>
      </c>
      <c r="AJ5" s="74"/>
      <c r="AK5" s="10">
        <f t="shared" si="6"/>
        <v>2</v>
      </c>
      <c r="AL5" s="2"/>
    </row>
    <row r="6" spans="1:38" ht="17.399999999999999" x14ac:dyDescent="0.25">
      <c r="A6" s="29" t="s">
        <v>166</v>
      </c>
      <c r="B6" s="26">
        <v>3</v>
      </c>
      <c r="C6" s="24">
        <f>(P19)</f>
        <v>1</v>
      </c>
      <c r="D6" s="24">
        <f>(N19)</f>
        <v>2</v>
      </c>
      <c r="E6" s="78" t="str">
        <f>IF(C6=".","-",IF(C6&gt;D6,"g",IF(C6=D6,"d","v")))</f>
        <v>v</v>
      </c>
      <c r="F6" s="26">
        <v>2</v>
      </c>
      <c r="G6" s="24">
        <f>(P15)</f>
        <v>1</v>
      </c>
      <c r="H6" s="24">
        <f>(N15)</f>
        <v>2</v>
      </c>
      <c r="I6" s="78" t="str">
        <f>IF(G6=".","-",IF(G6&gt;H6,"g",IF(G6=H6,"d","v")))</f>
        <v>v</v>
      </c>
      <c r="J6" s="26">
        <v>1</v>
      </c>
      <c r="K6" s="24">
        <f>(P11)</f>
        <v>0</v>
      </c>
      <c r="L6" s="24">
        <f>(N11)</f>
        <v>0</v>
      </c>
      <c r="M6" s="78" t="str">
        <f>IF(K6=".","-",IF(K6&gt;L6,"g",IF(K6=L6,"d","v")))</f>
        <v>d</v>
      </c>
      <c r="N6" s="28"/>
      <c r="O6" s="27"/>
      <c r="P6" s="27"/>
      <c r="Q6" s="27"/>
      <c r="R6" s="26">
        <v>4</v>
      </c>
      <c r="S6" s="24">
        <f>(N22)</f>
        <v>5</v>
      </c>
      <c r="T6" s="24">
        <f>(P22)</f>
        <v>0</v>
      </c>
      <c r="U6" s="78" t="str">
        <f>IF(S6=".","-",IF(S6&gt;T6,"g",IF(S6=T6,"d","v")))</f>
        <v>g</v>
      </c>
      <c r="V6" s="26">
        <v>5</v>
      </c>
      <c r="W6" s="24">
        <f>(N28)</f>
        <v>1</v>
      </c>
      <c r="X6" s="24">
        <f>(P28)</f>
        <v>1</v>
      </c>
      <c r="Y6" s="78" t="str">
        <f>IF(W6=".","-",IF(W6&gt;X6,"g",IF(W6=X6,"d","v")))</f>
        <v>d</v>
      </c>
      <c r="Z6" s="77"/>
      <c r="AA6" s="25">
        <f t="shared" si="0"/>
        <v>5</v>
      </c>
      <c r="AB6" s="24">
        <f t="shared" si="1"/>
        <v>1</v>
      </c>
      <c r="AC6" s="24">
        <f t="shared" si="2"/>
        <v>2</v>
      </c>
      <c r="AD6" s="24">
        <f t="shared" si="3"/>
        <v>2</v>
      </c>
      <c r="AE6" s="76">
        <f>SUM(IF(G6&lt;&gt;".",G6)+IF(K6&lt;&gt;".",K6)+IF(C6&lt;&gt;".",C6)+IF(S6&lt;&gt;".",S6)+IF(W6&lt;&gt;".",W6))</f>
        <v>8</v>
      </c>
      <c r="AF6" s="76">
        <f>SUM(IF(H6&lt;&gt;".",H6)+IF(L6&lt;&gt;".",L6)+IF(D6&lt;&gt;".",D6)+IF(T6&lt;&gt;".",T6)+IF(X6&lt;&gt;".",X6))</f>
        <v>5</v>
      </c>
      <c r="AG6" s="22">
        <f t="shared" si="4"/>
        <v>5</v>
      </c>
      <c r="AH6" s="3"/>
      <c r="AI6" s="20">
        <f t="shared" si="5"/>
        <v>4</v>
      </c>
      <c r="AJ6" s="74"/>
      <c r="AK6" s="10">
        <f t="shared" si="6"/>
        <v>3</v>
      </c>
      <c r="AL6" s="2"/>
    </row>
    <row r="7" spans="1:38" ht="17.399999999999999" x14ac:dyDescent="0.25">
      <c r="A7" s="29" t="s">
        <v>179</v>
      </c>
      <c r="B7" s="26">
        <v>2</v>
      </c>
      <c r="C7" s="24">
        <f>(P16)</f>
        <v>1</v>
      </c>
      <c r="D7" s="24">
        <f>(N16)</f>
        <v>2</v>
      </c>
      <c r="E7" s="78" t="str">
        <f>IF(C7=".","-",IF(C7&gt;D7,"g",IF(C7=D7,"d","v")))</f>
        <v>v</v>
      </c>
      <c r="F7" s="26">
        <v>1</v>
      </c>
      <c r="G7" s="24">
        <f>(P12)</f>
        <v>0</v>
      </c>
      <c r="H7" s="24">
        <f>(N12)</f>
        <v>2</v>
      </c>
      <c r="I7" s="78" t="str">
        <f>IF(G7=".","-",IF(G7&gt;H7,"g",IF(G7=H7,"d","v")))</f>
        <v>v</v>
      </c>
      <c r="J7" s="26">
        <v>5</v>
      </c>
      <c r="K7" s="24">
        <f>(P27)</f>
        <v>0</v>
      </c>
      <c r="L7" s="24">
        <f>(N27)</f>
        <v>2</v>
      </c>
      <c r="M7" s="78" t="str">
        <f>IF(K7=".","-",IF(K7&gt;L7,"g",IF(K7=L7,"d","v")))</f>
        <v>v</v>
      </c>
      <c r="N7" s="26">
        <v>4</v>
      </c>
      <c r="O7" s="24">
        <f>(P22)</f>
        <v>0</v>
      </c>
      <c r="P7" s="24">
        <f>(N22)</f>
        <v>5</v>
      </c>
      <c r="Q7" s="78" t="str">
        <f>IF(O7=".","-",IF(O7&gt;P7,"g",IF(O7=P7,"d","v")))</f>
        <v>v</v>
      </c>
      <c r="R7" s="28"/>
      <c r="S7" s="27"/>
      <c r="T7" s="27"/>
      <c r="U7" s="27"/>
      <c r="V7" s="26">
        <v>3</v>
      </c>
      <c r="W7" s="24">
        <f>(N20)</f>
        <v>1</v>
      </c>
      <c r="X7" s="24">
        <f>(P20)</f>
        <v>1</v>
      </c>
      <c r="Y7" s="78" t="str">
        <f>IF(W7=".","-",IF(W7&gt;X7,"g",IF(W7=X7,"d","v")))</f>
        <v>d</v>
      </c>
      <c r="Z7" s="77"/>
      <c r="AA7" s="25">
        <f t="shared" si="0"/>
        <v>5</v>
      </c>
      <c r="AB7" s="24">
        <f t="shared" si="1"/>
        <v>0</v>
      </c>
      <c r="AC7" s="24">
        <f t="shared" si="2"/>
        <v>1</v>
      </c>
      <c r="AD7" s="24">
        <f t="shared" si="3"/>
        <v>4</v>
      </c>
      <c r="AE7" s="76">
        <f>SUM(IF(G7&lt;&gt;".",G7)+IF(K7&lt;&gt;".",K7)+IF(O7&lt;&gt;".",O7)+IF(C7&lt;&gt;".",C7)+IF(W7&lt;&gt;".",W7))</f>
        <v>2</v>
      </c>
      <c r="AF7" s="76">
        <f>SUM(IF(H7&lt;&gt;".",H7)+IF(L7&lt;&gt;".",L7)+IF(P7&lt;&gt;".",P7)+IF(D7&lt;&gt;".",D7)+IF(X7&lt;&gt;".",X7))</f>
        <v>12</v>
      </c>
      <c r="AG7" s="22">
        <f t="shared" si="4"/>
        <v>1</v>
      </c>
      <c r="AH7" s="21"/>
      <c r="AI7" s="20">
        <f t="shared" si="5"/>
        <v>6</v>
      </c>
      <c r="AJ7" s="74"/>
      <c r="AK7" s="10">
        <f t="shared" si="6"/>
        <v>-10</v>
      </c>
      <c r="AL7" s="2"/>
    </row>
    <row r="8" spans="1:38" s="7" customFormat="1" ht="18" thickBot="1" x14ac:dyDescent="0.3">
      <c r="A8" s="19" t="s">
        <v>182</v>
      </c>
      <c r="B8" s="18">
        <v>1</v>
      </c>
      <c r="C8" s="14">
        <f>(P10)</f>
        <v>1</v>
      </c>
      <c r="D8" s="14">
        <f>(N10)</f>
        <v>2</v>
      </c>
      <c r="E8" s="75" t="str">
        <f>IF(C8=".","-",IF(C8&gt;D8,"g",IF(C8=D8,"d","v")))</f>
        <v>v</v>
      </c>
      <c r="F8" s="18">
        <v>4</v>
      </c>
      <c r="G8" s="14">
        <f>(P23)</f>
        <v>1</v>
      </c>
      <c r="H8" s="14">
        <f>(N23)</f>
        <v>2</v>
      </c>
      <c r="I8" s="75" t="str">
        <f>IF(G8=".","-",IF(G8&gt;H8,"g",IF(G8=H8,"d","v")))</f>
        <v>v</v>
      </c>
      <c r="J8" s="18">
        <v>2</v>
      </c>
      <c r="K8" s="14">
        <f>(P14)</f>
        <v>0</v>
      </c>
      <c r="L8" s="14">
        <f>(N14)</f>
        <v>2</v>
      </c>
      <c r="M8" s="75" t="str">
        <f>IF(K8=".","-",IF(K8&gt;L8,"g",IF(K8=L8,"d","v")))</f>
        <v>v</v>
      </c>
      <c r="N8" s="18">
        <v>5</v>
      </c>
      <c r="O8" s="14">
        <f>(X6)</f>
        <v>1</v>
      </c>
      <c r="P8" s="14">
        <f>(W6)</f>
        <v>1</v>
      </c>
      <c r="Q8" s="75" t="str">
        <f>IF(O8=".","-",IF(O8&gt;P8,"g",IF(O8=P8,"d","v")))</f>
        <v>d</v>
      </c>
      <c r="R8" s="18">
        <v>3</v>
      </c>
      <c r="S8" s="14">
        <f>(P20)</f>
        <v>1</v>
      </c>
      <c r="T8" s="14">
        <f>(N20)</f>
        <v>1</v>
      </c>
      <c r="U8" s="75" t="str">
        <f>IF(S8=".","-",IF(S8&gt;T8,"g",IF(S8=T8,"d","v")))</f>
        <v>d</v>
      </c>
      <c r="V8" s="17"/>
      <c r="W8" s="16"/>
      <c r="X8" s="16"/>
      <c r="Y8" s="16"/>
      <c r="Z8" s="43"/>
      <c r="AA8" s="15">
        <f t="shared" si="0"/>
        <v>5</v>
      </c>
      <c r="AB8" s="14">
        <f t="shared" si="1"/>
        <v>0</v>
      </c>
      <c r="AC8" s="14">
        <f t="shared" si="2"/>
        <v>2</v>
      </c>
      <c r="AD8" s="14">
        <f t="shared" si="3"/>
        <v>3</v>
      </c>
      <c r="AE8" s="13">
        <f>SUM(IF(G8&lt;&gt;".",G8)+IF(K8&lt;&gt;".",K8)+IF(O8&lt;&gt;".",O8)+IF(S8&lt;&gt;".",S8)+IF(C8&lt;&gt;".",C8))</f>
        <v>4</v>
      </c>
      <c r="AF8" s="13">
        <f>SUM(IF(H8&lt;&gt;".",H8)+IF(L8&lt;&gt;".",L8)+IF(P8&lt;&gt;".",P8)+IF(T8&lt;&gt;".",T8)+IF(D8&lt;&gt;".",D8))</f>
        <v>8</v>
      </c>
      <c r="AG8" s="12">
        <f t="shared" si="4"/>
        <v>2</v>
      </c>
      <c r="AH8" s="3"/>
      <c r="AI8" s="11">
        <f t="shared" si="5"/>
        <v>5</v>
      </c>
      <c r="AJ8" s="74"/>
      <c r="AK8" s="10">
        <f t="shared" si="6"/>
        <v>-4</v>
      </c>
      <c r="AL8" s="3"/>
    </row>
    <row r="9" spans="1:38" s="7" customFormat="1" ht="3.75" customHeight="1" thickTop="1" x14ac:dyDescent="0.25">
      <c r="A9" s="3"/>
      <c r="B9" s="73"/>
      <c r="C9" s="8"/>
      <c r="D9" s="8"/>
      <c r="E9" s="72"/>
      <c r="F9" s="73"/>
      <c r="G9" s="8"/>
      <c r="H9" s="8"/>
      <c r="I9" s="72"/>
      <c r="J9" s="73"/>
      <c r="K9" s="8"/>
      <c r="L9" s="8"/>
      <c r="M9" s="72"/>
      <c r="N9" s="73"/>
      <c r="O9" s="8"/>
      <c r="P9" s="8"/>
      <c r="Q9" s="72"/>
      <c r="R9" s="73"/>
      <c r="S9" s="8"/>
      <c r="T9" s="8"/>
      <c r="U9" s="72"/>
      <c r="V9" s="3"/>
      <c r="W9" s="3"/>
      <c r="X9" s="3"/>
      <c r="Y9" s="3"/>
      <c r="Z9" s="3"/>
      <c r="AA9" s="71"/>
      <c r="AB9" s="9"/>
      <c r="AC9" s="9"/>
      <c r="AD9" s="9"/>
      <c r="AE9" s="70"/>
      <c r="AF9" s="70"/>
      <c r="AG9" s="69"/>
      <c r="AH9" s="3"/>
      <c r="AI9" s="3"/>
      <c r="AJ9" s="3"/>
      <c r="AK9" s="3"/>
      <c r="AL9" s="3"/>
    </row>
    <row r="10" spans="1:38" s="7" customFormat="1" ht="21" x14ac:dyDescent="0.4">
      <c r="A10" s="62">
        <v>1</v>
      </c>
      <c r="B10" s="67"/>
      <c r="C10" s="1"/>
      <c r="D10" s="59"/>
      <c r="K10" s="1"/>
      <c r="L10" s="6" t="str">
        <f>($A$3)</f>
        <v>Kiss I.</v>
      </c>
      <c r="M10" s="1"/>
      <c r="N10" s="5">
        <v>2</v>
      </c>
      <c r="O10" s="58" t="s">
        <v>0</v>
      </c>
      <c r="P10" s="5">
        <v>1</v>
      </c>
      <c r="Q10" s="60"/>
      <c r="R10" s="4" t="str">
        <f>($A$8)</f>
        <v>Fejes F.</v>
      </c>
      <c r="T10" s="1"/>
      <c r="U10" s="1"/>
      <c r="V10" s="1"/>
    </row>
    <row r="11" spans="1:38" s="7" customFormat="1" ht="20.399999999999999" x14ac:dyDescent="0.35">
      <c r="B11" s="55"/>
      <c r="C11" s="1"/>
      <c r="D11" s="1"/>
      <c r="K11" s="1"/>
      <c r="L11" s="6" t="str">
        <f>($A$5)</f>
        <v>Plemic S.</v>
      </c>
      <c r="M11" s="1"/>
      <c r="N11" s="5">
        <v>0</v>
      </c>
      <c r="O11" s="58" t="s">
        <v>0</v>
      </c>
      <c r="P11" s="5">
        <v>0</v>
      </c>
      <c r="Q11" s="1"/>
      <c r="R11" s="4" t="str">
        <f>($A$6)</f>
        <v>Papp-Takács S.</v>
      </c>
      <c r="T11" s="1"/>
      <c r="U11" s="1"/>
      <c r="V11" s="1"/>
    </row>
    <row r="12" spans="1:38" s="7" customFormat="1" ht="20.399999999999999" x14ac:dyDescent="0.35">
      <c r="B12" s="55"/>
      <c r="C12" s="1"/>
      <c r="D12" s="59"/>
      <c r="K12" s="1"/>
      <c r="L12" s="6" t="str">
        <f>($A$4)</f>
        <v>Koczor J.</v>
      </c>
      <c r="M12" s="1"/>
      <c r="N12" s="5">
        <v>2</v>
      </c>
      <c r="O12" s="58" t="s">
        <v>0</v>
      </c>
      <c r="P12" s="5">
        <v>0</v>
      </c>
      <c r="Q12" s="57"/>
      <c r="R12" s="4" t="str">
        <f>($A$7)</f>
        <v>Maczelka Á.</v>
      </c>
      <c r="T12" s="1"/>
      <c r="U12" s="1"/>
      <c r="V12" s="1"/>
    </row>
    <row r="13" spans="1:38" ht="3.75" customHeight="1" x14ac:dyDescent="0.4">
      <c r="A13" s="53"/>
      <c r="B13" s="55"/>
      <c r="C13" s="66"/>
      <c r="D13" s="65"/>
      <c r="E13" s="55"/>
      <c r="F13" s="55"/>
      <c r="G13" s="55"/>
      <c r="H13" s="55"/>
      <c r="I13" s="55"/>
      <c r="J13" s="55"/>
      <c r="K13" s="54"/>
      <c r="L13" s="2"/>
      <c r="M13" s="54"/>
      <c r="N13" s="3"/>
      <c r="O13" s="5"/>
      <c r="P13" s="64"/>
      <c r="Q13" s="63"/>
      <c r="R13" s="3"/>
      <c r="S13" s="55"/>
      <c r="T13" s="54"/>
      <c r="U13" s="54"/>
      <c r="V13" s="54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4"/>
    </row>
    <row r="14" spans="1:38" s="7" customFormat="1" ht="21" x14ac:dyDescent="0.4">
      <c r="A14" s="62">
        <v>2</v>
      </c>
      <c r="B14" s="67"/>
      <c r="D14" s="59"/>
      <c r="K14" s="60"/>
      <c r="L14" s="6" t="str">
        <f>($A$5)</f>
        <v>Plemic S.</v>
      </c>
      <c r="M14" s="1"/>
      <c r="N14" s="5">
        <v>2</v>
      </c>
      <c r="O14" s="58" t="s">
        <v>0</v>
      </c>
      <c r="P14" s="5">
        <v>0</v>
      </c>
      <c r="Q14" s="60"/>
      <c r="R14" s="4" t="str">
        <f>($A$8)</f>
        <v>Fejes F.</v>
      </c>
      <c r="AI14" s="68"/>
    </row>
    <row r="15" spans="1:38" ht="20.399999999999999" x14ac:dyDescent="0.35">
      <c r="A15" s="53"/>
      <c r="B15" s="55"/>
      <c r="E15" s="7"/>
      <c r="F15" s="7"/>
      <c r="G15" s="7"/>
      <c r="H15" s="7"/>
      <c r="I15" s="7"/>
      <c r="J15" s="7"/>
      <c r="L15" s="6" t="str">
        <f>($A$4)</f>
        <v>Koczor J.</v>
      </c>
      <c r="N15" s="5">
        <v>2</v>
      </c>
      <c r="O15" s="58" t="s">
        <v>0</v>
      </c>
      <c r="P15" s="5">
        <v>1</v>
      </c>
      <c r="R15" s="4" t="str">
        <f>($A$6)</f>
        <v>Papp-Takács S.</v>
      </c>
      <c r="S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I15" s="68"/>
    </row>
    <row r="16" spans="1:38" ht="20.399999999999999" x14ac:dyDescent="0.35">
      <c r="A16" s="53"/>
      <c r="B16" s="55"/>
      <c r="D16" s="59"/>
      <c r="E16" s="7"/>
      <c r="F16" s="7"/>
      <c r="G16" s="7"/>
      <c r="H16" s="7"/>
      <c r="I16" s="7"/>
      <c r="J16" s="7"/>
      <c r="L16" s="6" t="str">
        <f>($A$3)</f>
        <v>Kiss I.</v>
      </c>
      <c r="N16" s="5">
        <v>2</v>
      </c>
      <c r="O16" s="58" t="s">
        <v>0</v>
      </c>
      <c r="P16" s="5">
        <v>1</v>
      </c>
      <c r="Q16" s="57"/>
      <c r="R16" s="4" t="str">
        <f>($A$7)</f>
        <v>Maczelka Á.</v>
      </c>
      <c r="S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I16" s="68"/>
      <c r="AJ16" s="7"/>
    </row>
    <row r="17" spans="1:35" ht="3.75" customHeight="1" x14ac:dyDescent="0.4">
      <c r="A17" s="53"/>
      <c r="B17" s="55"/>
      <c r="C17" s="66"/>
      <c r="D17" s="65"/>
      <c r="E17" s="55"/>
      <c r="F17" s="55"/>
      <c r="G17" s="55"/>
      <c r="H17" s="55"/>
      <c r="I17" s="55"/>
      <c r="J17" s="55"/>
      <c r="K17" s="54"/>
      <c r="L17" s="2"/>
      <c r="M17" s="54"/>
      <c r="N17" s="3"/>
      <c r="O17" s="5"/>
      <c r="P17" s="64"/>
      <c r="Q17" s="63"/>
      <c r="R17" s="3"/>
      <c r="S17" s="55"/>
      <c r="T17" s="54"/>
      <c r="U17" s="54"/>
      <c r="V17" s="54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4"/>
    </row>
    <row r="18" spans="1:35" ht="21" x14ac:dyDescent="0.4">
      <c r="A18" s="62">
        <v>3</v>
      </c>
      <c r="B18" s="61"/>
      <c r="D18" s="59"/>
      <c r="E18" s="7"/>
      <c r="F18" s="7"/>
      <c r="G18" s="7"/>
      <c r="H18" s="7"/>
      <c r="I18" s="7"/>
      <c r="J18" s="7"/>
      <c r="L18" s="6" t="str">
        <f>($A$4)</f>
        <v>Koczor J.</v>
      </c>
      <c r="N18" s="5">
        <v>0</v>
      </c>
      <c r="O18" s="58" t="s">
        <v>0</v>
      </c>
      <c r="P18" s="5">
        <v>0</v>
      </c>
      <c r="Q18" s="60"/>
      <c r="R18" s="4" t="str">
        <f>($A$5)</f>
        <v>Plemic S.</v>
      </c>
      <c r="S18" s="7"/>
      <c r="W18" s="7"/>
      <c r="X18" s="7"/>
      <c r="Y18" s="7"/>
      <c r="Z18" s="7"/>
      <c r="AA18" s="7"/>
      <c r="AB18" s="7"/>
      <c r="AE18" s="7"/>
      <c r="AF18" s="7"/>
      <c r="AG18" s="7"/>
      <c r="AI18" s="68"/>
    </row>
    <row r="19" spans="1:35" ht="20.399999999999999" x14ac:dyDescent="0.35">
      <c r="A19" s="53"/>
      <c r="B19" s="55"/>
      <c r="E19" s="7"/>
      <c r="F19" s="7"/>
      <c r="G19" s="7"/>
      <c r="H19" s="7"/>
      <c r="I19" s="7"/>
      <c r="L19" s="6" t="str">
        <f>($A$3)</f>
        <v>Kiss I.</v>
      </c>
      <c r="N19" s="5">
        <v>2</v>
      </c>
      <c r="O19" s="58" t="s">
        <v>0</v>
      </c>
      <c r="P19" s="5">
        <v>1</v>
      </c>
      <c r="R19" s="4" t="str">
        <f>($A$6)</f>
        <v>Papp-Takács S.</v>
      </c>
      <c r="S19" s="7"/>
      <c r="W19" s="7"/>
      <c r="X19" s="7"/>
      <c r="Y19" s="7"/>
      <c r="Z19" s="7"/>
      <c r="AA19" s="7"/>
      <c r="AB19" s="7"/>
      <c r="AE19" s="7"/>
      <c r="AF19" s="7"/>
      <c r="AG19" s="7"/>
      <c r="AI19" s="68"/>
    </row>
    <row r="20" spans="1:35" ht="20.399999999999999" x14ac:dyDescent="0.35">
      <c r="A20" s="53"/>
      <c r="B20" s="55"/>
      <c r="D20" s="59"/>
      <c r="E20" s="7"/>
      <c r="F20" s="7"/>
      <c r="G20" s="7"/>
      <c r="H20" s="7"/>
      <c r="I20" s="7"/>
      <c r="J20" s="7"/>
      <c r="L20" s="6" t="str">
        <f>($A$7)</f>
        <v>Maczelka Á.</v>
      </c>
      <c r="N20" s="5">
        <v>1</v>
      </c>
      <c r="O20" s="58" t="s">
        <v>0</v>
      </c>
      <c r="P20" s="5">
        <v>1</v>
      </c>
      <c r="Q20" s="57"/>
      <c r="R20" s="4" t="str">
        <f>($A$8)</f>
        <v>Fejes F.</v>
      </c>
      <c r="S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I20" s="68"/>
    </row>
    <row r="21" spans="1:35" ht="3.75" customHeight="1" x14ac:dyDescent="0.3">
      <c r="A21" s="53"/>
      <c r="B21" s="55"/>
      <c r="C21" s="56"/>
      <c r="D21" s="56"/>
      <c r="E21" s="55"/>
      <c r="F21" s="55"/>
      <c r="G21" s="55"/>
      <c r="H21" s="55"/>
      <c r="I21" s="55"/>
      <c r="J21" s="55"/>
      <c r="K21" s="55"/>
      <c r="L21" s="3"/>
      <c r="M21" s="55"/>
      <c r="N21" s="3"/>
      <c r="O21" s="3"/>
      <c r="P21" s="3"/>
      <c r="Q21" s="55"/>
      <c r="R21" s="3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4"/>
    </row>
    <row r="22" spans="1:35" ht="21" x14ac:dyDescent="0.4">
      <c r="A22" s="62">
        <v>4</v>
      </c>
      <c r="B22" s="67"/>
      <c r="D22" s="59"/>
      <c r="E22" s="7"/>
      <c r="F22" s="7"/>
      <c r="G22" s="7"/>
      <c r="H22" s="7"/>
      <c r="I22" s="7"/>
      <c r="J22" s="7"/>
      <c r="L22" s="6" t="str">
        <f>($A$6)</f>
        <v>Papp-Takács S.</v>
      </c>
      <c r="N22" s="5">
        <v>5</v>
      </c>
      <c r="O22" s="58" t="s">
        <v>0</v>
      </c>
      <c r="P22" s="5">
        <v>0</v>
      </c>
      <c r="Q22" s="60"/>
      <c r="R22" s="4" t="str">
        <f>($A$7)</f>
        <v>Maczelka Á.</v>
      </c>
      <c r="S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1:35" ht="20.399999999999999" x14ac:dyDescent="0.35">
      <c r="A23" s="53"/>
      <c r="B23" s="55"/>
      <c r="E23" s="7"/>
      <c r="F23" s="7"/>
      <c r="G23" s="7"/>
      <c r="H23" s="7"/>
      <c r="I23" s="7"/>
      <c r="J23" s="7"/>
      <c r="L23" s="6" t="str">
        <f>($A$4)</f>
        <v>Koczor J.</v>
      </c>
      <c r="N23" s="5">
        <v>2</v>
      </c>
      <c r="O23" s="58" t="s">
        <v>0</v>
      </c>
      <c r="P23" s="5">
        <v>1</v>
      </c>
      <c r="R23" s="4" t="str">
        <f>($A$8)</f>
        <v>Fejes F.</v>
      </c>
      <c r="S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1:35" ht="20.399999999999999" x14ac:dyDescent="0.35">
      <c r="A24" s="53"/>
      <c r="B24" s="55"/>
      <c r="D24" s="59"/>
      <c r="E24" s="7"/>
      <c r="F24" s="7"/>
      <c r="G24" s="7"/>
      <c r="H24" s="7"/>
      <c r="I24" s="7"/>
      <c r="J24" s="7"/>
      <c r="L24" s="6" t="str">
        <f>($A$3)</f>
        <v>Kiss I.</v>
      </c>
      <c r="N24" s="5">
        <v>2</v>
      </c>
      <c r="O24" s="58" t="s">
        <v>0</v>
      </c>
      <c r="P24" s="5">
        <v>0</v>
      </c>
      <c r="Q24" s="57"/>
      <c r="R24" s="4" t="str">
        <f>($A$5)</f>
        <v>Plemic S.</v>
      </c>
      <c r="S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35" ht="3.75" customHeight="1" x14ac:dyDescent="0.4">
      <c r="A25" s="53"/>
      <c r="B25" s="55"/>
      <c r="C25" s="66"/>
      <c r="D25" s="65"/>
      <c r="E25" s="55"/>
      <c r="F25" s="55"/>
      <c r="G25" s="55"/>
      <c r="H25" s="55"/>
      <c r="I25" s="55"/>
      <c r="J25" s="55"/>
      <c r="K25" s="54"/>
      <c r="L25" s="2"/>
      <c r="M25" s="54"/>
      <c r="N25" s="3"/>
      <c r="O25" s="5"/>
      <c r="P25" s="64"/>
      <c r="Q25" s="63"/>
      <c r="R25" s="3"/>
      <c r="S25" s="55"/>
      <c r="T25" s="54"/>
      <c r="U25" s="54"/>
      <c r="V25" s="54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4"/>
    </row>
    <row r="26" spans="1:35" ht="21" x14ac:dyDescent="0.4">
      <c r="A26" s="62">
        <v>5</v>
      </c>
      <c r="B26" s="61"/>
      <c r="D26" s="59"/>
      <c r="E26" s="7"/>
      <c r="F26" s="7"/>
      <c r="G26" s="7"/>
      <c r="H26" s="7"/>
      <c r="I26" s="7"/>
      <c r="J26" s="7"/>
      <c r="L26" s="6" t="str">
        <f>($A$3)</f>
        <v>Kiss I.</v>
      </c>
      <c r="M26" s="60"/>
      <c r="N26" s="5">
        <v>1</v>
      </c>
      <c r="O26" s="58" t="s">
        <v>0</v>
      </c>
      <c r="P26" s="5">
        <v>1</v>
      </c>
      <c r="Q26" s="7"/>
      <c r="R26" s="4" t="str">
        <f>($A$4)</f>
        <v>Koczor J.</v>
      </c>
      <c r="S26" s="7"/>
      <c r="W26" s="7"/>
      <c r="X26" s="7"/>
      <c r="Y26" s="7"/>
      <c r="Z26" s="7"/>
      <c r="AA26" s="7"/>
      <c r="AB26" s="7"/>
      <c r="AE26" s="7"/>
      <c r="AF26" s="7"/>
      <c r="AG26" s="7"/>
    </row>
    <row r="27" spans="1:35" ht="20.399999999999999" x14ac:dyDescent="0.35">
      <c r="A27" s="53"/>
      <c r="B27" s="55"/>
      <c r="E27" s="7"/>
      <c r="F27" s="7"/>
      <c r="G27" s="7"/>
      <c r="H27" s="7"/>
      <c r="I27" s="7"/>
      <c r="J27" s="7"/>
      <c r="L27" s="6" t="str">
        <f>($A$5)</f>
        <v>Plemic S.</v>
      </c>
      <c r="N27" s="5">
        <v>2</v>
      </c>
      <c r="O27" s="58" t="s">
        <v>0</v>
      </c>
      <c r="P27" s="5">
        <v>0</v>
      </c>
      <c r="R27" s="4" t="str">
        <f>($A$7)</f>
        <v>Maczelka Á.</v>
      </c>
      <c r="S27" s="7"/>
      <c r="W27" s="7"/>
      <c r="X27" s="7"/>
      <c r="Y27" s="7"/>
      <c r="Z27" s="7"/>
      <c r="AA27" s="7"/>
      <c r="AB27" s="7"/>
      <c r="AE27" s="7"/>
      <c r="AF27" s="7"/>
      <c r="AG27" s="7"/>
    </row>
    <row r="28" spans="1:35" ht="20.399999999999999" x14ac:dyDescent="0.35">
      <c r="A28" s="53"/>
      <c r="B28" s="55"/>
      <c r="D28" s="59"/>
      <c r="E28" s="7"/>
      <c r="F28" s="7"/>
      <c r="G28" s="7"/>
      <c r="H28" s="7"/>
      <c r="I28" s="7"/>
      <c r="J28" s="7"/>
      <c r="L28" s="6" t="str">
        <f>($A$6)</f>
        <v>Papp-Takács S.</v>
      </c>
      <c r="N28" s="5">
        <v>1</v>
      </c>
      <c r="O28" s="58" t="s">
        <v>0</v>
      </c>
      <c r="P28" s="5">
        <v>1</v>
      </c>
      <c r="Q28" s="57"/>
      <c r="R28" s="4" t="str">
        <f>($A$8)</f>
        <v>Fejes F.</v>
      </c>
      <c r="S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35" ht="3.75" customHeight="1" x14ac:dyDescent="0.3">
      <c r="A29" s="53"/>
      <c r="B29" s="55"/>
      <c r="C29" s="56"/>
      <c r="D29" s="56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4"/>
    </row>
    <row r="31" spans="1:35" x14ac:dyDescent="0.25">
      <c r="A31" s="53"/>
    </row>
    <row r="32" spans="1:35" x14ac:dyDescent="0.25">
      <c r="A32" s="53"/>
    </row>
    <row r="33" spans="1:23" ht="3.75" customHeight="1" x14ac:dyDescent="0.25">
      <c r="A33" s="52"/>
    </row>
    <row r="34" spans="1:23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</sheetData>
  <conditionalFormatting sqref="E4:E8 I3 I5:I8 M3:M4 M6:M8 Q3:Q5 Q7:Q8 U3:U6 U8 Y3:Y7">
    <cfRule type="cellIs" dxfId="5" priority="1" stopIfTrue="1" operator="equal">
      <formula>"g"</formula>
    </cfRule>
    <cfRule type="cellIs" dxfId="4" priority="2" stopIfTrue="1" operator="equal">
      <formula>"d"</formula>
    </cfRule>
    <cfRule type="cellIs" dxfId="3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Nevezők listája</vt:lpstr>
      <vt:lpstr>Pályabeosztás</vt:lpstr>
      <vt:lpstr>"A"</vt:lpstr>
      <vt:lpstr>"B"</vt:lpstr>
      <vt:lpstr>"C"</vt:lpstr>
      <vt:lpstr>"D"</vt:lpstr>
      <vt:lpstr>"E"</vt:lpstr>
      <vt:lpstr>"F"</vt:lpstr>
      <vt:lpstr>"G"</vt:lpstr>
      <vt:lpstr>"H"</vt:lpstr>
      <vt:lpstr>1.-16. hely</vt:lpstr>
      <vt:lpstr>17.-32. hely</vt:lpstr>
      <vt:lpstr>33.-48. hely</vt:lpstr>
      <vt:lpstr>Végeredmény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 Gyula</dc:creator>
  <cp:lastModifiedBy>Gyozsán, Zoltán</cp:lastModifiedBy>
  <dcterms:created xsi:type="dcterms:W3CDTF">2014-07-25T08:26:58Z</dcterms:created>
  <dcterms:modified xsi:type="dcterms:W3CDTF">2018-09-21T19:42:58Z</dcterms:modified>
</cp:coreProperties>
</file>