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Fesztivál Kupa\"/>
    </mc:Choice>
  </mc:AlternateContent>
  <bookViews>
    <workbookView xWindow="0" yWindow="0" windowWidth="20160" windowHeight="8724" firstSheet="1" activeTab="6"/>
  </bookViews>
  <sheets>
    <sheet name="Nevezők listája" sheetId="10" r:id="rId1"/>
    <sheet name="&quot;A&quot;" sheetId="3" r:id="rId2"/>
    <sheet name="&quot;B&quot;" sheetId="13" r:id="rId3"/>
    <sheet name="&quot;C&quot;" sheetId="14" r:id="rId4"/>
    <sheet name="&quot;D&quot;" sheetId="15" r:id="rId5"/>
    <sheet name="8. közé" sheetId="5" r:id="rId6"/>
    <sheet name="Döntő" sheetId="16" r:id="rId7"/>
    <sheet name="9.-23. A" sheetId="19" r:id="rId8"/>
    <sheet name="9.-23. B" sheetId="17" r:id="rId9"/>
    <sheet name="9.-23. C" sheetId="18" r:id="rId10"/>
    <sheet name="9.-16." sheetId="24" r:id="rId11"/>
    <sheet name="17.-23." sheetId="25" r:id="rId12"/>
    <sheet name="24.-38. A" sheetId="20" r:id="rId13"/>
    <sheet name="24.-38. B" sheetId="21" r:id="rId14"/>
    <sheet name="24.-38. C" sheetId="22" r:id="rId15"/>
    <sheet name="24.-31." sheetId="26" r:id="rId16"/>
    <sheet name="32.-38." sheetId="27" r:id="rId17"/>
    <sheet name="Végeredmény" sheetId="7" r:id="rId18"/>
  </sheet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17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11">#REF!</definedName>
    <definedName name="aáélkji" localSheetId="15">#REF!</definedName>
    <definedName name="aáélkji" localSheetId="13">#REF!</definedName>
    <definedName name="aáélkji" localSheetId="14">#REF!</definedName>
    <definedName name="aáélkji" localSheetId="16">#REF!</definedName>
    <definedName name="aáélkji" localSheetId="7">#REF!</definedName>
    <definedName name="aáélkji" localSheetId="9">#REF!</definedName>
    <definedName name="aáélkji" localSheetId="6">#REF!</definedName>
    <definedName name="aáélkji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17">#REF!</definedName>
    <definedName name="é" localSheetId="17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11">#REF!</definedName>
    <definedName name="ellenFelek" localSheetId="15">#REF!</definedName>
    <definedName name="ellenFelek" localSheetId="12">#REF!</definedName>
    <definedName name="ellenFelek" localSheetId="13">#REF!</definedName>
    <definedName name="ellenFelek" localSheetId="14">#REF!</definedName>
    <definedName name="ellenFelek" localSheetId="16">#REF!</definedName>
    <definedName name="ellenFelek" localSheetId="10">#REF!</definedName>
    <definedName name="ellenFelek" localSheetId="7">#REF!</definedName>
    <definedName name="ellenFelek" localSheetId="8">#REF!</definedName>
    <definedName name="ellenFelek" localSheetId="9">#REF!</definedName>
    <definedName name="ellenFelek" localSheetId="6">#REF!</definedName>
    <definedName name="ellenFelek" localSheetId="17">#REF!</definedName>
    <definedName name="jú" localSheetId="0">#REF!</definedName>
    <definedName name="jú" localSheetId="17">#REF!</definedName>
    <definedName name="l" localSheetId="0">#REF!</definedName>
    <definedName name="l" localSheetId="17">#REF!</definedName>
    <definedName name="mko" localSheetId="2">#REF!</definedName>
    <definedName name="mko" localSheetId="3">#REF!</definedName>
    <definedName name="mko" localSheetId="4">#REF!</definedName>
    <definedName name="mko" localSheetId="11">#REF!</definedName>
    <definedName name="mko" localSheetId="15">#REF!</definedName>
    <definedName name="mko" localSheetId="13">#REF!</definedName>
    <definedName name="mko" localSheetId="14">#REF!</definedName>
    <definedName name="mko" localSheetId="16">#REF!</definedName>
    <definedName name="mko" localSheetId="7">#REF!</definedName>
    <definedName name="mko" localSheetId="9">#REF!</definedName>
    <definedName name="mko" localSheetId="6">#REF!</definedName>
    <definedName name="mko">#REF!</definedName>
    <definedName name="_xlnm.Print_Titles" localSheetId="1">'"A"'!$1:$10</definedName>
    <definedName name="_xlnm.Print_Titles" localSheetId="2">'"B"'!$1:$10</definedName>
    <definedName name="_xlnm.Print_Titles" localSheetId="3">'"C"'!$1:$10</definedName>
    <definedName name="_xlnm.Print_Titles" localSheetId="4">'"D"'!$1:$10</definedName>
    <definedName name="_xlnm.Print_Titles" localSheetId="6">Döntő!$1:$10</definedName>
    <definedName name="_xlnm.Print_Area" localSheetId="1">'"A"'!$A$1:$AS$46</definedName>
    <definedName name="_xlnm.Print_Area" localSheetId="2">'"B"'!$A$1:$AS$46</definedName>
    <definedName name="_xlnm.Print_Area" localSheetId="3">'"C"'!$A$1:$AS$46</definedName>
    <definedName name="_xlnm.Print_Area" localSheetId="4">'"D"'!$A$1:$AS$46</definedName>
    <definedName name="_xlnm.Print_Area" localSheetId="6">Döntő!$A$1:$AS$46</definedName>
    <definedName name="ú" localSheetId="17">#REF!</definedName>
    <definedName name="új" localSheetId="1">#REF!</definedName>
    <definedName name="új" localSheetId="2">#REF!</definedName>
    <definedName name="új" localSheetId="3">#REF!</definedName>
    <definedName name="új" localSheetId="4">#REF!</definedName>
    <definedName name="új" localSheetId="6">#REF!</definedName>
    <definedName name="új" localSheetId="17">#REF!</definedName>
    <definedName name="vége" localSheetId="0">#REF!</definedName>
    <definedName name="vége" localSheetId="17">#REF!</definedName>
    <definedName name="wwqa" localSheetId="2">#REF!</definedName>
    <definedName name="wwqa" localSheetId="3">#REF!</definedName>
    <definedName name="wwqa" localSheetId="4">#REF!</definedName>
    <definedName name="wwqa" localSheetId="11">#REF!</definedName>
    <definedName name="wwqa" localSheetId="15">#REF!</definedName>
    <definedName name="wwqa" localSheetId="13">#REF!</definedName>
    <definedName name="wwqa" localSheetId="14">#REF!</definedName>
    <definedName name="wwqa" localSheetId="16">#REF!</definedName>
    <definedName name="wwqa" localSheetId="7">#REF!</definedName>
    <definedName name="wwqa" localSheetId="9">#REF!</definedName>
    <definedName name="wwqa" localSheetId="6">#REF!</definedName>
    <definedName name="wwqa">#REF!</definedName>
    <definedName name="ztr" localSheetId="2">#REF!</definedName>
    <definedName name="ztr" localSheetId="3">#REF!</definedName>
    <definedName name="ztr" localSheetId="4">#REF!</definedName>
    <definedName name="ztr" localSheetId="11">#REF!</definedName>
    <definedName name="ztr" localSheetId="15">#REF!</definedName>
    <definedName name="ztr" localSheetId="13">#REF!</definedName>
    <definedName name="ztr" localSheetId="14">#REF!</definedName>
    <definedName name="ztr" localSheetId="16">#REF!</definedName>
    <definedName name="ztr" localSheetId="7">#REF!</definedName>
    <definedName name="ztr" localSheetId="9">#REF!</definedName>
    <definedName name="ztr" localSheetId="6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 localSheetId="11">#REF!</definedName>
    <definedName name="zztt" localSheetId="15">#REF!</definedName>
    <definedName name="zztt" localSheetId="12">#REF!</definedName>
    <definedName name="zztt" localSheetId="13">#REF!</definedName>
    <definedName name="zztt" localSheetId="14">#REF!</definedName>
    <definedName name="zztt" localSheetId="16">#REF!</definedName>
    <definedName name="zztt" localSheetId="10">#REF!</definedName>
    <definedName name="zztt" localSheetId="7">#REF!</definedName>
    <definedName name="zztt" localSheetId="9">#REF!</definedName>
    <definedName name="zztt" localSheetId="6">#REF!</definedName>
    <definedName name="zztt">#REF!</definedName>
  </definedNames>
  <calcPr calcId="171027"/>
</workbook>
</file>

<file path=xl/calcChain.xml><?xml version="1.0" encoding="utf-8"?>
<calcChain xmlns="http://schemas.openxmlformats.org/spreadsheetml/2006/main">
  <c r="R28" i="22" l="1"/>
  <c r="L28" i="22"/>
  <c r="R27" i="22"/>
  <c r="L27" i="22"/>
  <c r="R26" i="22"/>
  <c r="L26" i="22"/>
  <c r="R24" i="22"/>
  <c r="L24" i="22"/>
  <c r="R23" i="22"/>
  <c r="L23" i="22"/>
  <c r="R22" i="22"/>
  <c r="L22" i="22"/>
  <c r="R20" i="22"/>
  <c r="L20" i="22"/>
  <c r="R19" i="22"/>
  <c r="L19" i="22"/>
  <c r="R18" i="22"/>
  <c r="L18" i="22"/>
  <c r="R16" i="22"/>
  <c r="L16" i="22"/>
  <c r="R15" i="22"/>
  <c r="L15" i="22"/>
  <c r="R14" i="22"/>
  <c r="L14" i="22"/>
  <c r="R12" i="22"/>
  <c r="L12" i="22"/>
  <c r="R11" i="22"/>
  <c r="L11" i="22"/>
  <c r="R10" i="22"/>
  <c r="L10" i="22"/>
  <c r="T8" i="22"/>
  <c r="S8" i="22"/>
  <c r="U8" i="22" s="1"/>
  <c r="L8" i="22"/>
  <c r="K8" i="22"/>
  <c r="M8" i="22" s="1"/>
  <c r="H8" i="22"/>
  <c r="G8" i="22"/>
  <c r="D8" i="22"/>
  <c r="C8" i="22"/>
  <c r="X7" i="22"/>
  <c r="W7" i="22"/>
  <c r="Y7" i="22" s="1"/>
  <c r="P7" i="22"/>
  <c r="O7" i="22"/>
  <c r="Q7" i="22" s="1"/>
  <c r="L7" i="22"/>
  <c r="K7" i="22"/>
  <c r="M7" i="22" s="1"/>
  <c r="H7" i="22"/>
  <c r="G7" i="22"/>
  <c r="D7" i="22"/>
  <c r="C7" i="22"/>
  <c r="X6" i="22"/>
  <c r="O8" i="22" s="1"/>
  <c r="Q8" i="22" s="1"/>
  <c r="W6" i="22"/>
  <c r="P8" i="22" s="1"/>
  <c r="T6" i="22"/>
  <c r="S6" i="22"/>
  <c r="U6" i="22" s="1"/>
  <c r="L6" i="22"/>
  <c r="K6" i="22"/>
  <c r="M6" i="22" s="1"/>
  <c r="H6" i="22"/>
  <c r="G6" i="22"/>
  <c r="D6" i="22"/>
  <c r="C6" i="22"/>
  <c r="X5" i="22"/>
  <c r="W5" i="22"/>
  <c r="Y5" i="22" s="1"/>
  <c r="T5" i="22"/>
  <c r="S5" i="22"/>
  <c r="U5" i="22" s="1"/>
  <c r="P5" i="22"/>
  <c r="O5" i="22"/>
  <c r="Q5" i="22" s="1"/>
  <c r="H5" i="22"/>
  <c r="G5" i="22"/>
  <c r="D5" i="22"/>
  <c r="C5" i="22"/>
  <c r="X4" i="22"/>
  <c r="W4" i="22"/>
  <c r="Y4" i="22" s="1"/>
  <c r="T4" i="22"/>
  <c r="S4" i="22"/>
  <c r="U4" i="22" s="1"/>
  <c r="P4" i="22"/>
  <c r="O4" i="22"/>
  <c r="Q4" i="22" s="1"/>
  <c r="L4" i="22"/>
  <c r="K4" i="22"/>
  <c r="D4" i="22"/>
  <c r="AF4" i="22" s="1"/>
  <c r="C4" i="22"/>
  <c r="X3" i="22"/>
  <c r="W3" i="22"/>
  <c r="Y3" i="22" s="1"/>
  <c r="T3" i="22"/>
  <c r="S3" i="22"/>
  <c r="U3" i="22" s="1"/>
  <c r="P3" i="22"/>
  <c r="O3" i="22"/>
  <c r="Q3" i="22" s="1"/>
  <c r="L3" i="22"/>
  <c r="K3" i="22"/>
  <c r="H3" i="22"/>
  <c r="G3" i="22"/>
  <c r="V2" i="22"/>
  <c r="R2" i="22"/>
  <c r="N2" i="22"/>
  <c r="J2" i="22"/>
  <c r="F2" i="22"/>
  <c r="B2" i="22"/>
  <c r="R28" i="21"/>
  <c r="L28" i="21"/>
  <c r="R27" i="21"/>
  <c r="L27" i="21"/>
  <c r="R26" i="21"/>
  <c r="L26" i="21"/>
  <c r="R24" i="21"/>
  <c r="L24" i="21"/>
  <c r="R23" i="21"/>
  <c r="L23" i="21"/>
  <c r="R22" i="21"/>
  <c r="L22" i="21"/>
  <c r="R20" i="21"/>
  <c r="L20" i="21"/>
  <c r="R19" i="21"/>
  <c r="L19" i="21"/>
  <c r="R18" i="21"/>
  <c r="L18" i="21"/>
  <c r="R16" i="21"/>
  <c r="L16" i="21"/>
  <c r="R15" i="21"/>
  <c r="L15" i="21"/>
  <c r="R14" i="21"/>
  <c r="L14" i="21"/>
  <c r="R12" i="21"/>
  <c r="L12" i="21"/>
  <c r="R11" i="21"/>
  <c r="L11" i="21"/>
  <c r="R10" i="21"/>
  <c r="L10" i="21"/>
  <c r="T8" i="21"/>
  <c r="S8" i="21"/>
  <c r="U8" i="21" s="1"/>
  <c r="L8" i="21"/>
  <c r="K8" i="21"/>
  <c r="M8" i="21" s="1"/>
  <c r="H8" i="21"/>
  <c r="G8" i="21"/>
  <c r="D8" i="21"/>
  <c r="C8" i="21"/>
  <c r="X7" i="21"/>
  <c r="W7" i="21"/>
  <c r="Y7" i="21" s="1"/>
  <c r="P7" i="21"/>
  <c r="O7" i="21"/>
  <c r="Q7" i="21" s="1"/>
  <c r="L7" i="21"/>
  <c r="K7" i="21"/>
  <c r="M7" i="21" s="1"/>
  <c r="H7" i="21"/>
  <c r="G7" i="21"/>
  <c r="D7" i="21"/>
  <c r="C7" i="21"/>
  <c r="X6" i="21"/>
  <c r="O8" i="21" s="1"/>
  <c r="Q8" i="21" s="1"/>
  <c r="W6" i="21"/>
  <c r="P8" i="21" s="1"/>
  <c r="T6" i="21"/>
  <c r="S6" i="21"/>
  <c r="U6" i="21" s="1"/>
  <c r="L6" i="21"/>
  <c r="K6" i="21"/>
  <c r="M6" i="21" s="1"/>
  <c r="H6" i="21"/>
  <c r="G6" i="21"/>
  <c r="D6" i="21"/>
  <c r="C6" i="21"/>
  <c r="X5" i="21"/>
  <c r="W5" i="21"/>
  <c r="Y5" i="21" s="1"/>
  <c r="T5" i="21"/>
  <c r="S5" i="21"/>
  <c r="U5" i="21" s="1"/>
  <c r="P5" i="21"/>
  <c r="O5" i="21"/>
  <c r="Q5" i="21" s="1"/>
  <c r="H5" i="21"/>
  <c r="G5" i="21"/>
  <c r="I5" i="21" s="1"/>
  <c r="D5" i="21"/>
  <c r="C5" i="21"/>
  <c r="X4" i="21"/>
  <c r="W4" i="21"/>
  <c r="Y4" i="21" s="1"/>
  <c r="T4" i="21"/>
  <c r="S4" i="21"/>
  <c r="U4" i="21" s="1"/>
  <c r="P4" i="21"/>
  <c r="O4" i="21"/>
  <c r="Q4" i="21" s="1"/>
  <c r="L4" i="21"/>
  <c r="K4" i="21"/>
  <c r="M4" i="21" s="1"/>
  <c r="D4" i="21"/>
  <c r="C4" i="21"/>
  <c r="X3" i="21"/>
  <c r="W3" i="21"/>
  <c r="Y3" i="21" s="1"/>
  <c r="T3" i="21"/>
  <c r="S3" i="21"/>
  <c r="U3" i="21" s="1"/>
  <c r="P3" i="21"/>
  <c r="O3" i="21"/>
  <c r="Q3" i="21" s="1"/>
  <c r="L3" i="21"/>
  <c r="K3" i="21"/>
  <c r="M3" i="21" s="1"/>
  <c r="H3" i="21"/>
  <c r="AF3" i="21" s="1"/>
  <c r="G3" i="21"/>
  <c r="V2" i="21"/>
  <c r="R2" i="21"/>
  <c r="N2" i="21"/>
  <c r="J2" i="21"/>
  <c r="F2" i="21"/>
  <c r="B2" i="21"/>
  <c r="R28" i="20"/>
  <c r="L28" i="20"/>
  <c r="R27" i="20"/>
  <c r="L27" i="20"/>
  <c r="R26" i="20"/>
  <c r="L26" i="20"/>
  <c r="R24" i="20"/>
  <c r="L24" i="20"/>
  <c r="R23" i="20"/>
  <c r="L23" i="20"/>
  <c r="R22" i="20"/>
  <c r="L22" i="20"/>
  <c r="R20" i="20"/>
  <c r="L20" i="20"/>
  <c r="R19" i="20"/>
  <c r="L19" i="20"/>
  <c r="R18" i="20"/>
  <c r="L18" i="20"/>
  <c r="R16" i="20"/>
  <c r="L16" i="20"/>
  <c r="R15" i="20"/>
  <c r="L15" i="20"/>
  <c r="R14" i="20"/>
  <c r="L14" i="20"/>
  <c r="R12" i="20"/>
  <c r="L12" i="20"/>
  <c r="R11" i="20"/>
  <c r="L11" i="20"/>
  <c r="R10" i="20"/>
  <c r="L10" i="20"/>
  <c r="T8" i="20"/>
  <c r="S8" i="20"/>
  <c r="U8" i="20" s="1"/>
  <c r="L8" i="20"/>
  <c r="K8" i="20"/>
  <c r="M8" i="20" s="1"/>
  <c r="H8" i="20"/>
  <c r="G8" i="20"/>
  <c r="D8" i="20"/>
  <c r="C8" i="20"/>
  <c r="X7" i="20"/>
  <c r="W7" i="20"/>
  <c r="Y7" i="20" s="1"/>
  <c r="P7" i="20"/>
  <c r="O7" i="20"/>
  <c r="Q7" i="20" s="1"/>
  <c r="L7" i="20"/>
  <c r="K7" i="20"/>
  <c r="M7" i="20" s="1"/>
  <c r="H7" i="20"/>
  <c r="AF7" i="20" s="1"/>
  <c r="G7" i="20"/>
  <c r="AE7" i="20" s="1"/>
  <c r="D7" i="20"/>
  <c r="C7" i="20"/>
  <c r="X6" i="20"/>
  <c r="O8" i="20" s="1"/>
  <c r="Q8" i="20" s="1"/>
  <c r="W6" i="20"/>
  <c r="P8" i="20" s="1"/>
  <c r="T6" i="20"/>
  <c r="S6" i="20"/>
  <c r="U6" i="20" s="1"/>
  <c r="L6" i="20"/>
  <c r="K6" i="20"/>
  <c r="M6" i="20" s="1"/>
  <c r="H6" i="20"/>
  <c r="G6" i="20"/>
  <c r="D6" i="20"/>
  <c r="C6" i="20"/>
  <c r="X5" i="20"/>
  <c r="W5" i="20"/>
  <c r="Y5" i="20" s="1"/>
  <c r="T5" i="20"/>
  <c r="S5" i="20"/>
  <c r="U5" i="20" s="1"/>
  <c r="P5" i="20"/>
  <c r="O5" i="20"/>
  <c r="Q5" i="20" s="1"/>
  <c r="H5" i="20"/>
  <c r="G5" i="20"/>
  <c r="I5" i="20" s="1"/>
  <c r="D5" i="20"/>
  <c r="C5" i="20"/>
  <c r="X4" i="20"/>
  <c r="W4" i="20"/>
  <c r="Y4" i="20" s="1"/>
  <c r="T4" i="20"/>
  <c r="S4" i="20"/>
  <c r="U4" i="20" s="1"/>
  <c r="P4" i="20"/>
  <c r="O4" i="20"/>
  <c r="Q4" i="20" s="1"/>
  <c r="L4" i="20"/>
  <c r="K4" i="20"/>
  <c r="M4" i="20" s="1"/>
  <c r="D4" i="20"/>
  <c r="C4" i="20"/>
  <c r="X3" i="20"/>
  <c r="W3" i="20"/>
  <c r="Y3" i="20" s="1"/>
  <c r="T3" i="20"/>
  <c r="S3" i="20"/>
  <c r="P3" i="20"/>
  <c r="O3" i="20"/>
  <c r="L3" i="20"/>
  <c r="K3" i="20"/>
  <c r="H3" i="20"/>
  <c r="G3" i="20"/>
  <c r="V2" i="20"/>
  <c r="R2" i="20"/>
  <c r="N2" i="20"/>
  <c r="J2" i="20"/>
  <c r="F2" i="20"/>
  <c r="B2" i="20"/>
  <c r="AF4" i="21" l="1"/>
  <c r="AF3" i="22"/>
  <c r="AF8" i="22"/>
  <c r="AF8" i="21"/>
  <c r="AE4" i="22"/>
  <c r="AE3" i="22"/>
  <c r="AK3" i="22" s="1"/>
  <c r="AF3" i="20"/>
  <c r="AF4" i="20"/>
  <c r="AE5" i="22"/>
  <c r="AF5" i="22"/>
  <c r="AK5" i="22" s="1"/>
  <c r="AF5" i="21"/>
  <c r="M3" i="20"/>
  <c r="AF5" i="20"/>
  <c r="AE6" i="22"/>
  <c r="AK6" i="22" s="1"/>
  <c r="AF6" i="22"/>
  <c r="AE6" i="21"/>
  <c r="AF6" i="21"/>
  <c r="AK6" i="21" s="1"/>
  <c r="AE6" i="20"/>
  <c r="Q3" i="20"/>
  <c r="AF6" i="20"/>
  <c r="AE7" i="22"/>
  <c r="AF7" i="22"/>
  <c r="AE7" i="21"/>
  <c r="AF7" i="21"/>
  <c r="U3" i="20"/>
  <c r="AK7" i="20"/>
  <c r="AK4" i="22"/>
  <c r="AE8" i="22"/>
  <c r="AK8" i="22" s="1"/>
  <c r="M3" i="22"/>
  <c r="M4" i="22"/>
  <c r="I5" i="22"/>
  <c r="I6" i="22"/>
  <c r="I7" i="22"/>
  <c r="I8" i="22"/>
  <c r="I3" i="22"/>
  <c r="AC3" i="22" s="1"/>
  <c r="E4" i="22"/>
  <c r="AC4" i="22" s="1"/>
  <c r="E5" i="22"/>
  <c r="AB5" i="22" s="1"/>
  <c r="E6" i="22"/>
  <c r="Y6" i="22"/>
  <c r="AB6" i="22"/>
  <c r="E7" i="22"/>
  <c r="AC7" i="22" s="1"/>
  <c r="E8" i="22"/>
  <c r="AC8" i="22" s="1"/>
  <c r="AB8" i="22"/>
  <c r="AE8" i="21"/>
  <c r="AK8" i="21" s="1"/>
  <c r="AE3" i="21"/>
  <c r="AK3" i="21" s="1"/>
  <c r="AE4" i="21"/>
  <c r="AK4" i="21" s="1"/>
  <c r="AE5" i="21"/>
  <c r="I6" i="21"/>
  <c r="I7" i="21"/>
  <c r="I8" i="21"/>
  <c r="I3" i="21"/>
  <c r="AC3" i="21" s="1"/>
  <c r="E4" i="21"/>
  <c r="AD4" i="21" s="1"/>
  <c r="E5" i="21"/>
  <c r="AC5" i="21" s="1"/>
  <c r="E6" i="21"/>
  <c r="AD6" i="21" s="1"/>
  <c r="Y6" i="21"/>
  <c r="E7" i="21"/>
  <c r="AD7" i="21" s="1"/>
  <c r="E8" i="21"/>
  <c r="AF8" i="20"/>
  <c r="AE8" i="20"/>
  <c r="AE3" i="20"/>
  <c r="AK3" i="20" s="1"/>
  <c r="AE4" i="20"/>
  <c r="AE5" i="20"/>
  <c r="AK5" i="20" s="1"/>
  <c r="I6" i="20"/>
  <c r="I7" i="20"/>
  <c r="I8" i="20"/>
  <c r="I3" i="20"/>
  <c r="AD3" i="20" s="1"/>
  <c r="E4" i="20"/>
  <c r="AD4" i="20" s="1"/>
  <c r="E5" i="20"/>
  <c r="AD5" i="20" s="1"/>
  <c r="E6" i="20"/>
  <c r="AC6" i="20" s="1"/>
  <c r="Y6" i="20"/>
  <c r="E7" i="20"/>
  <c r="AD7" i="20" s="1"/>
  <c r="E8" i="20"/>
  <c r="AC8" i="20" s="1"/>
  <c r="AC6" i="22" l="1"/>
  <c r="AK6" i="20"/>
  <c r="AD8" i="21"/>
  <c r="AB3" i="20"/>
  <c r="AK8" i="20"/>
  <c r="AK5" i="21"/>
  <c r="AD3" i="21"/>
  <c r="AA3" i="21" s="1"/>
  <c r="AB4" i="21"/>
  <c r="AB3" i="21"/>
  <c r="AB4" i="20"/>
  <c r="AK4" i="20"/>
  <c r="AK7" i="22"/>
  <c r="AD5" i="21"/>
  <c r="AB5" i="21"/>
  <c r="AK7" i="21"/>
  <c r="AB5" i="20"/>
  <c r="AB6" i="21"/>
  <c r="AB6" i="20"/>
  <c r="AG6" i="20" s="1"/>
  <c r="AB7" i="22"/>
  <c r="AG7" i="22" s="1"/>
  <c r="AD8" i="22"/>
  <c r="AD7" i="22"/>
  <c r="AD6" i="22"/>
  <c r="AA6" i="22" s="1"/>
  <c r="AD5" i="22"/>
  <c r="AD4" i="22"/>
  <c r="AD3" i="22"/>
  <c r="AC5" i="22"/>
  <c r="AG8" i="22"/>
  <c r="AA8" i="22"/>
  <c r="AG6" i="22"/>
  <c r="AB4" i="22"/>
  <c r="AB3" i="22"/>
  <c r="AG3" i="21"/>
  <c r="AC8" i="21"/>
  <c r="AC7" i="21"/>
  <c r="AC6" i="21"/>
  <c r="AB8" i="21"/>
  <c r="AB7" i="21"/>
  <c r="AC4" i="21"/>
  <c r="AB8" i="20"/>
  <c r="AB7" i="20"/>
  <c r="AC5" i="20"/>
  <c r="AG5" i="20" s="1"/>
  <c r="AC4" i="20"/>
  <c r="AA4" i="20" s="1"/>
  <c r="AC3" i="20"/>
  <c r="AG3" i="20" s="1"/>
  <c r="AD8" i="20"/>
  <c r="AD6" i="20"/>
  <c r="AC7" i="20"/>
  <c r="AA5" i="21" l="1"/>
  <c r="AA4" i="21"/>
  <c r="AA5" i="22"/>
  <c r="AA7" i="22"/>
  <c r="AG5" i="21"/>
  <c r="AA6" i="21"/>
  <c r="AA6" i="20"/>
  <c r="AA3" i="20"/>
  <c r="AG4" i="21"/>
  <c r="AG4" i="20"/>
  <c r="AA5" i="20"/>
  <c r="AG3" i="22"/>
  <c r="AA3" i="22"/>
  <c r="AG5" i="22"/>
  <c r="AG4" i="22"/>
  <c r="AA4" i="22"/>
  <c r="AG7" i="21"/>
  <c r="AA7" i="21"/>
  <c r="AG8" i="21"/>
  <c r="AA8" i="21"/>
  <c r="AG6" i="21"/>
  <c r="AG8" i="20"/>
  <c r="AA8" i="20"/>
  <c r="AG7" i="20"/>
  <c r="AI7" i="20" s="1"/>
  <c r="AA7" i="20"/>
  <c r="AI4" i="20"/>
  <c r="AI6" i="22" l="1"/>
  <c r="AI4" i="22"/>
  <c r="AI3" i="21"/>
  <c r="AI5" i="21"/>
  <c r="AI8" i="21"/>
  <c r="AI6" i="20"/>
  <c r="AI8" i="20"/>
  <c r="AI7" i="22"/>
  <c r="AI3" i="22"/>
  <c r="AI8" i="22"/>
  <c r="AI5" i="22"/>
  <c r="AI7" i="21"/>
  <c r="AI6" i="21"/>
  <c r="AI4" i="21"/>
  <c r="AI3" i="20"/>
  <c r="AI5" i="20"/>
  <c r="R28" i="19"/>
  <c r="L28" i="19"/>
  <c r="R27" i="19"/>
  <c r="L27" i="19"/>
  <c r="R26" i="19"/>
  <c r="L26" i="19"/>
  <c r="R24" i="19"/>
  <c r="L24" i="19"/>
  <c r="R23" i="19"/>
  <c r="L23" i="19"/>
  <c r="R22" i="19"/>
  <c r="L22" i="19"/>
  <c r="R20" i="19"/>
  <c r="L20" i="19"/>
  <c r="R19" i="19"/>
  <c r="L19" i="19"/>
  <c r="R18" i="19"/>
  <c r="L18" i="19"/>
  <c r="R16" i="19"/>
  <c r="L16" i="19"/>
  <c r="R15" i="19"/>
  <c r="L15" i="19"/>
  <c r="R14" i="19"/>
  <c r="L14" i="19"/>
  <c r="R12" i="19"/>
  <c r="L12" i="19"/>
  <c r="R11" i="19"/>
  <c r="L11" i="19"/>
  <c r="R10" i="19"/>
  <c r="L10" i="19"/>
  <c r="T8" i="19"/>
  <c r="S8" i="19"/>
  <c r="U8" i="19" s="1"/>
  <c r="L8" i="19"/>
  <c r="K8" i="19"/>
  <c r="M8" i="19" s="1"/>
  <c r="H8" i="19"/>
  <c r="AF8" i="19" s="1"/>
  <c r="G8" i="19"/>
  <c r="D8" i="19"/>
  <c r="C8" i="19"/>
  <c r="X7" i="19"/>
  <c r="W7" i="19"/>
  <c r="Y7" i="19" s="1"/>
  <c r="P7" i="19"/>
  <c r="O7" i="19"/>
  <c r="L7" i="19"/>
  <c r="K7" i="19"/>
  <c r="H7" i="19"/>
  <c r="G7" i="19"/>
  <c r="D7" i="19"/>
  <c r="C7" i="19"/>
  <c r="X6" i="19"/>
  <c r="O8" i="19" s="1"/>
  <c r="Q8" i="19" s="1"/>
  <c r="W6" i="19"/>
  <c r="P8" i="19" s="1"/>
  <c r="T6" i="19"/>
  <c r="S6" i="19"/>
  <c r="L6" i="19"/>
  <c r="K6" i="19"/>
  <c r="H6" i="19"/>
  <c r="G6" i="19"/>
  <c r="D6" i="19"/>
  <c r="C6" i="19"/>
  <c r="X5" i="19"/>
  <c r="W5" i="19"/>
  <c r="Y5" i="19" s="1"/>
  <c r="T5" i="19"/>
  <c r="S5" i="19"/>
  <c r="P5" i="19"/>
  <c r="O5" i="19"/>
  <c r="H5" i="19"/>
  <c r="G5" i="19"/>
  <c r="D5" i="19"/>
  <c r="C5" i="19"/>
  <c r="X4" i="19"/>
  <c r="W4" i="19"/>
  <c r="Y4" i="19" s="1"/>
  <c r="T4" i="19"/>
  <c r="S4" i="19"/>
  <c r="P4" i="19"/>
  <c r="O4" i="19"/>
  <c r="L4" i="19"/>
  <c r="K4" i="19"/>
  <c r="D4" i="19"/>
  <c r="C4" i="19"/>
  <c r="X3" i="19"/>
  <c r="W3" i="19"/>
  <c r="Y3" i="19" s="1"/>
  <c r="T3" i="19"/>
  <c r="S3" i="19"/>
  <c r="P3" i="19"/>
  <c r="O3" i="19"/>
  <c r="L3" i="19"/>
  <c r="K3" i="19"/>
  <c r="H3" i="19"/>
  <c r="AF3" i="19" s="1"/>
  <c r="G3" i="19"/>
  <c r="V2" i="19"/>
  <c r="R2" i="19"/>
  <c r="N2" i="19"/>
  <c r="J2" i="19"/>
  <c r="F2" i="19"/>
  <c r="B2" i="19"/>
  <c r="R28" i="18"/>
  <c r="L28" i="18"/>
  <c r="R27" i="18"/>
  <c r="L27" i="18"/>
  <c r="R26" i="18"/>
  <c r="L26" i="18"/>
  <c r="R24" i="18"/>
  <c r="L24" i="18"/>
  <c r="R23" i="18"/>
  <c r="L23" i="18"/>
  <c r="R22" i="18"/>
  <c r="L22" i="18"/>
  <c r="R20" i="18"/>
  <c r="L20" i="18"/>
  <c r="R19" i="18"/>
  <c r="L19" i="18"/>
  <c r="R18" i="18"/>
  <c r="L18" i="18"/>
  <c r="R16" i="18"/>
  <c r="L16" i="18"/>
  <c r="R15" i="18"/>
  <c r="L15" i="18"/>
  <c r="R14" i="18"/>
  <c r="L14" i="18"/>
  <c r="R12" i="18"/>
  <c r="L12" i="18"/>
  <c r="R11" i="18"/>
  <c r="L11" i="18"/>
  <c r="R10" i="18"/>
  <c r="L10" i="18"/>
  <c r="T8" i="18"/>
  <c r="S8" i="18"/>
  <c r="U8" i="18" s="1"/>
  <c r="L8" i="18"/>
  <c r="K8" i="18"/>
  <c r="M8" i="18" s="1"/>
  <c r="H8" i="18"/>
  <c r="G8" i="18"/>
  <c r="D8" i="18"/>
  <c r="C8" i="18"/>
  <c r="X7" i="18"/>
  <c r="W7" i="18"/>
  <c r="Y7" i="18" s="1"/>
  <c r="P7" i="18"/>
  <c r="O7" i="18"/>
  <c r="L7" i="18"/>
  <c r="K7" i="18"/>
  <c r="H7" i="18"/>
  <c r="AF7" i="18" s="1"/>
  <c r="G7" i="18"/>
  <c r="D7" i="18"/>
  <c r="C7" i="18"/>
  <c r="X6" i="18"/>
  <c r="O8" i="18" s="1"/>
  <c r="Q8" i="18" s="1"/>
  <c r="W6" i="18"/>
  <c r="P8" i="18" s="1"/>
  <c r="T6" i="18"/>
  <c r="S6" i="18"/>
  <c r="L6" i="18"/>
  <c r="K6" i="18"/>
  <c r="H6" i="18"/>
  <c r="G6" i="18"/>
  <c r="D6" i="18"/>
  <c r="C6" i="18"/>
  <c r="X5" i="18"/>
  <c r="W5" i="18"/>
  <c r="Y5" i="18" s="1"/>
  <c r="T5" i="18"/>
  <c r="S5" i="18"/>
  <c r="P5" i="18"/>
  <c r="O5" i="18"/>
  <c r="H5" i="18"/>
  <c r="G5" i="18"/>
  <c r="D5" i="18"/>
  <c r="C5" i="18"/>
  <c r="X4" i="18"/>
  <c r="W4" i="18"/>
  <c r="Y4" i="18" s="1"/>
  <c r="T4" i="18"/>
  <c r="S4" i="18"/>
  <c r="P4" i="18"/>
  <c r="O4" i="18"/>
  <c r="L4" i="18"/>
  <c r="K4" i="18"/>
  <c r="D4" i="18"/>
  <c r="AF4" i="18" s="1"/>
  <c r="C4" i="18"/>
  <c r="X3" i="18"/>
  <c r="W3" i="18"/>
  <c r="Y3" i="18" s="1"/>
  <c r="T3" i="18"/>
  <c r="S3" i="18"/>
  <c r="P3" i="18"/>
  <c r="O3" i="18"/>
  <c r="L3" i="18"/>
  <c r="K3" i="18"/>
  <c r="H3" i="18"/>
  <c r="G3" i="18"/>
  <c r="V2" i="18"/>
  <c r="R2" i="18"/>
  <c r="N2" i="18"/>
  <c r="J2" i="18"/>
  <c r="F2" i="18"/>
  <c r="B2" i="18"/>
  <c r="AF3" i="18" l="1"/>
  <c r="M3" i="18"/>
  <c r="U3" i="18"/>
  <c r="Q4" i="18"/>
  <c r="I5" i="18"/>
  <c r="U5" i="18"/>
  <c r="M6" i="18"/>
  <c r="Q7" i="18"/>
  <c r="U4" i="19"/>
  <c r="Q5" i="19"/>
  <c r="U6" i="19"/>
  <c r="M7" i="19"/>
  <c r="Q3" i="18"/>
  <c r="M4" i="18"/>
  <c r="U4" i="18"/>
  <c r="Q5" i="18"/>
  <c r="U6" i="18"/>
  <c r="M7" i="18"/>
  <c r="Q4" i="19"/>
  <c r="U5" i="19"/>
  <c r="M6" i="19"/>
  <c r="Q7" i="19"/>
  <c r="AF4" i="19"/>
  <c r="AK4" i="19" s="1"/>
  <c r="AE4" i="19"/>
  <c r="AE3" i="19"/>
  <c r="AF5" i="18"/>
  <c r="AE5" i="19"/>
  <c r="AK5" i="19" s="1"/>
  <c r="AF5" i="19"/>
  <c r="AE6" i="18"/>
  <c r="AF6" i="18"/>
  <c r="Q3" i="19"/>
  <c r="AE6" i="19"/>
  <c r="AF6" i="19"/>
  <c r="AE7" i="18"/>
  <c r="U3" i="19"/>
  <c r="AE7" i="19"/>
  <c r="AF7" i="19"/>
  <c r="AK7" i="18"/>
  <c r="AK3" i="19"/>
  <c r="AK6" i="19"/>
  <c r="AE8" i="19"/>
  <c r="AK8" i="19" s="1"/>
  <c r="M3" i="19"/>
  <c r="M4" i="19"/>
  <c r="I5" i="19"/>
  <c r="I6" i="19"/>
  <c r="I7" i="19"/>
  <c r="I8" i="19"/>
  <c r="I3" i="19"/>
  <c r="E4" i="19"/>
  <c r="AC4" i="19" s="1"/>
  <c r="E5" i="19"/>
  <c r="AB5" i="19" s="1"/>
  <c r="E6" i="19"/>
  <c r="Y6" i="19"/>
  <c r="AB6" i="19"/>
  <c r="E7" i="19"/>
  <c r="AB7" i="19" s="1"/>
  <c r="E8" i="19"/>
  <c r="AC8" i="19" s="1"/>
  <c r="AF8" i="18"/>
  <c r="AE8" i="18"/>
  <c r="AE3" i="18"/>
  <c r="AK3" i="18" s="1"/>
  <c r="AE4" i="18"/>
  <c r="AK4" i="18" s="1"/>
  <c r="AE5" i="18"/>
  <c r="AK5" i="18" s="1"/>
  <c r="I6" i="18"/>
  <c r="I7" i="18"/>
  <c r="I8" i="18"/>
  <c r="I3" i="18"/>
  <c r="AC3" i="18" s="1"/>
  <c r="E4" i="18"/>
  <c r="E5" i="18"/>
  <c r="AD5" i="18" s="1"/>
  <c r="E6" i="18"/>
  <c r="Y6" i="18"/>
  <c r="E7" i="18"/>
  <c r="E8" i="18"/>
  <c r="AD8" i="18" s="1"/>
  <c r="R28" i="17"/>
  <c r="L28" i="17"/>
  <c r="R27" i="17"/>
  <c r="L27" i="17"/>
  <c r="R26" i="17"/>
  <c r="L26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6" i="17"/>
  <c r="L16" i="17"/>
  <c r="R15" i="17"/>
  <c r="L15" i="17"/>
  <c r="R14" i="17"/>
  <c r="L14" i="17"/>
  <c r="R12" i="17"/>
  <c r="L12" i="17"/>
  <c r="R11" i="17"/>
  <c r="L11" i="17"/>
  <c r="R10" i="17"/>
  <c r="L10" i="17"/>
  <c r="T8" i="17"/>
  <c r="S8" i="17"/>
  <c r="U8" i="17" s="1"/>
  <c r="L8" i="17"/>
  <c r="K8" i="17"/>
  <c r="M8" i="17" s="1"/>
  <c r="H8" i="17"/>
  <c r="G8" i="17"/>
  <c r="D8" i="17"/>
  <c r="C8" i="17"/>
  <c r="X7" i="17"/>
  <c r="W7" i="17"/>
  <c r="Y7" i="17" s="1"/>
  <c r="P7" i="17"/>
  <c r="O7" i="17"/>
  <c r="Q7" i="17" s="1"/>
  <c r="L7" i="17"/>
  <c r="K7" i="17"/>
  <c r="M7" i="17" s="1"/>
  <c r="H7" i="17"/>
  <c r="G7" i="17"/>
  <c r="D7" i="17"/>
  <c r="C7" i="17"/>
  <c r="X6" i="17"/>
  <c r="O8" i="17" s="1"/>
  <c r="Q8" i="17" s="1"/>
  <c r="W6" i="17"/>
  <c r="P8" i="17" s="1"/>
  <c r="T6" i="17"/>
  <c r="S6" i="17"/>
  <c r="U6" i="17" s="1"/>
  <c r="L6" i="17"/>
  <c r="K6" i="17"/>
  <c r="M6" i="17" s="1"/>
  <c r="H6" i="17"/>
  <c r="G6" i="17"/>
  <c r="D6" i="17"/>
  <c r="C6" i="17"/>
  <c r="X5" i="17"/>
  <c r="W5" i="17"/>
  <c r="Y5" i="17" s="1"/>
  <c r="T5" i="17"/>
  <c r="S5" i="17"/>
  <c r="U5" i="17" s="1"/>
  <c r="P5" i="17"/>
  <c r="O5" i="17"/>
  <c r="Q5" i="17" s="1"/>
  <c r="H5" i="17"/>
  <c r="G5" i="17"/>
  <c r="I5" i="17" s="1"/>
  <c r="D5" i="17"/>
  <c r="C5" i="17"/>
  <c r="X4" i="17"/>
  <c r="W4" i="17"/>
  <c r="Y4" i="17" s="1"/>
  <c r="T4" i="17"/>
  <c r="S4" i="17"/>
  <c r="U4" i="17" s="1"/>
  <c r="P4" i="17"/>
  <c r="O4" i="17"/>
  <c r="Q4" i="17" s="1"/>
  <c r="L4" i="17"/>
  <c r="K4" i="17"/>
  <c r="M4" i="17" s="1"/>
  <c r="D4" i="17"/>
  <c r="C4" i="17"/>
  <c r="X3" i="17"/>
  <c r="W3" i="17"/>
  <c r="Y3" i="17" s="1"/>
  <c r="T3" i="17"/>
  <c r="S3" i="17"/>
  <c r="U3" i="17" s="1"/>
  <c r="P3" i="17"/>
  <c r="O3" i="17"/>
  <c r="Q3" i="17" s="1"/>
  <c r="L3" i="17"/>
  <c r="K3" i="17"/>
  <c r="M3" i="17" s="1"/>
  <c r="H3" i="17"/>
  <c r="G3" i="17"/>
  <c r="V2" i="17"/>
  <c r="R2" i="17"/>
  <c r="N2" i="17"/>
  <c r="J2" i="17"/>
  <c r="F2" i="17"/>
  <c r="B2" i="17"/>
  <c r="AB7" i="18" l="1"/>
  <c r="AD4" i="18"/>
  <c r="AK8" i="18"/>
  <c r="AF4" i="17"/>
  <c r="AF7" i="17"/>
  <c r="AD6" i="18"/>
  <c r="AB8" i="19"/>
  <c r="AG8" i="19" s="1"/>
  <c r="AC3" i="19"/>
  <c r="AD8" i="19"/>
  <c r="AK6" i="18"/>
  <c r="AC6" i="19"/>
  <c r="AD3" i="18"/>
  <c r="AB4" i="18"/>
  <c r="AB3" i="18"/>
  <c r="AF3" i="17"/>
  <c r="AK7" i="19"/>
  <c r="AB5" i="18"/>
  <c r="AF5" i="17"/>
  <c r="AB6" i="18"/>
  <c r="AE6" i="17"/>
  <c r="AF6" i="17"/>
  <c r="AE7" i="17"/>
  <c r="AK7" i="17" s="1"/>
  <c r="AC7" i="19"/>
  <c r="AG7" i="19" s="1"/>
  <c r="AG6" i="19"/>
  <c r="AD7" i="19"/>
  <c r="AD6" i="19"/>
  <c r="AD5" i="19"/>
  <c r="AD4" i="19"/>
  <c r="AD3" i="19"/>
  <c r="AC5" i="19"/>
  <c r="AB4" i="19"/>
  <c r="AB3" i="19"/>
  <c r="AG3" i="18"/>
  <c r="AA3" i="18"/>
  <c r="AC8" i="18"/>
  <c r="AC7" i="18"/>
  <c r="AC6" i="18"/>
  <c r="AD7" i="18"/>
  <c r="AB8" i="18"/>
  <c r="AC5" i="18"/>
  <c r="AA5" i="18" s="1"/>
  <c r="AC4" i="18"/>
  <c r="AF8" i="17"/>
  <c r="AE8" i="17"/>
  <c r="AE3" i="17"/>
  <c r="AK3" i="17" s="1"/>
  <c r="AE4" i="17"/>
  <c r="AK4" i="17" s="1"/>
  <c r="AE5" i="17"/>
  <c r="I6" i="17"/>
  <c r="I7" i="17"/>
  <c r="I8" i="17"/>
  <c r="I3" i="17"/>
  <c r="AD3" i="17" s="1"/>
  <c r="E4" i="17"/>
  <c r="AD4" i="17" s="1"/>
  <c r="AB4" i="17"/>
  <c r="E5" i="17"/>
  <c r="AD5" i="17" s="1"/>
  <c r="AB5" i="17"/>
  <c r="E6" i="17"/>
  <c r="Y6" i="17"/>
  <c r="AB6" i="17" s="1"/>
  <c r="E7" i="17"/>
  <c r="E8" i="17"/>
  <c r="AC8" i="17" s="1"/>
  <c r="AD7" i="17" l="1"/>
  <c r="AA6" i="18"/>
  <c r="AK6" i="17"/>
  <c r="AC6" i="17"/>
  <c r="AK8" i="17"/>
  <c r="AA8" i="19"/>
  <c r="AA6" i="19"/>
  <c r="AA4" i="18"/>
  <c r="AK5" i="17"/>
  <c r="AA7" i="19"/>
  <c r="AA5" i="19"/>
  <c r="AA7" i="18"/>
  <c r="AG7" i="18"/>
  <c r="AG5" i="18"/>
  <c r="AG5" i="19"/>
  <c r="AG4" i="19"/>
  <c r="AA4" i="19"/>
  <c r="AG3" i="19"/>
  <c r="AA3" i="19"/>
  <c r="AG8" i="18"/>
  <c r="AA8" i="18"/>
  <c r="AG4" i="18"/>
  <c r="AG6" i="18"/>
  <c r="AG6" i="17"/>
  <c r="AB8" i="17"/>
  <c r="AB7" i="17"/>
  <c r="AC5" i="17"/>
  <c r="AG5" i="17" s="1"/>
  <c r="AC4" i="17"/>
  <c r="AA4" i="17" s="1"/>
  <c r="AC3" i="17"/>
  <c r="AD8" i="17"/>
  <c r="AD6" i="17"/>
  <c r="AA6" i="17" s="1"/>
  <c r="AB3" i="17"/>
  <c r="AC7" i="17"/>
  <c r="AI6" i="18" l="1"/>
  <c r="AI7" i="18"/>
  <c r="AI5" i="18"/>
  <c r="AI3" i="18"/>
  <c r="AI8" i="18"/>
  <c r="AG4" i="17"/>
  <c r="AA5" i="17"/>
  <c r="AI3" i="19"/>
  <c r="AI4" i="19"/>
  <c r="AI8" i="19"/>
  <c r="AI6" i="19"/>
  <c r="AI5" i="19"/>
  <c r="AI7" i="19"/>
  <c r="AI4" i="18"/>
  <c r="AG8" i="17"/>
  <c r="AA8" i="17"/>
  <c r="AG3" i="17"/>
  <c r="AA3" i="17"/>
  <c r="AG7" i="17"/>
  <c r="AA7" i="17"/>
  <c r="AI8" i="17" l="1"/>
  <c r="AI5" i="17"/>
  <c r="AI6" i="17"/>
  <c r="AI4" i="17"/>
  <c r="AI7" i="17"/>
  <c r="AI3" i="17"/>
  <c r="R45" i="16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X10" i="16"/>
  <c r="W10" i="16"/>
  <c r="T10" i="16"/>
  <c r="S10" i="16"/>
  <c r="P10" i="16"/>
  <c r="O10" i="16"/>
  <c r="L10" i="16"/>
  <c r="K10" i="16"/>
  <c r="H10" i="16"/>
  <c r="G10" i="16"/>
  <c r="D10" i="16"/>
  <c r="C10" i="16"/>
  <c r="AM10" i="16" s="1"/>
  <c r="AF9" i="16"/>
  <c r="AE9" i="16"/>
  <c r="X9" i="16"/>
  <c r="W9" i="16"/>
  <c r="T9" i="16"/>
  <c r="S9" i="16"/>
  <c r="P9" i="16"/>
  <c r="O9" i="16"/>
  <c r="L9" i="16"/>
  <c r="K9" i="16"/>
  <c r="H9" i="16"/>
  <c r="G9" i="16"/>
  <c r="D9" i="16"/>
  <c r="C9" i="16"/>
  <c r="AF8" i="16"/>
  <c r="AE8" i="16"/>
  <c r="AB8" i="16"/>
  <c r="AA8" i="16"/>
  <c r="T8" i="16"/>
  <c r="S8" i="16"/>
  <c r="P8" i="16"/>
  <c r="O8" i="16"/>
  <c r="L8" i="16"/>
  <c r="K8" i="16"/>
  <c r="H8" i="16"/>
  <c r="G8" i="16"/>
  <c r="D8" i="16"/>
  <c r="C8" i="16"/>
  <c r="AM8" i="16" s="1"/>
  <c r="AF7" i="16"/>
  <c r="AE7" i="16"/>
  <c r="AB7" i="16"/>
  <c r="AA7" i="16"/>
  <c r="X7" i="16"/>
  <c r="W7" i="16"/>
  <c r="P7" i="16"/>
  <c r="O7" i="16"/>
  <c r="L7" i="16"/>
  <c r="K7" i="16"/>
  <c r="H7" i="16"/>
  <c r="G7" i="16"/>
  <c r="D7" i="16"/>
  <c r="C7" i="16"/>
  <c r="AF6" i="16"/>
  <c r="AE6" i="16"/>
  <c r="AB6" i="16"/>
  <c r="AA6" i="16"/>
  <c r="X6" i="16"/>
  <c r="W6" i="16"/>
  <c r="T6" i="16"/>
  <c r="S6" i="16"/>
  <c r="L6" i="16"/>
  <c r="K6" i="16"/>
  <c r="H6" i="16"/>
  <c r="G6" i="16"/>
  <c r="D6" i="16"/>
  <c r="C6" i="16"/>
  <c r="AM6" i="16" s="1"/>
  <c r="AF5" i="16"/>
  <c r="AE5" i="16"/>
  <c r="AB5" i="16"/>
  <c r="AA5" i="16"/>
  <c r="X5" i="16"/>
  <c r="W5" i="16"/>
  <c r="T5" i="16"/>
  <c r="S5" i="16"/>
  <c r="P5" i="16"/>
  <c r="O5" i="16"/>
  <c r="H5" i="16"/>
  <c r="G5" i="16"/>
  <c r="D5" i="16"/>
  <c r="C5" i="16"/>
  <c r="AF4" i="16"/>
  <c r="AE4" i="16"/>
  <c r="AB4" i="16"/>
  <c r="AA4" i="16"/>
  <c r="X4" i="16"/>
  <c r="W4" i="16"/>
  <c r="T4" i="16"/>
  <c r="S4" i="16"/>
  <c r="P4" i="16"/>
  <c r="O4" i="16"/>
  <c r="L4" i="16"/>
  <c r="K4" i="16"/>
  <c r="D4" i="16"/>
  <c r="C4" i="16"/>
  <c r="AM4" i="16" s="1"/>
  <c r="AF3" i="16"/>
  <c r="AE3" i="16"/>
  <c r="AB3" i="16"/>
  <c r="AA3" i="16"/>
  <c r="X3" i="16"/>
  <c r="W3" i="16"/>
  <c r="T3" i="16"/>
  <c r="S3" i="16"/>
  <c r="P3" i="16"/>
  <c r="O3" i="16"/>
  <c r="L3" i="16"/>
  <c r="K3" i="16"/>
  <c r="H3" i="16"/>
  <c r="G3" i="16"/>
  <c r="AD2" i="16"/>
  <c r="Z2" i="16"/>
  <c r="V2" i="16"/>
  <c r="R2" i="16"/>
  <c r="N2" i="16"/>
  <c r="J2" i="16"/>
  <c r="F2" i="16"/>
  <c r="B2" i="16"/>
  <c r="R45" i="15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AC10" i="15" s="1"/>
  <c r="X10" i="15"/>
  <c r="W10" i="15"/>
  <c r="Y10" i="15" s="1"/>
  <c r="T10" i="15"/>
  <c r="S10" i="15"/>
  <c r="U10" i="15" s="1"/>
  <c r="P10" i="15"/>
  <c r="O10" i="15"/>
  <c r="Q10" i="15" s="1"/>
  <c r="L10" i="15"/>
  <c r="K10" i="15"/>
  <c r="M10" i="15" s="1"/>
  <c r="H10" i="15"/>
  <c r="G10" i="15"/>
  <c r="I10" i="15" s="1"/>
  <c r="D10" i="15"/>
  <c r="AN10" i="15" s="1"/>
  <c r="C10" i="15"/>
  <c r="AF9" i="15"/>
  <c r="AE9" i="15"/>
  <c r="AG9" i="15" s="1"/>
  <c r="X9" i="15"/>
  <c r="W9" i="15"/>
  <c r="T9" i="15"/>
  <c r="S9" i="15"/>
  <c r="P9" i="15"/>
  <c r="O9" i="15"/>
  <c r="L9" i="15"/>
  <c r="K9" i="15"/>
  <c r="H9" i="15"/>
  <c r="G9" i="15"/>
  <c r="D9" i="15"/>
  <c r="C9" i="15"/>
  <c r="AF8" i="15"/>
  <c r="AE8" i="15"/>
  <c r="AG8" i="15" s="1"/>
  <c r="AB8" i="15"/>
  <c r="AA8" i="15"/>
  <c r="T8" i="15"/>
  <c r="S8" i="15"/>
  <c r="P8" i="15"/>
  <c r="O8" i="15"/>
  <c r="L8" i="15"/>
  <c r="K8" i="15"/>
  <c r="H8" i="15"/>
  <c r="G8" i="15"/>
  <c r="D8" i="15"/>
  <c r="AN8" i="15" s="1"/>
  <c r="C8" i="15"/>
  <c r="AF7" i="15"/>
  <c r="AE7" i="15"/>
  <c r="AG7" i="15" s="1"/>
  <c r="AB7" i="15"/>
  <c r="AA7" i="15"/>
  <c r="X7" i="15"/>
  <c r="W7" i="15"/>
  <c r="Y7" i="15" s="1"/>
  <c r="P7" i="15"/>
  <c r="O7" i="15"/>
  <c r="L7" i="15"/>
  <c r="K7" i="15"/>
  <c r="M7" i="15" s="1"/>
  <c r="H7" i="15"/>
  <c r="G7" i="15"/>
  <c r="D7" i="15"/>
  <c r="C7" i="15"/>
  <c r="AF6" i="15"/>
  <c r="AE6" i="15"/>
  <c r="AG6" i="15" s="1"/>
  <c r="AB6" i="15"/>
  <c r="AA6" i="15"/>
  <c r="AC6" i="15" s="1"/>
  <c r="X6" i="15"/>
  <c r="W6" i="15"/>
  <c r="T6" i="15"/>
  <c r="S6" i="15"/>
  <c r="U6" i="15" s="1"/>
  <c r="L6" i="15"/>
  <c r="K6" i="15"/>
  <c r="H6" i="15"/>
  <c r="G6" i="15"/>
  <c r="D6" i="15"/>
  <c r="AN6" i="15" s="1"/>
  <c r="C6" i="15"/>
  <c r="AF5" i="15"/>
  <c r="AE5" i="15"/>
  <c r="AG5" i="15" s="1"/>
  <c r="AB5" i="15"/>
  <c r="AA5" i="15"/>
  <c r="X5" i="15"/>
  <c r="W5" i="15"/>
  <c r="Y5" i="15" s="1"/>
  <c r="T5" i="15"/>
  <c r="S5" i="15"/>
  <c r="P5" i="15"/>
  <c r="O5" i="15"/>
  <c r="Q5" i="15" s="1"/>
  <c r="H5" i="15"/>
  <c r="G5" i="15"/>
  <c r="D5" i="15"/>
  <c r="C5" i="15"/>
  <c r="AF4" i="15"/>
  <c r="AE4" i="15"/>
  <c r="AG4" i="15" s="1"/>
  <c r="AB4" i="15"/>
  <c r="AA4" i="15"/>
  <c r="AC4" i="15" s="1"/>
  <c r="X4" i="15"/>
  <c r="W4" i="15"/>
  <c r="T4" i="15"/>
  <c r="S4" i="15"/>
  <c r="U4" i="15" s="1"/>
  <c r="P4" i="15"/>
  <c r="O4" i="15"/>
  <c r="L4" i="15"/>
  <c r="K4" i="15"/>
  <c r="M4" i="15" s="1"/>
  <c r="D4" i="15"/>
  <c r="AN4" i="15" s="1"/>
  <c r="C4" i="15"/>
  <c r="AF3" i="15"/>
  <c r="AE3" i="15"/>
  <c r="AG3" i="15" s="1"/>
  <c r="AB3" i="15"/>
  <c r="AA3" i="15"/>
  <c r="X3" i="15"/>
  <c r="W3" i="15"/>
  <c r="Y3" i="15" s="1"/>
  <c r="T3" i="15"/>
  <c r="S3" i="15"/>
  <c r="P3" i="15"/>
  <c r="O3" i="15"/>
  <c r="Q3" i="15" s="1"/>
  <c r="L3" i="15"/>
  <c r="K3" i="15"/>
  <c r="H3" i="15"/>
  <c r="G3" i="15"/>
  <c r="AD2" i="15"/>
  <c r="Z2" i="15"/>
  <c r="V2" i="15"/>
  <c r="R2" i="15"/>
  <c r="N2" i="15"/>
  <c r="J2" i="15"/>
  <c r="F2" i="15"/>
  <c r="B2" i="15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Q10" i="14" s="1"/>
  <c r="L10" i="14"/>
  <c r="K10" i="14"/>
  <c r="M10" i="14" s="1"/>
  <c r="H10" i="14"/>
  <c r="G10" i="14"/>
  <c r="I10" i="14" s="1"/>
  <c r="D10" i="14"/>
  <c r="AN10" i="14" s="1"/>
  <c r="C10" i="14"/>
  <c r="AF9" i="14"/>
  <c r="AE9" i="14"/>
  <c r="AG9" i="14" s="1"/>
  <c r="X9" i="14"/>
  <c r="W9" i="14"/>
  <c r="T9" i="14"/>
  <c r="S9" i="14"/>
  <c r="U9" i="14" s="1"/>
  <c r="P9" i="14"/>
  <c r="O9" i="14"/>
  <c r="L9" i="14"/>
  <c r="K9" i="14"/>
  <c r="M9" i="14" s="1"/>
  <c r="H9" i="14"/>
  <c r="G9" i="14"/>
  <c r="D9" i="14"/>
  <c r="C9" i="14"/>
  <c r="AF8" i="14"/>
  <c r="AE8" i="14"/>
  <c r="AG8" i="14" s="1"/>
  <c r="AB8" i="14"/>
  <c r="AA8" i="14"/>
  <c r="AC8" i="14" s="1"/>
  <c r="T8" i="14"/>
  <c r="S8" i="14"/>
  <c r="P8" i="14"/>
  <c r="O8" i="14"/>
  <c r="Q8" i="14" s="1"/>
  <c r="L8" i="14"/>
  <c r="K8" i="14"/>
  <c r="H8" i="14"/>
  <c r="G8" i="14"/>
  <c r="I8" i="14" s="1"/>
  <c r="D8" i="14"/>
  <c r="AN8" i="14" s="1"/>
  <c r="C8" i="14"/>
  <c r="AF7" i="14"/>
  <c r="AE7" i="14"/>
  <c r="AG7" i="14" s="1"/>
  <c r="AB7" i="14"/>
  <c r="AA7" i="14"/>
  <c r="X7" i="14"/>
  <c r="W7" i="14"/>
  <c r="Y7" i="14" s="1"/>
  <c r="P7" i="14"/>
  <c r="O7" i="14"/>
  <c r="L7" i="14"/>
  <c r="K7" i="14"/>
  <c r="M7" i="14" s="1"/>
  <c r="H7" i="14"/>
  <c r="G7" i="14"/>
  <c r="D7" i="14"/>
  <c r="C7" i="14"/>
  <c r="AF6" i="14"/>
  <c r="AE6" i="14"/>
  <c r="AG6" i="14" s="1"/>
  <c r="AB6" i="14"/>
  <c r="AA6" i="14"/>
  <c r="AC6" i="14" s="1"/>
  <c r="X6" i="14"/>
  <c r="W6" i="14"/>
  <c r="T6" i="14"/>
  <c r="S6" i="14"/>
  <c r="U6" i="14" s="1"/>
  <c r="L6" i="14"/>
  <c r="K6" i="14"/>
  <c r="H6" i="14"/>
  <c r="G6" i="14"/>
  <c r="I6" i="14" s="1"/>
  <c r="D6" i="14"/>
  <c r="AN6" i="14" s="1"/>
  <c r="C6" i="14"/>
  <c r="AF5" i="14"/>
  <c r="AE5" i="14"/>
  <c r="AG5" i="14" s="1"/>
  <c r="AB5" i="14"/>
  <c r="AA5" i="14"/>
  <c r="X5" i="14"/>
  <c r="W5" i="14"/>
  <c r="Y5" i="14" s="1"/>
  <c r="T5" i="14"/>
  <c r="S5" i="14"/>
  <c r="P5" i="14"/>
  <c r="O5" i="14"/>
  <c r="Q5" i="14" s="1"/>
  <c r="H5" i="14"/>
  <c r="G5" i="14"/>
  <c r="D5" i="14"/>
  <c r="C5" i="14"/>
  <c r="AF4" i="14"/>
  <c r="AE4" i="14"/>
  <c r="AG4" i="14" s="1"/>
  <c r="AB4" i="14"/>
  <c r="AA4" i="14"/>
  <c r="AC4" i="14" s="1"/>
  <c r="X4" i="14"/>
  <c r="W4" i="14"/>
  <c r="T4" i="14"/>
  <c r="S4" i="14"/>
  <c r="U4" i="14" s="1"/>
  <c r="P4" i="14"/>
  <c r="O4" i="14"/>
  <c r="L4" i="14"/>
  <c r="K4" i="14"/>
  <c r="M4" i="14" s="1"/>
  <c r="D4" i="14"/>
  <c r="AN4" i="14" s="1"/>
  <c r="C4" i="14"/>
  <c r="AF3" i="14"/>
  <c r="AE3" i="14"/>
  <c r="AG3" i="14" s="1"/>
  <c r="AB3" i="14"/>
  <c r="AA3" i="14"/>
  <c r="X3" i="14"/>
  <c r="W3" i="14"/>
  <c r="Y3" i="14" s="1"/>
  <c r="T3" i="14"/>
  <c r="S3" i="14"/>
  <c r="P3" i="14"/>
  <c r="O3" i="14"/>
  <c r="Q3" i="14" s="1"/>
  <c r="L3" i="14"/>
  <c r="K3" i="14"/>
  <c r="H3" i="14"/>
  <c r="G3" i="14"/>
  <c r="AD2" i="14"/>
  <c r="Z2" i="14"/>
  <c r="V2" i="14"/>
  <c r="R2" i="14"/>
  <c r="N2" i="14"/>
  <c r="J2" i="14"/>
  <c r="F2" i="14"/>
  <c r="B2" i="14"/>
  <c r="R45" i="13"/>
  <c r="L45" i="13"/>
  <c r="R44" i="13"/>
  <c r="L44" i="13"/>
  <c r="R43" i="13"/>
  <c r="L43" i="13"/>
  <c r="R42" i="13"/>
  <c r="L42" i="13"/>
  <c r="R40" i="13"/>
  <c r="L40" i="13"/>
  <c r="R39" i="13"/>
  <c r="L39" i="13"/>
  <c r="R38" i="13"/>
  <c r="L38" i="13"/>
  <c r="R37" i="13"/>
  <c r="L37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5" i="13"/>
  <c r="L25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7" i="13"/>
  <c r="L17" i="13"/>
  <c r="R15" i="13"/>
  <c r="L15" i="13"/>
  <c r="R14" i="13"/>
  <c r="L14" i="13"/>
  <c r="R13" i="13"/>
  <c r="L13" i="13"/>
  <c r="R12" i="13"/>
  <c r="L12" i="13"/>
  <c r="AB10" i="13"/>
  <c r="AA10" i="13"/>
  <c r="AC10" i="13" s="1"/>
  <c r="X10" i="13"/>
  <c r="W10" i="13"/>
  <c r="Y10" i="13" s="1"/>
  <c r="T10" i="13"/>
  <c r="S10" i="13"/>
  <c r="U10" i="13" s="1"/>
  <c r="P10" i="13"/>
  <c r="O10" i="13"/>
  <c r="Q10" i="13" s="1"/>
  <c r="L10" i="13"/>
  <c r="K10" i="13"/>
  <c r="M10" i="13" s="1"/>
  <c r="H10" i="13"/>
  <c r="G10" i="13"/>
  <c r="I10" i="13" s="1"/>
  <c r="D10" i="13"/>
  <c r="C10" i="13"/>
  <c r="AF9" i="13"/>
  <c r="AE9" i="13"/>
  <c r="AG9" i="13" s="1"/>
  <c r="X9" i="13"/>
  <c r="W9" i="13"/>
  <c r="T9" i="13"/>
  <c r="S9" i="13"/>
  <c r="U9" i="13" s="1"/>
  <c r="P9" i="13"/>
  <c r="O9" i="13"/>
  <c r="L9" i="13"/>
  <c r="K9" i="13"/>
  <c r="M9" i="13" s="1"/>
  <c r="H9" i="13"/>
  <c r="G9" i="13"/>
  <c r="D9" i="13"/>
  <c r="C9" i="13"/>
  <c r="AF8" i="13"/>
  <c r="AE8" i="13"/>
  <c r="AG8" i="13" s="1"/>
  <c r="AB8" i="13"/>
  <c r="AA8" i="13"/>
  <c r="AC8" i="13" s="1"/>
  <c r="T8" i="13"/>
  <c r="S8" i="13"/>
  <c r="P8" i="13"/>
  <c r="O8" i="13"/>
  <c r="Q8" i="13" s="1"/>
  <c r="L8" i="13"/>
  <c r="K8" i="13"/>
  <c r="H8" i="13"/>
  <c r="G8" i="13"/>
  <c r="I8" i="13" s="1"/>
  <c r="D8" i="13"/>
  <c r="C8" i="13"/>
  <c r="AF7" i="13"/>
  <c r="AE7" i="13"/>
  <c r="AG7" i="13" s="1"/>
  <c r="AB7" i="13"/>
  <c r="AA7" i="13"/>
  <c r="X7" i="13"/>
  <c r="W7" i="13"/>
  <c r="Y7" i="13" s="1"/>
  <c r="P7" i="13"/>
  <c r="O7" i="13"/>
  <c r="L7" i="13"/>
  <c r="K7" i="13"/>
  <c r="M7" i="13" s="1"/>
  <c r="H7" i="13"/>
  <c r="G7" i="13"/>
  <c r="D7" i="13"/>
  <c r="C7" i="13"/>
  <c r="AF6" i="13"/>
  <c r="AE6" i="13"/>
  <c r="AG6" i="13" s="1"/>
  <c r="AB6" i="13"/>
  <c r="AA6" i="13"/>
  <c r="AC6" i="13" s="1"/>
  <c r="X6" i="13"/>
  <c r="W6" i="13"/>
  <c r="T6" i="13"/>
  <c r="S6" i="13"/>
  <c r="U6" i="13" s="1"/>
  <c r="L6" i="13"/>
  <c r="K6" i="13"/>
  <c r="H6" i="13"/>
  <c r="G6" i="13"/>
  <c r="I6" i="13" s="1"/>
  <c r="D6" i="13"/>
  <c r="C6" i="13"/>
  <c r="AF5" i="13"/>
  <c r="AE5" i="13"/>
  <c r="AG5" i="13" s="1"/>
  <c r="AB5" i="13"/>
  <c r="AA5" i="13"/>
  <c r="X5" i="13"/>
  <c r="W5" i="13"/>
  <c r="Y5" i="13" s="1"/>
  <c r="T5" i="13"/>
  <c r="S5" i="13"/>
  <c r="P5" i="13"/>
  <c r="O5" i="13"/>
  <c r="Q5" i="13" s="1"/>
  <c r="H5" i="13"/>
  <c r="G5" i="13"/>
  <c r="D5" i="13"/>
  <c r="C5" i="13"/>
  <c r="AF4" i="13"/>
  <c r="AE4" i="13"/>
  <c r="AG4" i="13" s="1"/>
  <c r="AB4" i="13"/>
  <c r="AA4" i="13"/>
  <c r="AC4" i="13" s="1"/>
  <c r="X4" i="13"/>
  <c r="W4" i="13"/>
  <c r="T4" i="13"/>
  <c r="S4" i="13"/>
  <c r="U4" i="13" s="1"/>
  <c r="P4" i="13"/>
  <c r="O4" i="13"/>
  <c r="L4" i="13"/>
  <c r="K4" i="13"/>
  <c r="M4" i="13" s="1"/>
  <c r="D4" i="13"/>
  <c r="C4" i="13"/>
  <c r="AF3" i="13"/>
  <c r="AE3" i="13"/>
  <c r="AG3" i="13" s="1"/>
  <c r="AB3" i="13"/>
  <c r="AA3" i="13"/>
  <c r="X3" i="13"/>
  <c r="W3" i="13"/>
  <c r="Y3" i="13" s="1"/>
  <c r="T3" i="13"/>
  <c r="S3" i="13"/>
  <c r="P3" i="13"/>
  <c r="O3" i="13"/>
  <c r="Q3" i="13" s="1"/>
  <c r="L3" i="13"/>
  <c r="K3" i="13"/>
  <c r="H3" i="13"/>
  <c r="G3" i="13"/>
  <c r="AD2" i="13"/>
  <c r="Z2" i="13"/>
  <c r="V2" i="13"/>
  <c r="R2" i="13"/>
  <c r="N2" i="13"/>
  <c r="J2" i="13"/>
  <c r="F2" i="13"/>
  <c r="B2" i="13"/>
  <c r="B2" i="3"/>
  <c r="F2" i="3"/>
  <c r="J2" i="3"/>
  <c r="N2" i="3"/>
  <c r="R2" i="3"/>
  <c r="V2" i="3"/>
  <c r="Z2" i="3"/>
  <c r="AD2" i="3"/>
  <c r="G3" i="3"/>
  <c r="H3" i="3"/>
  <c r="K3" i="3"/>
  <c r="L3" i="3"/>
  <c r="M3" i="3"/>
  <c r="O3" i="3"/>
  <c r="P3" i="3"/>
  <c r="S3" i="3"/>
  <c r="T3" i="3"/>
  <c r="W3" i="3"/>
  <c r="X3" i="3"/>
  <c r="AA3" i="3"/>
  <c r="AB3" i="3"/>
  <c r="AE3" i="3"/>
  <c r="AF3" i="3"/>
  <c r="AG3" i="3"/>
  <c r="C4" i="3"/>
  <c r="D4" i="3"/>
  <c r="E4" i="3"/>
  <c r="K4" i="3"/>
  <c r="M4" i="3" s="1"/>
  <c r="L4" i="3"/>
  <c r="O4" i="3"/>
  <c r="P4" i="3"/>
  <c r="Q4" i="3" s="1"/>
  <c r="S4" i="3"/>
  <c r="U4" i="3" s="1"/>
  <c r="T4" i="3"/>
  <c r="W4" i="3"/>
  <c r="X4" i="3"/>
  <c r="Y4" i="3" s="1"/>
  <c r="AA4" i="3"/>
  <c r="AC4" i="3" s="1"/>
  <c r="AB4" i="3"/>
  <c r="AE4" i="3"/>
  <c r="AG4" i="3" s="1"/>
  <c r="AF4" i="3"/>
  <c r="C5" i="3"/>
  <c r="D5" i="3"/>
  <c r="G5" i="3"/>
  <c r="I5" i="3" s="1"/>
  <c r="H5" i="3"/>
  <c r="O5" i="3"/>
  <c r="P5" i="3"/>
  <c r="S5" i="3"/>
  <c r="T5" i="3"/>
  <c r="U5" i="3" s="1"/>
  <c r="W5" i="3"/>
  <c r="X5" i="3"/>
  <c r="AA5" i="3"/>
  <c r="AB5" i="3"/>
  <c r="AC5" i="3"/>
  <c r="AE5" i="3"/>
  <c r="AG5" i="3" s="1"/>
  <c r="AF5" i="3"/>
  <c r="C6" i="3"/>
  <c r="D6" i="3"/>
  <c r="G6" i="3"/>
  <c r="H6" i="3"/>
  <c r="I6" i="3"/>
  <c r="K6" i="3"/>
  <c r="L6" i="3"/>
  <c r="M6" i="3"/>
  <c r="S6" i="3"/>
  <c r="T6" i="3"/>
  <c r="W6" i="3"/>
  <c r="X6" i="3"/>
  <c r="Y6" i="3"/>
  <c r="AA6" i="3"/>
  <c r="AB6" i="3"/>
  <c r="AC6" i="3"/>
  <c r="AE6" i="3"/>
  <c r="AG6" i="3" s="1"/>
  <c r="AF6" i="3"/>
  <c r="C7" i="3"/>
  <c r="E7" i="3" s="1"/>
  <c r="D7" i="3"/>
  <c r="G7" i="3"/>
  <c r="H7" i="3"/>
  <c r="K7" i="3"/>
  <c r="M7" i="3" s="1"/>
  <c r="L7" i="3"/>
  <c r="O7" i="3"/>
  <c r="Q7" i="3" s="1"/>
  <c r="P7" i="3"/>
  <c r="W7" i="3"/>
  <c r="X7" i="3"/>
  <c r="Y7" i="3" s="1"/>
  <c r="AA7" i="3"/>
  <c r="AC7" i="3" s="1"/>
  <c r="AB7" i="3"/>
  <c r="AE7" i="3"/>
  <c r="AG7" i="3" s="1"/>
  <c r="AF7" i="3"/>
  <c r="C8" i="3"/>
  <c r="D8" i="3"/>
  <c r="G8" i="3"/>
  <c r="I8" i="3" s="1"/>
  <c r="H8" i="3"/>
  <c r="K8" i="3"/>
  <c r="L8" i="3"/>
  <c r="M8" i="3"/>
  <c r="O8" i="3"/>
  <c r="P8" i="3"/>
  <c r="Q8" i="3"/>
  <c r="S8" i="3"/>
  <c r="T8" i="3"/>
  <c r="AA8" i="3"/>
  <c r="AB8" i="3"/>
  <c r="AC8" i="3"/>
  <c r="AE8" i="3"/>
  <c r="AF8" i="3"/>
  <c r="AG8" i="3"/>
  <c r="C9" i="3"/>
  <c r="E9" i="3" s="1"/>
  <c r="D9" i="3"/>
  <c r="G9" i="3"/>
  <c r="I9" i="3" s="1"/>
  <c r="H9" i="3"/>
  <c r="K9" i="3"/>
  <c r="L9" i="3"/>
  <c r="M9" i="3"/>
  <c r="O9" i="3"/>
  <c r="Q9" i="3" s="1"/>
  <c r="P9" i="3"/>
  <c r="S9" i="3"/>
  <c r="T9" i="3"/>
  <c r="W9" i="3"/>
  <c r="X9" i="3"/>
  <c r="Y9" i="3" s="1"/>
  <c r="AE9" i="3"/>
  <c r="AF9" i="3"/>
  <c r="AG9" i="3"/>
  <c r="C10" i="3"/>
  <c r="E10" i="3" s="1"/>
  <c r="D10" i="3"/>
  <c r="G10" i="3"/>
  <c r="I10" i="3" s="1"/>
  <c r="H10" i="3"/>
  <c r="K10" i="3"/>
  <c r="L10" i="3"/>
  <c r="M10" i="3"/>
  <c r="O10" i="3"/>
  <c r="Q10" i="3" s="1"/>
  <c r="P10" i="3"/>
  <c r="S10" i="3"/>
  <c r="AM10" i="3" s="1"/>
  <c r="T10" i="3"/>
  <c r="U10" i="3"/>
  <c r="W10" i="3"/>
  <c r="X10" i="3"/>
  <c r="Y10" i="3"/>
  <c r="AA10" i="3"/>
  <c r="AC10" i="3" s="1"/>
  <c r="AB10" i="3"/>
  <c r="L12" i="3"/>
  <c r="R12" i="3"/>
  <c r="L13" i="3"/>
  <c r="R13" i="3"/>
  <c r="L14" i="3"/>
  <c r="R14" i="3"/>
  <c r="L15" i="3"/>
  <c r="R15" i="3"/>
  <c r="L17" i="3"/>
  <c r="R17" i="3"/>
  <c r="L18" i="3"/>
  <c r="R18" i="3"/>
  <c r="L19" i="3"/>
  <c r="R19" i="3"/>
  <c r="L20" i="3"/>
  <c r="R20" i="3"/>
  <c r="L22" i="3"/>
  <c r="R22" i="3"/>
  <c r="L23" i="3"/>
  <c r="R23" i="3"/>
  <c r="L24" i="3"/>
  <c r="R24" i="3"/>
  <c r="L25" i="3"/>
  <c r="R25" i="3"/>
  <c r="L27" i="3"/>
  <c r="R27" i="3"/>
  <c r="L28" i="3"/>
  <c r="R28" i="3"/>
  <c r="L29" i="3"/>
  <c r="R29" i="3"/>
  <c r="L30" i="3"/>
  <c r="R30" i="3"/>
  <c r="L32" i="3"/>
  <c r="R32" i="3"/>
  <c r="L33" i="3"/>
  <c r="R33" i="3"/>
  <c r="L34" i="3"/>
  <c r="R34" i="3"/>
  <c r="L35" i="3"/>
  <c r="R35" i="3"/>
  <c r="L37" i="3"/>
  <c r="R37" i="3"/>
  <c r="L38" i="3"/>
  <c r="R38" i="3"/>
  <c r="L39" i="3"/>
  <c r="R39" i="3"/>
  <c r="L40" i="3"/>
  <c r="R40" i="3"/>
  <c r="L42" i="3"/>
  <c r="R42" i="3"/>
  <c r="L43" i="3"/>
  <c r="R43" i="3"/>
  <c r="L44" i="3"/>
  <c r="R44" i="3"/>
  <c r="L45" i="3"/>
  <c r="R45" i="3"/>
  <c r="U9" i="3" l="1"/>
  <c r="AN10" i="13"/>
  <c r="AC3" i="3"/>
  <c r="E6" i="3"/>
  <c r="AK10" i="3"/>
  <c r="AM9" i="3"/>
  <c r="U6" i="3"/>
  <c r="AK6" i="3" s="1"/>
  <c r="I3" i="3"/>
  <c r="M3" i="13"/>
  <c r="U3" i="13"/>
  <c r="AC3" i="13"/>
  <c r="Q4" i="13"/>
  <c r="Y4" i="13"/>
  <c r="I5" i="13"/>
  <c r="U5" i="13"/>
  <c r="M6" i="13"/>
  <c r="I7" i="13"/>
  <c r="Q7" i="13"/>
  <c r="AC7" i="13"/>
  <c r="M8" i="13"/>
  <c r="U8" i="13"/>
  <c r="I9" i="13"/>
  <c r="Q9" i="13"/>
  <c r="Y9" i="13"/>
  <c r="M3" i="14"/>
  <c r="U3" i="14"/>
  <c r="AC3" i="14"/>
  <c r="Q4" i="14"/>
  <c r="Y4" i="14"/>
  <c r="I5" i="14"/>
  <c r="U5" i="14"/>
  <c r="AC5" i="14"/>
  <c r="M6" i="14"/>
  <c r="I7" i="14"/>
  <c r="Q7" i="14"/>
  <c r="AC7" i="14"/>
  <c r="M8" i="14"/>
  <c r="U8" i="14"/>
  <c r="I9" i="14"/>
  <c r="Q9" i="14"/>
  <c r="Y9" i="14"/>
  <c r="M3" i="15"/>
  <c r="U3" i="15"/>
  <c r="AC3" i="15"/>
  <c r="Q4" i="15"/>
  <c r="Y4" i="15"/>
  <c r="U5" i="15"/>
  <c r="AC5" i="15"/>
  <c r="M6" i="15"/>
  <c r="I7" i="15"/>
  <c r="Q7" i="15"/>
  <c r="AC7" i="15"/>
  <c r="M8" i="15"/>
  <c r="U8" i="15"/>
  <c r="I9" i="15"/>
  <c r="Q9" i="15"/>
  <c r="Y9" i="15"/>
  <c r="M3" i="16"/>
  <c r="U3" i="16"/>
  <c r="AK3" i="16" s="1"/>
  <c r="AC3" i="16"/>
  <c r="Q4" i="16"/>
  <c r="Y4" i="16"/>
  <c r="AG4" i="16"/>
  <c r="I5" i="16"/>
  <c r="U5" i="16"/>
  <c r="AC5" i="16"/>
  <c r="M6" i="16"/>
  <c r="Y6" i="16"/>
  <c r="AG6" i="16"/>
  <c r="I7" i="16"/>
  <c r="Q7" i="16"/>
  <c r="AC7" i="16"/>
  <c r="M8" i="16"/>
  <c r="U8" i="16"/>
  <c r="AG8" i="16"/>
  <c r="I9" i="16"/>
  <c r="Q9" i="16"/>
  <c r="Y9" i="16"/>
  <c r="M10" i="16"/>
  <c r="U10" i="16"/>
  <c r="AC10" i="16"/>
  <c r="Q5" i="3"/>
  <c r="U3" i="3"/>
  <c r="AK3" i="3" s="1"/>
  <c r="I8" i="15"/>
  <c r="Q8" i="15"/>
  <c r="AC8" i="15"/>
  <c r="M9" i="15"/>
  <c r="U9" i="15"/>
  <c r="AM3" i="16"/>
  <c r="Q3" i="16"/>
  <c r="Y3" i="16"/>
  <c r="AG3" i="16"/>
  <c r="M4" i="16"/>
  <c r="U4" i="16"/>
  <c r="AC4" i="16"/>
  <c r="AM5" i="16"/>
  <c r="Q5" i="16"/>
  <c r="Y5" i="16"/>
  <c r="AG5" i="16"/>
  <c r="I6" i="16"/>
  <c r="U6" i="16"/>
  <c r="AM7" i="16"/>
  <c r="M7" i="16"/>
  <c r="AK7" i="16" s="1"/>
  <c r="AG7" i="16"/>
  <c r="I8" i="16"/>
  <c r="Q8" i="16"/>
  <c r="AC8" i="16"/>
  <c r="AM9" i="16"/>
  <c r="M9" i="16"/>
  <c r="U9" i="16"/>
  <c r="I10" i="16"/>
  <c r="Q10" i="16"/>
  <c r="Y10" i="16"/>
  <c r="E8" i="3"/>
  <c r="I7" i="3"/>
  <c r="E5" i="3"/>
  <c r="Y3" i="3"/>
  <c r="Q3" i="3"/>
  <c r="AN6" i="13"/>
  <c r="AN3" i="14"/>
  <c r="AN5" i="14"/>
  <c r="AN7" i="14"/>
  <c r="AN9" i="14"/>
  <c r="AN3" i="15"/>
  <c r="AN5" i="15"/>
  <c r="AN7" i="15"/>
  <c r="AN9" i="15"/>
  <c r="AN3" i="16"/>
  <c r="AS3" i="16"/>
  <c r="AN4" i="16"/>
  <c r="AS4" i="16"/>
  <c r="AC6" i="16"/>
  <c r="Y7" i="16"/>
  <c r="AN5" i="16"/>
  <c r="AS5" i="16"/>
  <c r="AN6" i="16"/>
  <c r="AN7" i="16"/>
  <c r="AS7" i="16" s="1"/>
  <c r="AN8" i="16"/>
  <c r="AG9" i="16"/>
  <c r="AJ9" i="16" s="1"/>
  <c r="AS6" i="16"/>
  <c r="AN10" i="16"/>
  <c r="AS10" i="16" s="1"/>
  <c r="AS8" i="16"/>
  <c r="AN9" i="16"/>
  <c r="AS9" i="16" s="1"/>
  <c r="Y6" i="15"/>
  <c r="Y6" i="14"/>
  <c r="Y6" i="13"/>
  <c r="AN3" i="13"/>
  <c r="AN4" i="13"/>
  <c r="AC5" i="13"/>
  <c r="AN3" i="3"/>
  <c r="AM5" i="15"/>
  <c r="AS5" i="15" s="1"/>
  <c r="AN5" i="13"/>
  <c r="AM6" i="3"/>
  <c r="AM6" i="15"/>
  <c r="AS6" i="15" s="1"/>
  <c r="AM7" i="3"/>
  <c r="AK4" i="3"/>
  <c r="AM4" i="3"/>
  <c r="AN7" i="13"/>
  <c r="AM5" i="3"/>
  <c r="AN8" i="13"/>
  <c r="AK7" i="3"/>
  <c r="AM8" i="3"/>
  <c r="AJ4" i="3"/>
  <c r="AM3" i="3"/>
  <c r="AN9" i="13"/>
  <c r="Y5" i="3"/>
  <c r="AJ5" i="3" s="1"/>
  <c r="U8" i="3"/>
  <c r="AK8" i="3" s="1"/>
  <c r="AJ7" i="3"/>
  <c r="AJ8" i="3"/>
  <c r="AO8" i="3" s="1"/>
  <c r="AK9" i="3"/>
  <c r="AJ9" i="3"/>
  <c r="AJ6" i="3"/>
  <c r="AS3" i="3"/>
  <c r="I3" i="16"/>
  <c r="AJ3" i="16"/>
  <c r="E4" i="16"/>
  <c r="AJ4" i="16" s="1"/>
  <c r="AL4" i="16"/>
  <c r="E5" i="16"/>
  <c r="E6" i="16"/>
  <c r="AK6" i="16" s="1"/>
  <c r="E7" i="16"/>
  <c r="E8" i="16"/>
  <c r="AJ8" i="16" s="1"/>
  <c r="E9" i="16"/>
  <c r="AL9" i="16" s="1"/>
  <c r="E10" i="16"/>
  <c r="AL10" i="16" s="1"/>
  <c r="AK4" i="16"/>
  <c r="AK9" i="16"/>
  <c r="AM3" i="15"/>
  <c r="AS3" i="15" s="1"/>
  <c r="AM4" i="15"/>
  <c r="AS4" i="15" s="1"/>
  <c r="I5" i="15"/>
  <c r="I6" i="15"/>
  <c r="AM7" i="15"/>
  <c r="AS7" i="15" s="1"/>
  <c r="AM8" i="15"/>
  <c r="AS8" i="15" s="1"/>
  <c r="AM9" i="15"/>
  <c r="AS9" i="15" s="1"/>
  <c r="AM10" i="15"/>
  <c r="AS10" i="15" s="1"/>
  <c r="I3" i="15"/>
  <c r="AL3" i="15" s="1"/>
  <c r="E4" i="15"/>
  <c r="AL4" i="15" s="1"/>
  <c r="E5" i="15"/>
  <c r="E6" i="15"/>
  <c r="AL6" i="15" s="1"/>
  <c r="E7" i="15"/>
  <c r="E8" i="15"/>
  <c r="AL8" i="15" s="1"/>
  <c r="E9" i="15"/>
  <c r="E10" i="15"/>
  <c r="AL10" i="15" s="1"/>
  <c r="AM3" i="14"/>
  <c r="AS3" i="14" s="1"/>
  <c r="AM4" i="14"/>
  <c r="AS4" i="14" s="1"/>
  <c r="AM5" i="14"/>
  <c r="AS5" i="14" s="1"/>
  <c r="AM6" i="14"/>
  <c r="AS6" i="14" s="1"/>
  <c r="AM7" i="14"/>
  <c r="AS7" i="14" s="1"/>
  <c r="AM8" i="14"/>
  <c r="AS8" i="14" s="1"/>
  <c r="AM9" i="14"/>
  <c r="AS9" i="14" s="1"/>
  <c r="AM10" i="14"/>
  <c r="AS10" i="14" s="1"/>
  <c r="I3" i="14"/>
  <c r="AL3" i="14" s="1"/>
  <c r="E4" i="14"/>
  <c r="AL4" i="14" s="1"/>
  <c r="E5" i="14"/>
  <c r="AL5" i="14" s="1"/>
  <c r="E6" i="14"/>
  <c r="AL6" i="14" s="1"/>
  <c r="E7" i="14"/>
  <c r="E8" i="14"/>
  <c r="AL8" i="14" s="1"/>
  <c r="E9" i="14"/>
  <c r="E10" i="14"/>
  <c r="AL10" i="14" s="1"/>
  <c r="AM3" i="13"/>
  <c r="AM4" i="13"/>
  <c r="AS4" i="13" s="1"/>
  <c r="AM5" i="13"/>
  <c r="AS5" i="13" s="1"/>
  <c r="AM6" i="13"/>
  <c r="AM7" i="13"/>
  <c r="AS7" i="13" s="1"/>
  <c r="AM8" i="13"/>
  <c r="AS8" i="13" s="1"/>
  <c r="AM9" i="13"/>
  <c r="AS9" i="13" s="1"/>
  <c r="AM10" i="13"/>
  <c r="AS10" i="13" s="1"/>
  <c r="I3" i="13"/>
  <c r="AL3" i="13" s="1"/>
  <c r="E4" i="13"/>
  <c r="AL4" i="13" s="1"/>
  <c r="E5" i="13"/>
  <c r="AJ5" i="13" s="1"/>
  <c r="E6" i="13"/>
  <c r="AL6" i="13" s="1"/>
  <c r="E7" i="13"/>
  <c r="AJ7" i="13"/>
  <c r="E8" i="13"/>
  <c r="AL8" i="13" s="1"/>
  <c r="E9" i="13"/>
  <c r="AL9" i="13" s="1"/>
  <c r="E10" i="13"/>
  <c r="AL10" i="13" s="1"/>
  <c r="AJ10" i="13"/>
  <c r="AJ10" i="3"/>
  <c r="AN10" i="3"/>
  <c r="AS10" i="3" s="1"/>
  <c r="AL10" i="3"/>
  <c r="AN9" i="3"/>
  <c r="AS9" i="3" s="1"/>
  <c r="AL9" i="3"/>
  <c r="AI9" i="3" s="1"/>
  <c r="AN8" i="3"/>
  <c r="AL8" i="3"/>
  <c r="AN7" i="3"/>
  <c r="AS7" i="3" s="1"/>
  <c r="AL7" i="3"/>
  <c r="AN6" i="3"/>
  <c r="AS6" i="3" s="1"/>
  <c r="AL6" i="3"/>
  <c r="AN5" i="3"/>
  <c r="AS5" i="3" s="1"/>
  <c r="AN4" i="3"/>
  <c r="AS4" i="3" s="1"/>
  <c r="AL4" i="3"/>
  <c r="AL3" i="3"/>
  <c r="AL7" i="13" l="1"/>
  <c r="AJ4" i="13"/>
  <c r="AS6" i="13"/>
  <c r="AJ10" i="14"/>
  <c r="AL7" i="14"/>
  <c r="AL9" i="15"/>
  <c r="AK5" i="15"/>
  <c r="AK10" i="16"/>
  <c r="AJ10" i="16"/>
  <c r="AJ5" i="16"/>
  <c r="AL3" i="16"/>
  <c r="AK5" i="3"/>
  <c r="AO6" i="3"/>
  <c r="AJ3" i="13"/>
  <c r="AL9" i="14"/>
  <c r="AJ5" i="14"/>
  <c r="AJ10" i="15"/>
  <c r="AL7" i="15"/>
  <c r="AJ3" i="15"/>
  <c r="AK8" i="16"/>
  <c r="AO9" i="3"/>
  <c r="AJ6" i="16"/>
  <c r="AJ3" i="3"/>
  <c r="AO3" i="3" s="1"/>
  <c r="AQ3" i="3" s="1"/>
  <c r="AJ7" i="16"/>
  <c r="AK5" i="16"/>
  <c r="AI5" i="16" s="1"/>
  <c r="AL5" i="16"/>
  <c r="AL6" i="16"/>
  <c r="AI6" i="16" s="1"/>
  <c r="AL7" i="16"/>
  <c r="AI7" i="16" s="1"/>
  <c r="AL8" i="16"/>
  <c r="AI8" i="16" s="1"/>
  <c r="AJ4" i="15"/>
  <c r="AJ4" i="14"/>
  <c r="AJ3" i="14"/>
  <c r="AS8" i="3"/>
  <c r="AS3" i="13"/>
  <c r="AL5" i="13"/>
  <c r="AJ5" i="15"/>
  <c r="AJ6" i="13"/>
  <c r="AJ6" i="14"/>
  <c r="AJ6" i="15"/>
  <c r="AI4" i="3"/>
  <c r="AO4" i="3"/>
  <c r="AO7" i="3"/>
  <c r="AJ7" i="15"/>
  <c r="AJ7" i="14"/>
  <c r="AJ8" i="13"/>
  <c r="AJ8" i="15"/>
  <c r="AJ9" i="15"/>
  <c r="AJ9" i="14"/>
  <c r="AJ9" i="13"/>
  <c r="AI6" i="3"/>
  <c r="AI7" i="3"/>
  <c r="AL5" i="3"/>
  <c r="AI5" i="3" s="1"/>
  <c r="AI8" i="3"/>
  <c r="AO5" i="3"/>
  <c r="AJ8" i="14"/>
  <c r="AO10" i="16"/>
  <c r="AI10" i="16"/>
  <c r="AO8" i="16"/>
  <c r="AO6" i="16"/>
  <c r="AO4" i="16"/>
  <c r="AI4" i="16"/>
  <c r="AO9" i="16"/>
  <c r="AI9" i="16"/>
  <c r="AO7" i="16"/>
  <c r="AO3" i="16"/>
  <c r="AI3" i="16"/>
  <c r="AK10" i="15"/>
  <c r="AI10" i="15" s="1"/>
  <c r="AK9" i="15"/>
  <c r="AO9" i="15" s="1"/>
  <c r="AK8" i="15"/>
  <c r="AK7" i="15"/>
  <c r="AO7" i="15" s="1"/>
  <c r="AK4" i="15"/>
  <c r="AK3" i="15"/>
  <c r="AL5" i="15"/>
  <c r="AO5" i="15"/>
  <c r="AK6" i="15"/>
  <c r="AI6" i="15" s="1"/>
  <c r="AK10" i="14"/>
  <c r="AI10" i="14" s="1"/>
  <c r="AK9" i="14"/>
  <c r="AK8" i="14"/>
  <c r="AK7" i="14"/>
  <c r="AO7" i="14" s="1"/>
  <c r="AK6" i="14"/>
  <c r="AK5" i="14"/>
  <c r="AO5" i="14" s="1"/>
  <c r="AK4" i="14"/>
  <c r="AK3" i="14"/>
  <c r="AO3" i="14" s="1"/>
  <c r="AK10" i="13"/>
  <c r="AI10" i="13" s="1"/>
  <c r="AK9" i="13"/>
  <c r="AK8" i="13"/>
  <c r="AI8" i="13" s="1"/>
  <c r="AK7" i="13"/>
  <c r="AO7" i="13" s="1"/>
  <c r="AK6" i="13"/>
  <c r="AI6" i="13" s="1"/>
  <c r="AK5" i="13"/>
  <c r="AK4" i="13"/>
  <c r="AI4" i="13" s="1"/>
  <c r="AK3" i="13"/>
  <c r="AO3" i="13" s="1"/>
  <c r="AO10" i="13"/>
  <c r="AO8" i="13"/>
  <c r="AO10" i="3"/>
  <c r="AI10" i="3"/>
  <c r="AQ10" i="3" l="1"/>
  <c r="AI3" i="3"/>
  <c r="AI5" i="13"/>
  <c r="AI5" i="15"/>
  <c r="AI8" i="15"/>
  <c r="AO3" i="15"/>
  <c r="AO5" i="16"/>
  <c r="AQ7" i="16" s="1"/>
  <c r="AI4" i="15"/>
  <c r="AI4" i="14"/>
  <c r="AI6" i="14"/>
  <c r="AI9" i="15"/>
  <c r="AQ5" i="3"/>
  <c r="AI7" i="15"/>
  <c r="AI8" i="14"/>
  <c r="AI7" i="14"/>
  <c r="AI9" i="13"/>
  <c r="AQ4" i="3"/>
  <c r="AO9" i="14"/>
  <c r="AQ8" i="3"/>
  <c r="AQ7" i="3"/>
  <c r="AI3" i="15"/>
  <c r="AI9" i="14"/>
  <c r="AI3" i="14"/>
  <c r="AO4" i="13"/>
  <c r="AI3" i="13"/>
  <c r="AQ6" i="3"/>
  <c r="AQ9" i="3"/>
  <c r="AI5" i="14"/>
  <c r="AO6" i="13"/>
  <c r="AI7" i="13"/>
  <c r="AQ4" i="16"/>
  <c r="AO4" i="15"/>
  <c r="AO6" i="15"/>
  <c r="AO8" i="15"/>
  <c r="AO10" i="15"/>
  <c r="AO4" i="14"/>
  <c r="AO6" i="14"/>
  <c r="AO8" i="14"/>
  <c r="AO10" i="14"/>
  <c r="AO5" i="13"/>
  <c r="AO9" i="13"/>
  <c r="AQ8" i="16" l="1"/>
  <c r="AQ6" i="16"/>
  <c r="AQ5" i="16"/>
  <c r="AQ3" i="16"/>
  <c r="AQ10" i="16"/>
  <c r="AQ9" i="16"/>
  <c r="AQ10" i="15"/>
  <c r="AQ5" i="15"/>
  <c r="AQ9" i="15"/>
  <c r="AQ10" i="14"/>
  <c r="AQ6" i="14"/>
  <c r="AQ9" i="13"/>
  <c r="AQ7" i="15"/>
  <c r="AQ3" i="15"/>
  <c r="AQ8" i="15"/>
  <c r="AQ4" i="15"/>
  <c r="AQ6" i="15"/>
  <c r="AQ9" i="14"/>
  <c r="AQ8" i="14"/>
  <c r="AQ4" i="14"/>
  <c r="AQ7" i="14"/>
  <c r="AQ3" i="14"/>
  <c r="AQ5" i="14"/>
  <c r="AQ10" i="13"/>
  <c r="AQ7" i="13"/>
  <c r="AQ4" i="13"/>
  <c r="AQ5" i="13"/>
  <c r="AQ8" i="13"/>
  <c r="AQ6" i="13"/>
  <c r="AQ3" i="13"/>
</calcChain>
</file>

<file path=xl/sharedStrings.xml><?xml version="1.0" encoding="utf-8"?>
<sst xmlns="http://schemas.openxmlformats.org/spreadsheetml/2006/main" count="1056" uniqueCount="197">
  <si>
    <t>.</t>
  </si>
  <si>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</si>
  <si>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</si>
  <si>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</si>
  <si>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</si>
  <si>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</si>
  <si>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</si>
  <si>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</si>
  <si>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</si>
  <si>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</si>
  <si>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</si>
  <si>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</si>
  <si>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</si>
  <si>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</si>
  <si>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</si>
  <si>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</si>
  <si>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</si>
  <si>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</si>
  <si>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</si>
  <si>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</si>
  <si>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</si>
  <si>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</si>
  <si>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</si>
  <si>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</si>
  <si>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</si>
  <si>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</si>
  <si>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</si>
  <si>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</si>
  <si>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</si>
  <si>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</si>
  <si>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</si>
  <si>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</si>
  <si>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</si>
  <si>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</si>
  <si>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</si>
  <si>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</si>
  <si>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</si>
  <si>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</si>
  <si>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</si>
  <si>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</si>
  <si>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</si>
  <si>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</si>
  <si>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</si>
  <si>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Minősítés nélkül</t>
  </si>
  <si>
    <t>III. osztály</t>
  </si>
  <si>
    <t>II. osztály</t>
  </si>
  <si>
    <t>I. osztály</t>
  </si>
  <si>
    <t>Pákai György</t>
  </si>
  <si>
    <t>Testvériség SE</t>
  </si>
  <si>
    <t>Szatmári Tamás</t>
  </si>
  <si>
    <t>Lukács Viktor</t>
  </si>
  <si>
    <t>Bottyán Zoltán</t>
  </si>
  <si>
    <t>Mundial '93 FC SE</t>
  </si>
  <si>
    <t>Lukács László</t>
  </si>
  <si>
    <t>Komáromi Zsolt</t>
  </si>
  <si>
    <t>Fülöp Elemér</t>
  </si>
  <si>
    <t>DÖKE - Komló</t>
  </si>
  <si>
    <t>Trecskó János</t>
  </si>
  <si>
    <t>Major István</t>
  </si>
  <si>
    <t>Horváth Imre</t>
  </si>
  <si>
    <t>Józsefvárosi SZE</t>
  </si>
  <si>
    <t>Rácz Ferenc</t>
  </si>
  <si>
    <t>MTK</t>
  </si>
  <si>
    <t>Debreczy István</t>
  </si>
  <si>
    <t>Vasi GE</t>
  </si>
  <si>
    <t>Koczor János</t>
  </si>
  <si>
    <t>Szirmay Endre</t>
  </si>
  <si>
    <t>Serák György</t>
  </si>
  <si>
    <t>Simon Ferenc</t>
  </si>
  <si>
    <t>Energofish Marosvásárhely</t>
  </si>
  <si>
    <t>Béres II. Zoltán</t>
  </si>
  <si>
    <t>Újbuda Egyesület</t>
  </si>
  <si>
    <t>Min. nélkül</t>
  </si>
  <si>
    <t>Szirtes András</t>
  </si>
  <si>
    <t>Németh István Emánuel</t>
  </si>
  <si>
    <t>Donáth Tibor</t>
  </si>
  <si>
    <t>Újkori Táltosok Szigetcsép</t>
  </si>
  <si>
    <t>Mészáros György</t>
  </si>
  <si>
    <t>ifj. Farkas Gábor</t>
  </si>
  <si>
    <t>ALC KSE Szeged</t>
  </si>
  <si>
    <t>Kiss István</t>
  </si>
  <si>
    <t>Plemic Stevan</t>
  </si>
  <si>
    <t>Najror Zoltán</t>
  </si>
  <si>
    <t>Gyenes Gábor</t>
  </si>
  <si>
    <t>Papp-Takács Sándor</t>
  </si>
  <si>
    <t>Aszalós Attila</t>
  </si>
  <si>
    <t>Aszalós László</t>
  </si>
  <si>
    <t>Papp Tihamér</t>
  </si>
  <si>
    <t>Maroslelei SE</t>
  </si>
  <si>
    <t>Maczelka László</t>
  </si>
  <si>
    <t>Fejes Ferenc</t>
  </si>
  <si>
    <t>Szikora Renátó</t>
  </si>
  <si>
    <t>Balázs Máté</t>
  </si>
  <si>
    <t>Balázs Sándor</t>
  </si>
  <si>
    <t>Széll Gergő</t>
  </si>
  <si>
    <t>Piri János</t>
  </si>
  <si>
    <t>Pákai Gy.</t>
  </si>
  <si>
    <t>Fülöp E.</t>
  </si>
  <si>
    <t>Szatmári T.</t>
  </si>
  <si>
    <t>ifj. Farkas G.</t>
  </si>
  <si>
    <t>Lukács V.</t>
  </si>
  <si>
    <t>Bottyán Z.</t>
  </si>
  <si>
    <t>Debreczy I.</t>
  </si>
  <si>
    <t>Kiss I.</t>
  </si>
  <si>
    <t>Koczor J.</t>
  </si>
  <si>
    <t>Horváth I.</t>
  </si>
  <si>
    <t>Donáth T.</t>
  </si>
  <si>
    <t>11 fő</t>
  </si>
  <si>
    <t>Trecskó J.</t>
  </si>
  <si>
    <t>Szirmay E.</t>
  </si>
  <si>
    <t>Mészáros Gy.</t>
  </si>
  <si>
    <t>Lukács L.</t>
  </si>
  <si>
    <t>Major I.</t>
  </si>
  <si>
    <t>Komáromi Zs.</t>
  </si>
  <si>
    <t>Balla A.</t>
  </si>
  <si>
    <t>Plemic S.</t>
  </si>
  <si>
    <t>Simon F.</t>
  </si>
  <si>
    <t>Najror Z.</t>
  </si>
  <si>
    <t>Gyenes G.</t>
  </si>
  <si>
    <t>Papp-Takács S.</t>
  </si>
  <si>
    <t>Serák Gy.</t>
  </si>
  <si>
    <t>12 fő</t>
  </si>
  <si>
    <t>Rácz F.</t>
  </si>
  <si>
    <t>2 fő</t>
  </si>
  <si>
    <t>Béres II. Z.</t>
  </si>
  <si>
    <t>Szirtes A.</t>
  </si>
  <si>
    <t>Papp T.</t>
  </si>
  <si>
    <t>Maczelka L.</t>
  </si>
  <si>
    <t>Fejes F.</t>
  </si>
  <si>
    <t>Aszalós A.</t>
  </si>
  <si>
    <t>Németh I.</t>
  </si>
  <si>
    <t>Szikora R.</t>
  </si>
  <si>
    <t>Balázs M.</t>
  </si>
  <si>
    <t>Balázs S.</t>
  </si>
  <si>
    <t>Széll G.</t>
  </si>
  <si>
    <t>Piri J.</t>
  </si>
  <si>
    <t>Aszalós L.</t>
  </si>
  <si>
    <t>13 fő</t>
  </si>
  <si>
    <t>Balla Antal</t>
  </si>
  <si>
    <t>kimaradó</t>
  </si>
  <si>
    <t>Fesztivál Kupa</t>
  </si>
  <si>
    <t>"A"</t>
  </si>
  <si>
    <t>2018.07.07-08</t>
  </si>
  <si>
    <t>"B"</t>
  </si>
  <si>
    <t>"C"</t>
  </si>
  <si>
    <t>"D"</t>
  </si>
  <si>
    <t>Döntő</t>
  </si>
  <si>
    <t>33.</t>
  </si>
  <si>
    <t>34.</t>
  </si>
  <si>
    <t>35.</t>
  </si>
  <si>
    <t>36.</t>
  </si>
  <si>
    <t>37.</t>
  </si>
  <si>
    <t>38.</t>
  </si>
  <si>
    <t>2-0, 3-0</t>
  </si>
  <si>
    <t>1-1, 4-1</t>
  </si>
  <si>
    <t>0-1, 1-0</t>
  </si>
  <si>
    <t>4-0, 1-0</t>
  </si>
  <si>
    <t>3-1, 3-2</t>
  </si>
  <si>
    <t>1-1, 3-0</t>
  </si>
  <si>
    <t>0-0, 3-1</t>
  </si>
  <si>
    <t>1-2, 0-0</t>
  </si>
  <si>
    <t>9.-23. A</t>
  </si>
  <si>
    <t>9.-23. B</t>
  </si>
  <si>
    <t>9.-23. C</t>
  </si>
  <si>
    <t>24.-38. A</t>
  </si>
  <si>
    <t>24.-38. B</t>
  </si>
  <si>
    <t>24.-38. C</t>
  </si>
  <si>
    <t>játék nélkül</t>
  </si>
  <si>
    <t>3-0</t>
  </si>
  <si>
    <t>2-1</t>
  </si>
  <si>
    <t>1-1</t>
  </si>
  <si>
    <t>0-2</t>
  </si>
  <si>
    <t>0-0</t>
  </si>
  <si>
    <t>1-2</t>
  </si>
  <si>
    <t>0-1</t>
  </si>
  <si>
    <t>2-2</t>
  </si>
  <si>
    <t>2-4</t>
  </si>
  <si>
    <t>4-0</t>
  </si>
  <si>
    <t>1-0</t>
  </si>
  <si>
    <t>11.-12.</t>
  </si>
  <si>
    <t>15.-16.</t>
  </si>
  <si>
    <t>19.-20.</t>
  </si>
  <si>
    <t>26.-27.</t>
  </si>
  <si>
    <t>30.-31.</t>
  </si>
  <si>
    <t>34.-35.</t>
  </si>
  <si>
    <t>2-3</t>
  </si>
  <si>
    <t>4-4</t>
  </si>
  <si>
    <t>0-3</t>
  </si>
  <si>
    <t>2-0</t>
  </si>
  <si>
    <t>3-1</t>
  </si>
  <si>
    <r>
      <t xml:space="preserve">Aszalós A. : </t>
    </r>
    <r>
      <rPr>
        <b/>
        <sz val="12"/>
        <color theme="1"/>
        <rFont val="Arial"/>
        <family val="2"/>
        <charset val="238"/>
      </rPr>
      <t>Széll G.</t>
    </r>
  </si>
  <si>
    <r>
      <rPr>
        <b/>
        <sz val="12"/>
        <color theme="1"/>
        <rFont val="Arial"/>
        <family val="2"/>
        <charset val="238"/>
      </rPr>
      <t>Lukács L.</t>
    </r>
    <r>
      <rPr>
        <sz val="12"/>
        <color theme="1"/>
        <rFont val="Arial"/>
        <family val="2"/>
        <charset val="238"/>
      </rPr>
      <t xml:space="preserve"> : Mészáros Gy.</t>
    </r>
  </si>
  <si>
    <r>
      <t xml:space="preserve">Szatmári T. : </t>
    </r>
    <r>
      <rPr>
        <b/>
        <sz val="12"/>
        <color theme="1"/>
        <rFont val="Arial"/>
        <family val="2"/>
        <charset val="238"/>
      </rPr>
      <t>Papp-Takács S.</t>
    </r>
  </si>
  <si>
    <r>
      <rPr>
        <b/>
        <sz val="12"/>
        <color theme="1"/>
        <rFont val="Arial"/>
        <family val="2"/>
        <charset val="238"/>
      </rPr>
      <t>Koczor J.</t>
    </r>
    <r>
      <rPr>
        <sz val="12"/>
        <color theme="1"/>
        <rFont val="Arial"/>
        <family val="2"/>
        <charset val="238"/>
      </rPr>
      <t xml:space="preserve"> : Gyenes G.</t>
    </r>
  </si>
  <si>
    <r>
      <t xml:space="preserve">Béres II. Z. : </t>
    </r>
    <r>
      <rPr>
        <b/>
        <sz val="12"/>
        <color theme="1"/>
        <rFont val="Arial"/>
        <family val="2"/>
        <charset val="238"/>
      </rPr>
      <t>Rácz F.</t>
    </r>
  </si>
  <si>
    <r>
      <rPr>
        <b/>
        <sz val="12"/>
        <color theme="1"/>
        <rFont val="Arial"/>
        <family val="2"/>
        <charset val="238"/>
      </rPr>
      <t>Serák Gy.</t>
    </r>
    <r>
      <rPr>
        <sz val="12"/>
        <color theme="1"/>
        <rFont val="Arial"/>
        <family val="2"/>
        <charset val="238"/>
      </rPr>
      <t xml:space="preserve"> : Balázs M.</t>
    </r>
  </si>
  <si>
    <t>Különdíj.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</si>
</sst>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Black"/>
      <family val="2"/>
      <charset val="238"/>
    </font>
    <font>
      <sz val="12"/>
      <color indexed="2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b/>
      <i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indexed="62"/>
      <name val="Arial"/>
      <family val="2"/>
      <charset val="238"/>
    </font>
    <font>
      <i/>
      <sz val="10"/>
      <color indexed="43"/>
      <name val="Arial"/>
      <family val="2"/>
      <charset val="238"/>
    </font>
    <font>
      <sz val="8"/>
      <color indexed="21"/>
      <name val="Arial"/>
      <family val="2"/>
      <charset val="238"/>
    </font>
    <font>
      <b/>
      <i/>
      <sz val="10"/>
      <color indexed="43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color indexed="13"/>
      <name val="Arial CE"/>
      <charset val="238"/>
    </font>
    <font>
      <i/>
      <sz val="12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0"/>
      <color indexed="62"/>
      <name val="Arial CE"/>
      <charset val="238"/>
    </font>
    <font>
      <b/>
      <sz val="12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84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2" fillId="0" borderId="0" xfId="1" applyFont="1" applyBorder="1"/>
    <xf numFmtId="0" fontId="4" fillId="2" borderId="0" xfId="1" applyFont="1" applyFill="1" applyBorder="1" applyAlignment="1">
      <alignment horizontal="center"/>
    </xf>
    <xf numFmtId="0" fontId="3" fillId="0" borderId="0" xfId="1" applyFont="1" applyBorder="1"/>
    <xf numFmtId="0" fontId="5" fillId="0" borderId="0" xfId="1" applyFont="1" applyFill="1" applyBorder="1" applyAlignment="1">
      <alignment horizontal="right" vertical="center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3" xfId="1" applyFont="1" applyFill="1" applyBorder="1"/>
    <xf numFmtId="0" fontId="2" fillId="3" borderId="4" xfId="1" applyFont="1" applyFill="1" applyBorder="1"/>
    <xf numFmtId="0" fontId="6" fillId="0" borderId="3" xfId="1" applyFont="1" applyBorder="1" applyAlignment="1">
      <alignment horizontal="left" vertical="top"/>
    </xf>
    <xf numFmtId="0" fontId="8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0" fillId="2" borderId="2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right" vertical="top"/>
    </xf>
    <xf numFmtId="0" fontId="1" fillId="2" borderId="0" xfId="1" applyFill="1"/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2" borderId="14" xfId="1" applyFont="1" applyFill="1" applyBorder="1"/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13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14" fillId="2" borderId="0" xfId="1" applyFont="1" applyFill="1" applyBorder="1" applyAlignment="1">
      <alignment horizontal="center" vertical="top"/>
    </xf>
    <xf numFmtId="0" fontId="15" fillId="0" borderId="0" xfId="1" applyFont="1" applyFill="1" applyAlignment="1">
      <alignment horizontal="center" vertical="top"/>
    </xf>
    <xf numFmtId="0" fontId="16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1" applyFont="1" applyBorder="1"/>
    <xf numFmtId="0" fontId="21" fillId="0" borderId="0" xfId="1" applyFont="1"/>
    <xf numFmtId="49" fontId="18" fillId="0" borderId="0" xfId="0" applyNumberFormat="1" applyFont="1" applyFill="1" applyAlignment="1">
      <alignment horizontal="center" vertical="center"/>
    </xf>
    <xf numFmtId="14" fontId="10" fillId="2" borderId="0" xfId="1" applyNumberFormat="1" applyFont="1" applyFill="1" applyAlignment="1">
      <alignment horizontal="centerContinuous" vertical="center"/>
    </xf>
    <xf numFmtId="0" fontId="10" fillId="2" borderId="0" xfId="1" applyFont="1" applyFill="1" applyAlignment="1">
      <alignment horizontal="centerContinuous" vertical="center"/>
    </xf>
    <xf numFmtId="0" fontId="2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/>
    <xf numFmtId="0" fontId="23" fillId="2" borderId="0" xfId="1" applyFont="1" applyFill="1" applyBorder="1" applyAlignment="1">
      <alignment horizontal="center" vertical="center"/>
    </xf>
    <xf numFmtId="0" fontId="24" fillId="0" borderId="15" xfId="1" applyFont="1" applyBorder="1" applyAlignment="1">
      <alignment horizontal="left" vertical="top"/>
    </xf>
    <xf numFmtId="0" fontId="25" fillId="2" borderId="0" xfId="1" applyFont="1" applyFill="1" applyBorder="1" applyAlignment="1">
      <alignment horizontal="center" vertical="center"/>
    </xf>
    <xf numFmtId="0" fontId="26" fillId="0" borderId="0" xfId="1" applyFont="1" applyFill="1" applyAlignment="1">
      <alignment horizontal="center" vertical="top"/>
    </xf>
    <xf numFmtId="0" fontId="24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horizontal="center" vertical="center"/>
    </xf>
    <xf numFmtId="0" fontId="8" fillId="3" borderId="11" xfId="1" applyFont="1" applyFill="1" applyBorder="1"/>
    <xf numFmtId="0" fontId="24" fillId="0" borderId="3" xfId="1" applyFont="1" applyBorder="1" applyAlignment="1">
      <alignment horizontal="left" vertical="top"/>
    </xf>
    <xf numFmtId="0" fontId="27" fillId="2" borderId="0" xfId="1" applyFont="1" applyFill="1" applyBorder="1" applyAlignment="1">
      <alignment horizontal="right" vertical="top"/>
    </xf>
    <xf numFmtId="0" fontId="24" fillId="2" borderId="0" xfId="1" applyFont="1" applyFill="1" applyBorder="1" applyAlignment="1">
      <alignment horizontal="left" vertical="top"/>
    </xf>
    <xf numFmtId="0" fontId="13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center" vertical="top"/>
    </xf>
    <xf numFmtId="0" fontId="29" fillId="0" borderId="0" xfId="1" applyFont="1" applyBorder="1"/>
    <xf numFmtId="0" fontId="2" fillId="0" borderId="0" xfId="1" applyFont="1" applyBorder="1" applyAlignment="1">
      <alignment horizontal="right" vertical="center"/>
    </xf>
    <xf numFmtId="0" fontId="30" fillId="0" borderId="0" xfId="1" applyFont="1" applyBorder="1"/>
    <xf numFmtId="0" fontId="2" fillId="0" borderId="0" xfId="1" applyFont="1" applyBorder="1" applyAlignment="1">
      <alignment vertical="center"/>
    </xf>
    <xf numFmtId="0" fontId="1" fillId="2" borderId="0" xfId="1" applyFill="1" applyBorder="1"/>
    <xf numFmtId="0" fontId="31" fillId="0" borderId="0" xfId="1" applyFont="1" applyBorder="1"/>
    <xf numFmtId="0" fontId="32" fillId="2" borderId="0" xfId="1" applyFont="1" applyFill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1" applyFont="1" applyFill="1" applyBorder="1" applyAlignment="1">
      <alignment horizontal="center"/>
    </xf>
    <xf numFmtId="0" fontId="33" fillId="2" borderId="0" xfId="1" applyFont="1" applyFill="1" applyBorder="1" applyAlignment="1">
      <alignment horizontal="center" vertical="top"/>
    </xf>
    <xf numFmtId="0" fontId="29" fillId="2" borderId="0" xfId="1" applyFont="1" applyFill="1" applyBorder="1"/>
    <xf numFmtId="0" fontId="1" fillId="0" borderId="0" xfId="1" applyFill="1"/>
    <xf numFmtId="0" fontId="21" fillId="0" borderId="0" xfId="1" applyFont="1" applyBorder="1" applyAlignment="1">
      <alignment vertical="center"/>
    </xf>
    <xf numFmtId="0" fontId="34" fillId="0" borderId="0" xfId="1" applyFont="1" applyBorder="1"/>
    <xf numFmtId="0" fontId="34" fillId="0" borderId="0" xfId="1" applyFont="1"/>
    <xf numFmtId="49" fontId="18" fillId="0" borderId="0" xfId="0" applyNumberFormat="1" applyFont="1" applyAlignment="1">
      <alignment horizontal="center" vertical="center"/>
    </xf>
    <xf numFmtId="49" fontId="0" fillId="0" borderId="0" xfId="0" applyNumberFormat="1"/>
    <xf numFmtId="49" fontId="19" fillId="9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10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14" fontId="10" fillId="2" borderId="3" xfId="1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49" fontId="18" fillId="5" borderId="0" xfId="0" applyNumberFormat="1" applyFont="1" applyFill="1" applyAlignment="1">
      <alignment horizontal="center" vertical="center"/>
    </xf>
    <xf numFmtId="49" fontId="18" fillId="6" borderId="0" xfId="0" applyNumberFormat="1" applyFont="1" applyFill="1" applyAlignment="1">
      <alignment horizontal="center" vertical="center"/>
    </xf>
    <xf numFmtId="49" fontId="18" fillId="10" borderId="0" xfId="0" applyNumberFormat="1" applyFont="1" applyFill="1" applyBorder="1" applyAlignment="1">
      <alignment horizontal="center" vertical="center"/>
    </xf>
    <xf numFmtId="49" fontId="18" fillId="10" borderId="27" xfId="0" applyNumberFormat="1" applyFont="1" applyFill="1" applyBorder="1" applyAlignment="1">
      <alignment horizontal="center" vertical="center"/>
    </xf>
    <xf numFmtId="49" fontId="18" fillId="8" borderId="0" xfId="0" applyNumberFormat="1" applyFont="1" applyFill="1" applyAlignment="1">
      <alignment horizontal="center" vertical="center"/>
    </xf>
    <xf numFmtId="49" fontId="18" fillId="7" borderId="0" xfId="0" applyNumberFormat="1" applyFont="1" applyFill="1" applyAlignment="1">
      <alignment horizontal="center" vertical="center"/>
    </xf>
    <xf numFmtId="49" fontId="18" fillId="9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3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2"/>
  <sheetViews>
    <sheetView workbookViewId="0">
      <selection activeCell="N21" sqref="N21"/>
    </sheetView>
  </sheetViews>
  <sheetFormatPr defaultRowHeight="14.4" x14ac:dyDescent="0.3"/>
  <sheetData>
    <row r="1" spans="1:18" ht="16.2" thickBot="1" x14ac:dyDescent="0.35">
      <c r="A1" s="165" t="s">
        <v>47</v>
      </c>
      <c r="B1" s="166"/>
      <c r="C1" s="166"/>
      <c r="D1" s="167" t="s">
        <v>48</v>
      </c>
      <c r="E1" s="167"/>
      <c r="F1" s="167"/>
      <c r="G1" s="166">
        <v>611.70000000000005</v>
      </c>
      <c r="H1" s="166"/>
      <c r="I1" s="167" t="s">
        <v>46</v>
      </c>
      <c r="J1" s="168"/>
      <c r="K1" s="169" t="s">
        <v>46</v>
      </c>
      <c r="L1" s="163"/>
      <c r="M1" s="162" t="s">
        <v>45</v>
      </c>
      <c r="N1" s="163"/>
      <c r="O1" s="162" t="s">
        <v>44</v>
      </c>
      <c r="P1" s="163"/>
      <c r="Q1" s="162" t="s">
        <v>43</v>
      </c>
      <c r="R1" s="164"/>
    </row>
    <row r="2" spans="1:18" ht="15.6" x14ac:dyDescent="0.3">
      <c r="A2" s="152" t="s">
        <v>49</v>
      </c>
      <c r="B2" s="145"/>
      <c r="C2" s="145"/>
      <c r="D2" s="144" t="s">
        <v>48</v>
      </c>
      <c r="E2" s="144"/>
      <c r="F2" s="144"/>
      <c r="G2" s="145">
        <v>551.6</v>
      </c>
      <c r="H2" s="145"/>
      <c r="I2" s="144" t="s">
        <v>46</v>
      </c>
      <c r="J2" s="146"/>
      <c r="K2" s="139" t="s">
        <v>96</v>
      </c>
      <c r="L2" s="129"/>
      <c r="M2" s="128" t="s">
        <v>108</v>
      </c>
      <c r="N2" s="129"/>
      <c r="O2" s="134" t="s">
        <v>120</v>
      </c>
      <c r="P2" s="161"/>
      <c r="Q2" s="134" t="s">
        <v>124</v>
      </c>
      <c r="R2" s="135"/>
    </row>
    <row r="3" spans="1:18" ht="16.2" thickBot="1" x14ac:dyDescent="0.35">
      <c r="A3" s="153" t="s">
        <v>50</v>
      </c>
      <c r="B3" s="150"/>
      <c r="C3" s="150"/>
      <c r="D3" s="149" t="s">
        <v>48</v>
      </c>
      <c r="E3" s="149"/>
      <c r="F3" s="149"/>
      <c r="G3" s="150">
        <v>504.1</v>
      </c>
      <c r="H3" s="150"/>
      <c r="I3" s="149" t="s">
        <v>46</v>
      </c>
      <c r="J3" s="151"/>
      <c r="K3" s="139" t="s">
        <v>97</v>
      </c>
      <c r="L3" s="129"/>
      <c r="M3" s="128" t="s">
        <v>109</v>
      </c>
      <c r="N3" s="129"/>
      <c r="O3" s="134" t="s">
        <v>122</v>
      </c>
      <c r="P3" s="161"/>
      <c r="Q3" s="134" t="s">
        <v>125</v>
      </c>
      <c r="R3" s="135"/>
    </row>
    <row r="4" spans="1:18" ht="15" x14ac:dyDescent="0.3">
      <c r="A4" s="152" t="s">
        <v>51</v>
      </c>
      <c r="B4" s="145"/>
      <c r="C4" s="145"/>
      <c r="D4" s="144" t="s">
        <v>52</v>
      </c>
      <c r="E4" s="144"/>
      <c r="F4" s="144"/>
      <c r="G4" s="145">
        <v>498.9</v>
      </c>
      <c r="H4" s="145"/>
      <c r="I4" s="144" t="s">
        <v>46</v>
      </c>
      <c r="J4" s="146"/>
      <c r="K4" s="139" t="s">
        <v>98</v>
      </c>
      <c r="L4" s="129"/>
      <c r="M4" s="128" t="s">
        <v>110</v>
      </c>
      <c r="N4" s="129"/>
      <c r="O4" s="128"/>
      <c r="P4" s="129"/>
      <c r="Q4" s="128" t="s">
        <v>126</v>
      </c>
      <c r="R4" s="160"/>
    </row>
    <row r="5" spans="1:18" ht="15" x14ac:dyDescent="0.3">
      <c r="A5" s="152" t="s">
        <v>53</v>
      </c>
      <c r="B5" s="145"/>
      <c r="C5" s="145"/>
      <c r="D5" s="144" t="s">
        <v>52</v>
      </c>
      <c r="E5" s="144"/>
      <c r="F5" s="144"/>
      <c r="G5" s="145">
        <v>413.5</v>
      </c>
      <c r="H5" s="145"/>
      <c r="I5" s="144" t="s">
        <v>45</v>
      </c>
      <c r="J5" s="146"/>
      <c r="K5" s="139" t="s">
        <v>99</v>
      </c>
      <c r="L5" s="129"/>
      <c r="M5" s="128" t="s">
        <v>111</v>
      </c>
      <c r="N5" s="129"/>
      <c r="O5" s="128"/>
      <c r="P5" s="129"/>
      <c r="Q5" s="128" t="s">
        <v>127</v>
      </c>
      <c r="R5" s="160"/>
    </row>
    <row r="6" spans="1:18" ht="16.2" thickBot="1" x14ac:dyDescent="0.35">
      <c r="A6" s="153" t="s">
        <v>54</v>
      </c>
      <c r="B6" s="150"/>
      <c r="C6" s="150"/>
      <c r="D6" s="149" t="s">
        <v>52</v>
      </c>
      <c r="E6" s="149"/>
      <c r="F6" s="149"/>
      <c r="G6" s="150">
        <v>363.8</v>
      </c>
      <c r="H6" s="150"/>
      <c r="I6" s="149" t="s">
        <v>45</v>
      </c>
      <c r="J6" s="151"/>
      <c r="K6" s="139" t="s">
        <v>100</v>
      </c>
      <c r="L6" s="129"/>
      <c r="M6" s="128" t="s">
        <v>112</v>
      </c>
      <c r="N6" s="129"/>
      <c r="O6" s="128"/>
      <c r="P6" s="129"/>
      <c r="Q6" s="134" t="s">
        <v>128</v>
      </c>
      <c r="R6" s="135"/>
    </row>
    <row r="7" spans="1:18" ht="15.6" x14ac:dyDescent="0.3">
      <c r="A7" s="152" t="s">
        <v>55</v>
      </c>
      <c r="B7" s="145"/>
      <c r="C7" s="145"/>
      <c r="D7" s="144" t="s">
        <v>56</v>
      </c>
      <c r="E7" s="144"/>
      <c r="F7" s="144"/>
      <c r="G7" s="145">
        <v>598.1</v>
      </c>
      <c r="H7" s="145"/>
      <c r="I7" s="144" t="s">
        <v>46</v>
      </c>
      <c r="J7" s="146"/>
      <c r="K7" s="139" t="s">
        <v>101</v>
      </c>
      <c r="L7" s="129"/>
      <c r="M7" s="128" t="s">
        <v>113</v>
      </c>
      <c r="N7" s="129"/>
      <c r="O7" s="128"/>
      <c r="P7" s="129"/>
      <c r="Q7" s="134" t="s">
        <v>129</v>
      </c>
      <c r="R7" s="135"/>
    </row>
    <row r="8" spans="1:18" ht="15.6" x14ac:dyDescent="0.3">
      <c r="A8" s="152" t="s">
        <v>57</v>
      </c>
      <c r="B8" s="145"/>
      <c r="C8" s="145"/>
      <c r="D8" s="144" t="s">
        <v>56</v>
      </c>
      <c r="E8" s="144"/>
      <c r="F8" s="144"/>
      <c r="G8" s="145">
        <v>444.2</v>
      </c>
      <c r="H8" s="145"/>
      <c r="I8" s="144" t="s">
        <v>45</v>
      </c>
      <c r="J8" s="146"/>
      <c r="K8" s="139" t="s">
        <v>102</v>
      </c>
      <c r="L8" s="129"/>
      <c r="M8" s="128" t="s">
        <v>114</v>
      </c>
      <c r="N8" s="129"/>
      <c r="O8" s="128"/>
      <c r="P8" s="129"/>
      <c r="Q8" s="134" t="s">
        <v>130</v>
      </c>
      <c r="R8" s="135"/>
    </row>
    <row r="9" spans="1:18" ht="15" x14ac:dyDescent="0.3">
      <c r="A9" s="152" t="s">
        <v>58</v>
      </c>
      <c r="B9" s="145"/>
      <c r="C9" s="145"/>
      <c r="D9" s="144" t="s">
        <v>56</v>
      </c>
      <c r="E9" s="144"/>
      <c r="F9" s="144"/>
      <c r="G9" s="145">
        <v>392.4</v>
      </c>
      <c r="H9" s="145"/>
      <c r="I9" s="144" t="s">
        <v>45</v>
      </c>
      <c r="J9" s="146"/>
      <c r="K9" s="139" t="s">
        <v>103</v>
      </c>
      <c r="L9" s="129"/>
      <c r="M9" s="128" t="s">
        <v>115</v>
      </c>
      <c r="N9" s="129"/>
      <c r="O9" s="128"/>
      <c r="P9" s="129"/>
      <c r="Q9" s="128" t="s">
        <v>131</v>
      </c>
      <c r="R9" s="160"/>
    </row>
    <row r="10" spans="1:18" ht="15.6" thickBot="1" x14ac:dyDescent="0.35">
      <c r="A10" s="153" t="s">
        <v>138</v>
      </c>
      <c r="B10" s="150"/>
      <c r="C10" s="150"/>
      <c r="D10" s="149" t="s">
        <v>56</v>
      </c>
      <c r="E10" s="149"/>
      <c r="F10" s="149"/>
      <c r="G10" s="150">
        <v>362.9</v>
      </c>
      <c r="H10" s="150"/>
      <c r="I10" s="149" t="s">
        <v>45</v>
      </c>
      <c r="J10" s="151"/>
      <c r="K10" s="139" t="s">
        <v>104</v>
      </c>
      <c r="L10" s="129"/>
      <c r="M10" s="128" t="s">
        <v>116</v>
      </c>
      <c r="N10" s="129"/>
      <c r="O10" s="128"/>
      <c r="P10" s="129"/>
      <c r="Q10" s="128" t="s">
        <v>132</v>
      </c>
      <c r="R10" s="160"/>
    </row>
    <row r="11" spans="1:18" ht="15.6" thickBot="1" x14ac:dyDescent="0.35">
      <c r="A11" s="154" t="s">
        <v>59</v>
      </c>
      <c r="B11" s="155"/>
      <c r="C11" s="155"/>
      <c r="D11" s="156" t="s">
        <v>60</v>
      </c>
      <c r="E11" s="156"/>
      <c r="F11" s="156"/>
      <c r="G11" s="155">
        <v>454.9</v>
      </c>
      <c r="H11" s="155"/>
      <c r="I11" s="156" t="s">
        <v>46</v>
      </c>
      <c r="J11" s="157"/>
      <c r="K11" s="139" t="s">
        <v>105</v>
      </c>
      <c r="L11" s="129"/>
      <c r="M11" s="128" t="s">
        <v>117</v>
      </c>
      <c r="N11" s="129"/>
      <c r="O11" s="128"/>
      <c r="P11" s="129"/>
      <c r="Q11" s="128" t="s">
        <v>133</v>
      </c>
      <c r="R11" s="160"/>
    </row>
    <row r="12" spans="1:18" ht="16.2" thickBot="1" x14ac:dyDescent="0.35">
      <c r="A12" s="158" t="s">
        <v>61</v>
      </c>
      <c r="B12" s="159"/>
      <c r="C12" s="159"/>
      <c r="D12" s="156" t="s">
        <v>62</v>
      </c>
      <c r="E12" s="156"/>
      <c r="F12" s="156"/>
      <c r="G12" s="155">
        <v>154</v>
      </c>
      <c r="H12" s="155"/>
      <c r="I12" s="156" t="s">
        <v>44</v>
      </c>
      <c r="J12" s="157"/>
      <c r="K12" s="139" t="s">
        <v>106</v>
      </c>
      <c r="L12" s="129"/>
      <c r="M12" s="128" t="s">
        <v>118</v>
      </c>
      <c r="N12" s="129"/>
      <c r="O12" s="128"/>
      <c r="P12" s="129"/>
      <c r="Q12" s="134" t="s">
        <v>134</v>
      </c>
      <c r="R12" s="135"/>
    </row>
    <row r="13" spans="1:18" ht="15.6" x14ac:dyDescent="0.3">
      <c r="A13" s="152" t="s">
        <v>63</v>
      </c>
      <c r="B13" s="145"/>
      <c r="C13" s="145"/>
      <c r="D13" s="144" t="s">
        <v>64</v>
      </c>
      <c r="E13" s="144"/>
      <c r="F13" s="144"/>
      <c r="G13" s="145">
        <v>488.9</v>
      </c>
      <c r="H13" s="145"/>
      <c r="I13" s="144" t="s">
        <v>46</v>
      </c>
      <c r="J13" s="146"/>
      <c r="K13" s="139"/>
      <c r="L13" s="129"/>
      <c r="M13" s="128" t="s">
        <v>119</v>
      </c>
      <c r="N13" s="129"/>
      <c r="O13" s="128"/>
      <c r="P13" s="129"/>
      <c r="Q13" s="134" t="s">
        <v>135</v>
      </c>
      <c r="R13" s="135"/>
    </row>
    <row r="14" spans="1:18" ht="16.2" thickBot="1" x14ac:dyDescent="0.35">
      <c r="A14" s="152" t="s">
        <v>65</v>
      </c>
      <c r="B14" s="145"/>
      <c r="C14" s="145"/>
      <c r="D14" s="144" t="s">
        <v>64</v>
      </c>
      <c r="E14" s="144"/>
      <c r="F14" s="144"/>
      <c r="G14" s="145">
        <v>460.2</v>
      </c>
      <c r="H14" s="145"/>
      <c r="I14" s="144" t="s">
        <v>46</v>
      </c>
      <c r="J14" s="146"/>
      <c r="K14" s="140"/>
      <c r="L14" s="131"/>
      <c r="M14" s="130"/>
      <c r="N14" s="131"/>
      <c r="O14" s="130"/>
      <c r="P14" s="131"/>
      <c r="Q14" s="136" t="s">
        <v>136</v>
      </c>
      <c r="R14" s="137"/>
    </row>
    <row r="15" spans="1:18" ht="16.2" thickBot="1" x14ac:dyDescent="0.35">
      <c r="A15" s="152" t="s">
        <v>66</v>
      </c>
      <c r="B15" s="145"/>
      <c r="C15" s="145"/>
      <c r="D15" s="144" t="s">
        <v>64</v>
      </c>
      <c r="E15" s="144"/>
      <c r="F15" s="144"/>
      <c r="G15" s="145">
        <v>421.4</v>
      </c>
      <c r="H15" s="145"/>
      <c r="I15" s="144" t="s">
        <v>45</v>
      </c>
      <c r="J15" s="146"/>
      <c r="K15" s="141" t="s">
        <v>107</v>
      </c>
      <c r="L15" s="133"/>
      <c r="M15" s="132" t="s">
        <v>121</v>
      </c>
      <c r="N15" s="133"/>
      <c r="O15" s="132" t="s">
        <v>123</v>
      </c>
      <c r="P15" s="133"/>
      <c r="Q15" s="132" t="s">
        <v>137</v>
      </c>
      <c r="R15" s="138"/>
    </row>
    <row r="16" spans="1:18" ht="16.2" thickBot="1" x14ac:dyDescent="0.35">
      <c r="A16" s="147" t="s">
        <v>67</v>
      </c>
      <c r="B16" s="148"/>
      <c r="C16" s="148"/>
      <c r="D16" s="149" t="s">
        <v>64</v>
      </c>
      <c r="E16" s="149"/>
      <c r="F16" s="149"/>
      <c r="G16" s="150">
        <v>246.6</v>
      </c>
      <c r="H16" s="150"/>
      <c r="I16" s="149" t="s">
        <v>44</v>
      </c>
      <c r="J16" s="151"/>
      <c r="K16" s="83"/>
      <c r="L16" s="83"/>
      <c r="M16" s="83"/>
      <c r="N16" s="83"/>
      <c r="O16" s="83"/>
      <c r="P16" s="83"/>
      <c r="Q16" s="83"/>
      <c r="R16" s="83"/>
    </row>
    <row r="17" spans="1:18" ht="15.6" thickBot="1" x14ac:dyDescent="0.35">
      <c r="A17" s="154" t="s">
        <v>68</v>
      </c>
      <c r="B17" s="155"/>
      <c r="C17" s="155"/>
      <c r="D17" s="156" t="s">
        <v>69</v>
      </c>
      <c r="E17" s="156"/>
      <c r="F17" s="156"/>
      <c r="G17" s="155">
        <v>344.3</v>
      </c>
      <c r="H17" s="155"/>
      <c r="I17" s="156" t="s">
        <v>45</v>
      </c>
      <c r="J17" s="157"/>
      <c r="K17" s="83"/>
      <c r="L17" s="83"/>
      <c r="M17" s="83"/>
      <c r="N17" s="83"/>
      <c r="O17" s="83"/>
      <c r="P17" s="83"/>
      <c r="Q17" s="83"/>
      <c r="R17" s="83"/>
    </row>
    <row r="18" spans="1:18" ht="15.6" x14ac:dyDescent="0.3">
      <c r="A18" s="142" t="s">
        <v>70</v>
      </c>
      <c r="B18" s="143"/>
      <c r="C18" s="143"/>
      <c r="D18" s="144" t="s">
        <v>71</v>
      </c>
      <c r="E18" s="144"/>
      <c r="F18" s="144"/>
      <c r="G18" s="145">
        <v>147.80000000000001</v>
      </c>
      <c r="H18" s="145"/>
      <c r="I18" s="144" t="s">
        <v>72</v>
      </c>
      <c r="J18" s="146"/>
      <c r="K18" s="83"/>
      <c r="L18" s="83"/>
      <c r="M18" s="83"/>
      <c r="N18" s="83"/>
      <c r="O18" s="83"/>
      <c r="P18" s="83"/>
      <c r="Q18" s="83"/>
      <c r="R18" s="83"/>
    </row>
    <row r="19" spans="1:18" ht="15.6" x14ac:dyDescent="0.3">
      <c r="A19" s="142" t="s">
        <v>73</v>
      </c>
      <c r="B19" s="143"/>
      <c r="C19" s="143"/>
      <c r="D19" s="144" t="s">
        <v>71</v>
      </c>
      <c r="E19" s="144"/>
      <c r="F19" s="144"/>
      <c r="G19" s="145">
        <v>123.8</v>
      </c>
      <c r="H19" s="145"/>
      <c r="I19" s="144" t="s">
        <v>72</v>
      </c>
      <c r="J19" s="146"/>
      <c r="K19" s="83"/>
      <c r="L19" s="83"/>
      <c r="M19" s="83"/>
      <c r="N19" s="83"/>
      <c r="O19" s="83"/>
      <c r="P19" s="83"/>
      <c r="Q19" s="83"/>
      <c r="R19" s="83"/>
    </row>
    <row r="20" spans="1:18" ht="16.2" thickBot="1" x14ac:dyDescent="0.35">
      <c r="A20" s="147" t="s">
        <v>74</v>
      </c>
      <c r="B20" s="148"/>
      <c r="C20" s="148"/>
      <c r="D20" s="149" t="s">
        <v>71</v>
      </c>
      <c r="E20" s="149"/>
      <c r="F20" s="149"/>
      <c r="G20" s="150">
        <v>51</v>
      </c>
      <c r="H20" s="150"/>
      <c r="I20" s="149" t="s">
        <v>72</v>
      </c>
      <c r="J20" s="151"/>
      <c r="K20" s="83"/>
      <c r="L20" s="83"/>
      <c r="M20" s="83"/>
      <c r="N20" s="83"/>
      <c r="O20" s="83"/>
      <c r="P20" s="83"/>
      <c r="Q20" s="83"/>
      <c r="R20" s="83"/>
    </row>
    <row r="21" spans="1:18" ht="15" x14ac:dyDescent="0.3">
      <c r="A21" s="152" t="s">
        <v>75</v>
      </c>
      <c r="B21" s="145"/>
      <c r="C21" s="145"/>
      <c r="D21" s="144" t="s">
        <v>76</v>
      </c>
      <c r="E21" s="144"/>
      <c r="F21" s="144"/>
      <c r="G21" s="145">
        <v>453</v>
      </c>
      <c r="H21" s="145"/>
      <c r="I21" s="144" t="s">
        <v>46</v>
      </c>
      <c r="J21" s="146"/>
      <c r="K21" s="83"/>
      <c r="L21" s="83"/>
      <c r="M21" s="83"/>
      <c r="N21" s="83"/>
      <c r="O21" s="83"/>
      <c r="P21" s="83"/>
      <c r="Q21" s="83"/>
      <c r="R21" s="83"/>
    </row>
    <row r="22" spans="1:18" ht="15.6" thickBot="1" x14ac:dyDescent="0.35">
      <c r="A22" s="153" t="s">
        <v>77</v>
      </c>
      <c r="B22" s="150"/>
      <c r="C22" s="150"/>
      <c r="D22" s="149" t="s">
        <v>76</v>
      </c>
      <c r="E22" s="149"/>
      <c r="F22" s="149"/>
      <c r="G22" s="150">
        <v>415.1</v>
      </c>
      <c r="H22" s="150"/>
      <c r="I22" s="149" t="s">
        <v>45</v>
      </c>
      <c r="J22" s="151"/>
      <c r="K22" s="83"/>
      <c r="L22" s="83"/>
      <c r="M22" s="83"/>
      <c r="N22" s="83"/>
      <c r="O22" s="83"/>
      <c r="P22" s="83"/>
      <c r="Q22" s="83"/>
      <c r="R22" s="83"/>
    </row>
    <row r="23" spans="1:18" ht="15" x14ac:dyDescent="0.3">
      <c r="A23" s="152" t="s">
        <v>78</v>
      </c>
      <c r="B23" s="145"/>
      <c r="C23" s="145"/>
      <c r="D23" s="144" t="s">
        <v>79</v>
      </c>
      <c r="E23" s="144"/>
      <c r="F23" s="144"/>
      <c r="G23" s="145">
        <v>511.3</v>
      </c>
      <c r="H23" s="145"/>
      <c r="I23" s="144" t="s">
        <v>46</v>
      </c>
      <c r="J23" s="146"/>
      <c r="K23" s="83"/>
      <c r="L23" s="83"/>
      <c r="M23" s="83"/>
      <c r="N23" s="83"/>
      <c r="O23" s="83"/>
      <c r="P23" s="83"/>
      <c r="Q23" s="83"/>
      <c r="R23" s="83"/>
    </row>
    <row r="24" spans="1:18" ht="15" x14ac:dyDescent="0.3">
      <c r="A24" s="152" t="s">
        <v>80</v>
      </c>
      <c r="B24" s="145"/>
      <c r="C24" s="145"/>
      <c r="D24" s="144" t="s">
        <v>79</v>
      </c>
      <c r="E24" s="144"/>
      <c r="F24" s="144"/>
      <c r="G24" s="145">
        <v>468.6</v>
      </c>
      <c r="H24" s="145"/>
      <c r="I24" s="144" t="s">
        <v>46</v>
      </c>
      <c r="J24" s="146"/>
      <c r="K24" s="83"/>
      <c r="L24" s="83"/>
      <c r="M24" s="83"/>
      <c r="N24" s="83"/>
      <c r="O24" s="83"/>
      <c r="P24" s="83"/>
      <c r="Q24" s="83"/>
      <c r="R24" s="83"/>
    </row>
    <row r="25" spans="1:18" ht="15" x14ac:dyDescent="0.3">
      <c r="A25" s="152" t="s">
        <v>81</v>
      </c>
      <c r="B25" s="145"/>
      <c r="C25" s="145"/>
      <c r="D25" s="144" t="s">
        <v>79</v>
      </c>
      <c r="E25" s="144"/>
      <c r="F25" s="144"/>
      <c r="G25" s="145">
        <v>361.8</v>
      </c>
      <c r="H25" s="145"/>
      <c r="I25" s="144" t="s">
        <v>45</v>
      </c>
      <c r="J25" s="146"/>
      <c r="K25" s="83"/>
      <c r="L25" s="83"/>
      <c r="M25" s="83"/>
      <c r="N25" s="83"/>
      <c r="O25" s="83"/>
      <c r="P25" s="83"/>
      <c r="Q25" s="83"/>
      <c r="R25" s="83"/>
    </row>
    <row r="26" spans="1:18" ht="15" x14ac:dyDescent="0.3">
      <c r="A26" s="152" t="s">
        <v>82</v>
      </c>
      <c r="B26" s="145"/>
      <c r="C26" s="145"/>
      <c r="D26" s="144" t="s">
        <v>79</v>
      </c>
      <c r="E26" s="144"/>
      <c r="F26" s="144"/>
      <c r="G26" s="145">
        <v>323.8</v>
      </c>
      <c r="H26" s="145"/>
      <c r="I26" s="144" t="s">
        <v>45</v>
      </c>
      <c r="J26" s="146"/>
      <c r="K26" s="83"/>
      <c r="L26" s="83"/>
      <c r="M26" s="83"/>
      <c r="N26" s="83"/>
      <c r="O26" s="83"/>
      <c r="P26" s="83"/>
      <c r="Q26" s="83"/>
      <c r="R26" s="83"/>
    </row>
    <row r="27" spans="1:18" ht="15" x14ac:dyDescent="0.3">
      <c r="A27" s="152" t="s">
        <v>83</v>
      </c>
      <c r="B27" s="145"/>
      <c r="C27" s="145"/>
      <c r="D27" s="144" t="s">
        <v>79</v>
      </c>
      <c r="E27" s="144"/>
      <c r="F27" s="144"/>
      <c r="G27" s="145">
        <v>305.89999999999998</v>
      </c>
      <c r="H27" s="145"/>
      <c r="I27" s="144" t="s">
        <v>45</v>
      </c>
      <c r="J27" s="146"/>
      <c r="K27" s="83"/>
      <c r="L27" s="83"/>
      <c r="M27" s="83"/>
      <c r="N27" s="83"/>
      <c r="O27" s="83"/>
      <c r="P27" s="83"/>
      <c r="Q27" s="83"/>
      <c r="R27" s="83"/>
    </row>
    <row r="28" spans="1:18" ht="15" x14ac:dyDescent="0.3">
      <c r="A28" s="152" t="s">
        <v>84</v>
      </c>
      <c r="B28" s="145"/>
      <c r="C28" s="145"/>
      <c r="D28" s="144" t="s">
        <v>79</v>
      </c>
      <c r="E28" s="144"/>
      <c r="F28" s="144"/>
      <c r="G28" s="145">
        <v>301.7</v>
      </c>
      <c r="H28" s="145"/>
      <c r="I28" s="144" t="s">
        <v>45</v>
      </c>
      <c r="J28" s="146"/>
      <c r="K28" s="83"/>
      <c r="L28" s="83"/>
      <c r="M28" s="83"/>
      <c r="N28" s="83"/>
      <c r="O28" s="83"/>
      <c r="P28" s="83"/>
      <c r="Q28" s="83"/>
      <c r="R28" s="83"/>
    </row>
    <row r="29" spans="1:18" ht="15.6" x14ac:dyDescent="0.3">
      <c r="A29" s="142" t="s">
        <v>85</v>
      </c>
      <c r="B29" s="143"/>
      <c r="C29" s="143"/>
      <c r="D29" s="144" t="s">
        <v>79</v>
      </c>
      <c r="E29" s="144"/>
      <c r="F29" s="144"/>
      <c r="G29" s="145">
        <v>78.8</v>
      </c>
      <c r="H29" s="145"/>
      <c r="I29" s="144" t="s">
        <v>72</v>
      </c>
      <c r="J29" s="146"/>
      <c r="K29" s="83"/>
      <c r="L29" s="83"/>
      <c r="M29" s="83"/>
      <c r="N29" s="83"/>
      <c r="O29" s="83"/>
      <c r="P29" s="83"/>
      <c r="Q29" s="83"/>
      <c r="R29" s="83"/>
    </row>
    <row r="30" spans="1:18" ht="16.2" thickBot="1" x14ac:dyDescent="0.35">
      <c r="A30" s="147" t="s">
        <v>86</v>
      </c>
      <c r="B30" s="148"/>
      <c r="C30" s="148"/>
      <c r="D30" s="149" t="s">
        <v>79</v>
      </c>
      <c r="E30" s="149"/>
      <c r="F30" s="149"/>
      <c r="G30" s="150">
        <v>0</v>
      </c>
      <c r="H30" s="150"/>
      <c r="I30" s="149" t="s">
        <v>72</v>
      </c>
      <c r="J30" s="151"/>
      <c r="K30" s="83"/>
      <c r="L30" s="83"/>
      <c r="M30" s="83"/>
      <c r="N30" s="83"/>
      <c r="O30" s="83"/>
      <c r="P30" s="83"/>
      <c r="Q30" s="83"/>
      <c r="R30" s="83"/>
    </row>
    <row r="31" spans="1:18" ht="15" x14ac:dyDescent="0.3">
      <c r="A31" s="152" t="s">
        <v>87</v>
      </c>
      <c r="B31" s="145"/>
      <c r="C31" s="145"/>
      <c r="D31" s="144" t="s">
        <v>88</v>
      </c>
      <c r="E31" s="144"/>
      <c r="F31" s="144"/>
      <c r="G31" s="145">
        <v>120.8</v>
      </c>
      <c r="H31" s="145"/>
      <c r="I31" s="144" t="s">
        <v>72</v>
      </c>
      <c r="J31" s="146"/>
      <c r="K31" s="83"/>
      <c r="L31" s="83"/>
      <c r="M31" s="83"/>
      <c r="N31" s="83"/>
      <c r="O31" s="83"/>
      <c r="P31" s="83"/>
      <c r="Q31" s="83"/>
      <c r="R31" s="83"/>
    </row>
    <row r="32" spans="1:18" ht="15" x14ac:dyDescent="0.3">
      <c r="A32" s="152" t="s">
        <v>89</v>
      </c>
      <c r="B32" s="145"/>
      <c r="C32" s="145"/>
      <c r="D32" s="144" t="s">
        <v>88</v>
      </c>
      <c r="E32" s="144"/>
      <c r="F32" s="144"/>
      <c r="G32" s="145">
        <v>95</v>
      </c>
      <c r="H32" s="145"/>
      <c r="I32" s="144" t="s">
        <v>72</v>
      </c>
      <c r="J32" s="146"/>
      <c r="K32" s="83"/>
      <c r="L32" s="83"/>
      <c r="M32" s="83"/>
      <c r="N32" s="83"/>
      <c r="O32" s="83"/>
      <c r="P32" s="83"/>
      <c r="Q32" s="83"/>
      <c r="R32" s="83"/>
    </row>
    <row r="33" spans="1:18" ht="15.6" x14ac:dyDescent="0.3">
      <c r="A33" s="142" t="s">
        <v>90</v>
      </c>
      <c r="B33" s="143"/>
      <c r="C33" s="143"/>
      <c r="D33" s="144" t="s">
        <v>88</v>
      </c>
      <c r="E33" s="144"/>
      <c r="F33" s="144"/>
      <c r="G33" s="145">
        <v>89</v>
      </c>
      <c r="H33" s="145"/>
      <c r="I33" s="144" t="s">
        <v>72</v>
      </c>
      <c r="J33" s="146"/>
      <c r="K33" s="83"/>
      <c r="L33" s="83"/>
      <c r="M33" s="83"/>
      <c r="N33" s="83"/>
      <c r="O33" s="83"/>
      <c r="P33" s="83"/>
      <c r="Q33" s="83"/>
      <c r="R33" s="83"/>
    </row>
    <row r="34" spans="1:18" ht="15" x14ac:dyDescent="0.3">
      <c r="A34" s="152" t="s">
        <v>91</v>
      </c>
      <c r="B34" s="145"/>
      <c r="C34" s="145"/>
      <c r="D34" s="144" t="s">
        <v>88</v>
      </c>
      <c r="E34" s="144"/>
      <c r="F34" s="144"/>
      <c r="G34" s="145">
        <v>17</v>
      </c>
      <c r="H34" s="145"/>
      <c r="I34" s="144" t="s">
        <v>72</v>
      </c>
      <c r="J34" s="146"/>
      <c r="K34" s="83"/>
      <c r="L34" s="83"/>
      <c r="M34" s="83"/>
      <c r="N34" s="83"/>
      <c r="O34" s="83"/>
      <c r="P34" s="83"/>
      <c r="Q34" s="83"/>
      <c r="R34" s="83"/>
    </row>
    <row r="35" spans="1:18" ht="15" x14ac:dyDescent="0.3">
      <c r="A35" s="152" t="s">
        <v>92</v>
      </c>
      <c r="B35" s="145"/>
      <c r="C35" s="145"/>
      <c r="D35" s="144" t="s">
        <v>88</v>
      </c>
      <c r="E35" s="144"/>
      <c r="F35" s="144"/>
      <c r="G35" s="145">
        <v>0</v>
      </c>
      <c r="H35" s="145"/>
      <c r="I35" s="144" t="s">
        <v>72</v>
      </c>
      <c r="J35" s="146"/>
      <c r="K35" s="83"/>
      <c r="L35" s="83"/>
      <c r="M35" s="83"/>
      <c r="N35" s="83"/>
      <c r="O35" s="83"/>
      <c r="P35" s="83"/>
      <c r="Q35" s="83"/>
      <c r="R35" s="83"/>
    </row>
    <row r="36" spans="1:18" ht="15" x14ac:dyDescent="0.3">
      <c r="A36" s="152" t="s">
        <v>93</v>
      </c>
      <c r="B36" s="145"/>
      <c r="C36" s="145"/>
      <c r="D36" s="144" t="s">
        <v>88</v>
      </c>
      <c r="E36" s="144"/>
      <c r="F36" s="144"/>
      <c r="G36" s="145">
        <v>0</v>
      </c>
      <c r="H36" s="145"/>
      <c r="I36" s="144" t="s">
        <v>72</v>
      </c>
      <c r="J36" s="146"/>
      <c r="K36" s="83"/>
      <c r="L36" s="83"/>
      <c r="M36" s="83"/>
      <c r="N36" s="83"/>
      <c r="O36" s="83"/>
      <c r="P36" s="83"/>
      <c r="Q36" s="83"/>
      <c r="R36" s="83"/>
    </row>
    <row r="37" spans="1:18" ht="15.6" x14ac:dyDescent="0.3">
      <c r="A37" s="142" t="s">
        <v>94</v>
      </c>
      <c r="B37" s="143"/>
      <c r="C37" s="143"/>
      <c r="D37" s="144" t="s">
        <v>88</v>
      </c>
      <c r="E37" s="144"/>
      <c r="F37" s="144"/>
      <c r="G37" s="145">
        <v>0</v>
      </c>
      <c r="H37" s="145"/>
      <c r="I37" s="144" t="s">
        <v>72</v>
      </c>
      <c r="J37" s="146"/>
      <c r="K37" s="83"/>
      <c r="L37" s="83"/>
      <c r="M37" s="83"/>
      <c r="N37" s="83"/>
      <c r="O37" s="83"/>
      <c r="P37" s="83"/>
      <c r="Q37" s="83"/>
      <c r="R37" s="83"/>
    </row>
    <row r="38" spans="1:18" ht="16.2" thickBot="1" x14ac:dyDescent="0.35">
      <c r="A38" s="147" t="s">
        <v>95</v>
      </c>
      <c r="B38" s="148"/>
      <c r="C38" s="148"/>
      <c r="D38" s="149" t="s">
        <v>88</v>
      </c>
      <c r="E38" s="149"/>
      <c r="F38" s="149"/>
      <c r="G38" s="150">
        <v>0</v>
      </c>
      <c r="H38" s="150"/>
      <c r="I38" s="149" t="s">
        <v>72</v>
      </c>
      <c r="J38" s="151"/>
      <c r="K38" s="83"/>
      <c r="L38" s="83"/>
      <c r="M38" s="83"/>
      <c r="N38" s="83"/>
      <c r="O38" s="83"/>
      <c r="P38" s="83"/>
      <c r="Q38" s="83"/>
      <c r="R38" s="83"/>
    </row>
    <row r="39" spans="1:18" ht="15" x14ac:dyDescent="0.3">
      <c r="K39" s="83"/>
      <c r="L39" s="83"/>
      <c r="M39" s="83"/>
      <c r="N39" s="83"/>
      <c r="O39" s="83"/>
      <c r="P39" s="83"/>
      <c r="Q39" s="83"/>
      <c r="R39" s="83"/>
    </row>
    <row r="40" spans="1:18" ht="15" x14ac:dyDescent="0.3">
      <c r="K40" s="83"/>
      <c r="L40" s="83"/>
      <c r="M40" s="83"/>
      <c r="N40" s="83"/>
      <c r="O40" s="83"/>
      <c r="P40" s="83"/>
      <c r="Q40" s="83"/>
      <c r="R40" s="83"/>
    </row>
    <row r="41" spans="1:18" ht="15" x14ac:dyDescent="0.3">
      <c r="K41" s="83"/>
      <c r="L41" s="83"/>
      <c r="M41" s="83"/>
      <c r="N41" s="83"/>
      <c r="O41" s="83"/>
      <c r="P41" s="83"/>
      <c r="Q41" s="83"/>
      <c r="R41" s="83"/>
    </row>
    <row r="42" spans="1:18" ht="15" x14ac:dyDescent="0.3">
      <c r="K42" s="83"/>
      <c r="L42" s="83"/>
      <c r="M42" s="83"/>
      <c r="N42" s="83"/>
      <c r="O42" s="83"/>
      <c r="P42" s="83"/>
      <c r="Q42" s="83"/>
      <c r="R42" s="83"/>
    </row>
    <row r="43" spans="1:18" ht="15" x14ac:dyDescent="0.3">
      <c r="K43" s="83"/>
      <c r="L43" s="83"/>
      <c r="M43" s="83"/>
      <c r="N43" s="83"/>
      <c r="O43" s="83"/>
      <c r="P43" s="83"/>
      <c r="Q43" s="83"/>
      <c r="R43" s="83"/>
    </row>
    <row r="44" spans="1:18" ht="15" x14ac:dyDescent="0.3">
      <c r="K44" s="83"/>
      <c r="L44" s="83"/>
      <c r="M44" s="83"/>
      <c r="N44" s="83"/>
      <c r="O44" s="83"/>
      <c r="P44" s="83"/>
      <c r="Q44" s="83"/>
      <c r="R44" s="83"/>
    </row>
    <row r="45" spans="1:18" ht="15" x14ac:dyDescent="0.3">
      <c r="K45" s="83"/>
      <c r="L45" s="83"/>
      <c r="M45" s="83"/>
      <c r="N45" s="83"/>
      <c r="O45" s="83"/>
      <c r="P45" s="83"/>
      <c r="Q45" s="83"/>
      <c r="R45" s="83"/>
    </row>
    <row r="46" spans="1:18" ht="15" x14ac:dyDescent="0.3">
      <c r="Q46" s="83"/>
      <c r="R46" s="83"/>
    </row>
    <row r="47" spans="1:18" ht="15" x14ac:dyDescent="0.3">
      <c r="Q47" s="83"/>
      <c r="R47" s="83"/>
    </row>
    <row r="48" spans="1:18" ht="15" x14ac:dyDescent="0.3">
      <c r="Q48" s="83"/>
      <c r="R48" s="83"/>
    </row>
    <row r="49" spans="17:18" ht="15" x14ac:dyDescent="0.3">
      <c r="Q49" s="83"/>
      <c r="R49" s="83"/>
    </row>
    <row r="50" spans="17:18" ht="15" x14ac:dyDescent="0.3">
      <c r="Q50" s="83"/>
      <c r="R50" s="83"/>
    </row>
    <row r="51" spans="17:18" ht="15" x14ac:dyDescent="0.3">
      <c r="Q51" s="83"/>
      <c r="R51" s="83"/>
    </row>
    <row r="52" spans="17:18" ht="15" x14ac:dyDescent="0.3">
      <c r="Q52" s="83"/>
      <c r="R52" s="83"/>
    </row>
  </sheetData>
  <mergeCells count="212"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  <mergeCell ref="O3:P3"/>
    <mergeCell ref="Q3:R3"/>
    <mergeCell ref="A4:C4"/>
    <mergeCell ref="D4:F4"/>
    <mergeCell ref="G4:H4"/>
    <mergeCell ref="I4:J4"/>
    <mergeCell ref="K4:L4"/>
    <mergeCell ref="M4:N4"/>
    <mergeCell ref="O4:P4"/>
    <mergeCell ref="Q4:R4"/>
    <mergeCell ref="A3:C3"/>
    <mergeCell ref="D3:F3"/>
    <mergeCell ref="G3:H3"/>
    <mergeCell ref="I3:J3"/>
    <mergeCell ref="K3:L3"/>
    <mergeCell ref="M3:N3"/>
    <mergeCell ref="O5:P5"/>
    <mergeCell ref="Q5:R5"/>
    <mergeCell ref="A6:C6"/>
    <mergeCell ref="D6:F6"/>
    <mergeCell ref="G6:H6"/>
    <mergeCell ref="I6:J6"/>
    <mergeCell ref="K6:L6"/>
    <mergeCell ref="M6:N6"/>
    <mergeCell ref="O6:P6"/>
    <mergeCell ref="Q6:R6"/>
    <mergeCell ref="A5:C5"/>
    <mergeCell ref="D5:F5"/>
    <mergeCell ref="G5:H5"/>
    <mergeCell ref="I5:J5"/>
    <mergeCell ref="K5:L5"/>
    <mergeCell ref="M5:N5"/>
    <mergeCell ref="Q7:R7"/>
    <mergeCell ref="A8:C8"/>
    <mergeCell ref="D8:F8"/>
    <mergeCell ref="G8:H8"/>
    <mergeCell ref="I8:J8"/>
    <mergeCell ref="K8:L8"/>
    <mergeCell ref="M8:N8"/>
    <mergeCell ref="Q8:R8"/>
    <mergeCell ref="O7:P7"/>
    <mergeCell ref="O8:P8"/>
    <mergeCell ref="A7:C7"/>
    <mergeCell ref="D7:F7"/>
    <mergeCell ref="G7:H7"/>
    <mergeCell ref="I7:J7"/>
    <mergeCell ref="K7:L7"/>
    <mergeCell ref="M7:N7"/>
    <mergeCell ref="M11:N11"/>
    <mergeCell ref="Q11:R11"/>
    <mergeCell ref="K11:L11"/>
    <mergeCell ref="O11:P11"/>
    <mergeCell ref="Q9:R9"/>
    <mergeCell ref="A11:C11"/>
    <mergeCell ref="D11:F11"/>
    <mergeCell ref="G11:H11"/>
    <mergeCell ref="I11:J11"/>
    <mergeCell ref="M10:N10"/>
    <mergeCell ref="Q10:R10"/>
    <mergeCell ref="K10:L10"/>
    <mergeCell ref="O9:P9"/>
    <mergeCell ref="O10:P10"/>
    <mergeCell ref="A9:C9"/>
    <mergeCell ref="D9:F9"/>
    <mergeCell ref="G9:H9"/>
    <mergeCell ref="I9:J9"/>
    <mergeCell ref="K9:L9"/>
    <mergeCell ref="M9:N9"/>
    <mergeCell ref="A10:C10"/>
    <mergeCell ref="D10:F10"/>
    <mergeCell ref="G10:H10"/>
    <mergeCell ref="I10:J10"/>
    <mergeCell ref="A13:C13"/>
    <mergeCell ref="D13:F13"/>
    <mergeCell ref="G13:H13"/>
    <mergeCell ref="I13:J13"/>
    <mergeCell ref="A14:C14"/>
    <mergeCell ref="D14:F14"/>
    <mergeCell ref="G14:H14"/>
    <mergeCell ref="I14:J14"/>
    <mergeCell ref="A12:C12"/>
    <mergeCell ref="D12:F12"/>
    <mergeCell ref="G12:H12"/>
    <mergeCell ref="I12:J12"/>
    <mergeCell ref="A17:C17"/>
    <mergeCell ref="D17:F17"/>
    <mergeCell ref="G17:H17"/>
    <mergeCell ref="I17:J17"/>
    <mergeCell ref="A18:C18"/>
    <mergeCell ref="D18:F18"/>
    <mergeCell ref="G18:H18"/>
    <mergeCell ref="I18:J18"/>
    <mergeCell ref="A15:C15"/>
    <mergeCell ref="D15:F15"/>
    <mergeCell ref="G15:H15"/>
    <mergeCell ref="I15:J15"/>
    <mergeCell ref="A16:C16"/>
    <mergeCell ref="D16:F16"/>
    <mergeCell ref="G16:H16"/>
    <mergeCell ref="I16:J16"/>
    <mergeCell ref="A21:C21"/>
    <mergeCell ref="D21:F21"/>
    <mergeCell ref="G21:H21"/>
    <mergeCell ref="I21:J21"/>
    <mergeCell ref="A22:C22"/>
    <mergeCell ref="D22:F22"/>
    <mergeCell ref="G22:H22"/>
    <mergeCell ref="I22:J22"/>
    <mergeCell ref="A19:C19"/>
    <mergeCell ref="D19:F19"/>
    <mergeCell ref="G19:H19"/>
    <mergeCell ref="I19:J19"/>
    <mergeCell ref="A20:C20"/>
    <mergeCell ref="D20:F20"/>
    <mergeCell ref="G20:H20"/>
    <mergeCell ref="I20:J20"/>
    <mergeCell ref="A25:C25"/>
    <mergeCell ref="D25:F25"/>
    <mergeCell ref="G25:H25"/>
    <mergeCell ref="I25:J25"/>
    <mergeCell ref="A26:C26"/>
    <mergeCell ref="D26:F26"/>
    <mergeCell ref="G26:H26"/>
    <mergeCell ref="I26:J26"/>
    <mergeCell ref="A23:C23"/>
    <mergeCell ref="D23:F23"/>
    <mergeCell ref="G23:H23"/>
    <mergeCell ref="I23:J23"/>
    <mergeCell ref="A24:C24"/>
    <mergeCell ref="D24:F24"/>
    <mergeCell ref="G24:H24"/>
    <mergeCell ref="I24:J24"/>
    <mergeCell ref="A29:C29"/>
    <mergeCell ref="D29:F29"/>
    <mergeCell ref="G29:H29"/>
    <mergeCell ref="I29:J29"/>
    <mergeCell ref="A30:C30"/>
    <mergeCell ref="D30:F30"/>
    <mergeCell ref="G30:H30"/>
    <mergeCell ref="I30:J30"/>
    <mergeCell ref="A27:C27"/>
    <mergeCell ref="D27:F27"/>
    <mergeCell ref="G27:H27"/>
    <mergeCell ref="I27:J27"/>
    <mergeCell ref="A28:C28"/>
    <mergeCell ref="D28:F28"/>
    <mergeCell ref="G28:H28"/>
    <mergeCell ref="I28:J28"/>
    <mergeCell ref="A33:C33"/>
    <mergeCell ref="D33:F33"/>
    <mergeCell ref="G33:H33"/>
    <mergeCell ref="I33:J33"/>
    <mergeCell ref="A34:C34"/>
    <mergeCell ref="D34:F34"/>
    <mergeCell ref="G34:H34"/>
    <mergeCell ref="I34:J34"/>
    <mergeCell ref="A31:C31"/>
    <mergeCell ref="D31:F31"/>
    <mergeCell ref="G31:H31"/>
    <mergeCell ref="I31:J31"/>
    <mergeCell ref="A32:C32"/>
    <mergeCell ref="D32:F32"/>
    <mergeCell ref="G32:H32"/>
    <mergeCell ref="I32:J32"/>
    <mergeCell ref="A37:C37"/>
    <mergeCell ref="D37:F37"/>
    <mergeCell ref="G37:H37"/>
    <mergeCell ref="I37:J37"/>
    <mergeCell ref="A38:C38"/>
    <mergeCell ref="D38:F38"/>
    <mergeCell ref="G38:H38"/>
    <mergeCell ref="I38:J38"/>
    <mergeCell ref="A35:C35"/>
    <mergeCell ref="D35:F35"/>
    <mergeCell ref="G35:H35"/>
    <mergeCell ref="I35:J35"/>
    <mergeCell ref="A36:C36"/>
    <mergeCell ref="D36:F36"/>
    <mergeCell ref="G36:H36"/>
    <mergeCell ref="I36:J36"/>
    <mergeCell ref="O12:P12"/>
    <mergeCell ref="O13:P13"/>
    <mergeCell ref="O14:P14"/>
    <mergeCell ref="O15:P15"/>
    <mergeCell ref="Q12:R12"/>
    <mergeCell ref="Q13:R13"/>
    <mergeCell ref="Q14:R14"/>
    <mergeCell ref="Q15:R15"/>
    <mergeCell ref="K12:L12"/>
    <mergeCell ref="K13:L13"/>
    <mergeCell ref="K14:L14"/>
    <mergeCell ref="K15:L15"/>
    <mergeCell ref="M12:N12"/>
    <mergeCell ref="M13:N13"/>
    <mergeCell ref="M14:N14"/>
    <mergeCell ref="M15:N15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25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163</v>
      </c>
      <c r="B2" s="51" t="str">
        <f>(A3)</f>
        <v>Koczor J.</v>
      </c>
      <c r="C2" s="53"/>
      <c r="D2" s="51"/>
      <c r="E2" s="51"/>
      <c r="F2" s="52" t="str">
        <f>(A4)</f>
        <v>Trecskó J.</v>
      </c>
      <c r="G2" s="51"/>
      <c r="H2" s="51"/>
      <c r="I2" s="51"/>
      <c r="J2" s="52" t="str">
        <f>(A5)</f>
        <v>Komáromi Zs.</v>
      </c>
      <c r="K2" s="51"/>
      <c r="L2" s="51"/>
      <c r="M2" s="51"/>
      <c r="N2" s="52" t="str">
        <f>(A6)</f>
        <v>Balla A.</v>
      </c>
      <c r="O2" s="51"/>
      <c r="P2" s="51"/>
      <c r="Q2" s="51"/>
      <c r="R2" s="52" t="str">
        <f>(A7)</f>
        <v>Papp-Takács S.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104</v>
      </c>
      <c r="B3" s="43"/>
      <c r="C3" s="42"/>
      <c r="D3" s="42"/>
      <c r="E3" s="42"/>
      <c r="F3" s="41">
        <v>5</v>
      </c>
      <c r="G3" s="40">
        <f>(N26)</f>
        <v>0</v>
      </c>
      <c r="H3" s="40">
        <f>(P26)</f>
        <v>2</v>
      </c>
      <c r="I3" s="93" t="str">
        <f>IF(G3=".","-",IF(G3&gt;H3,"g",IF(G3=H3,"d","v")))</f>
        <v>v</v>
      </c>
      <c r="J3" s="41">
        <v>4</v>
      </c>
      <c r="K3" s="40">
        <f>(N24)</f>
        <v>1</v>
      </c>
      <c r="L3" s="40">
        <f>(P24)</f>
        <v>3</v>
      </c>
      <c r="M3" s="93" t="str">
        <f>IF(K3=".","-",IF(K3&gt;L3,"g",IF(K3=L3,"d","v")))</f>
        <v>v</v>
      </c>
      <c r="N3" s="41">
        <v>3</v>
      </c>
      <c r="O3" s="40">
        <f>(N19)</f>
        <v>0</v>
      </c>
      <c r="P3" s="40">
        <f>(P19)</f>
        <v>0</v>
      </c>
      <c r="Q3" s="93" t="str">
        <f>IF(O3=".","-",IF(O3&gt;P3,"g",IF(O3=P3,"d","v")))</f>
        <v>d</v>
      </c>
      <c r="R3" s="41">
        <v>2</v>
      </c>
      <c r="S3" s="40">
        <f>(N16)</f>
        <v>1</v>
      </c>
      <c r="T3" s="40">
        <f>(P16)</f>
        <v>2</v>
      </c>
      <c r="U3" s="93" t="str">
        <f>IF(S3=".","-",IF(S3&gt;T3,"g",IF(S3=T3,"d","v")))</f>
        <v>v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0</v>
      </c>
      <c r="AC3" s="37">
        <f t="shared" ref="AC3:AC8" si="2">COUNTIF(B3:Y3,"d")</f>
        <v>1</v>
      </c>
      <c r="AD3" s="37">
        <f t="shared" ref="AD3:AD8" si="3">COUNTIF(B3:Y3,"v")</f>
        <v>3</v>
      </c>
      <c r="AE3" s="28">
        <f>SUM(IF(G3&lt;&gt;".",G3)+IF(K3&lt;&gt;".",K3)+IF(O3&lt;&gt;".",O3)+IF(S3&lt;&gt;".",S3)+IF(W3&lt;&gt;".",W3))</f>
        <v>2</v>
      </c>
      <c r="AF3" s="28">
        <f>SUM(IF(H3&lt;&gt;".",H3)+IF(L3&lt;&gt;".",L3)+IF(P3&lt;&gt;".",P3)+IF(T3&lt;&gt;".",T3)+IF(X3&lt;&gt;".",X3))</f>
        <v>7</v>
      </c>
      <c r="AG3" s="36">
        <f t="shared" ref="AG3:AG8" si="4">SUM(AB3*3+AC3*1)</f>
        <v>1</v>
      </c>
      <c r="AH3" s="4"/>
      <c r="AI3" s="25">
        <f t="shared" ref="AI3:AI8" si="5">RANK(AG3,$AG$3:$AG$8,0)</f>
        <v>5</v>
      </c>
      <c r="AJ3" s="94"/>
      <c r="AK3" s="95">
        <f t="shared" ref="AK3:AK8" si="6">SUM(AE3-AF3)</f>
        <v>-5</v>
      </c>
      <c r="AL3" s="3"/>
    </row>
    <row r="4" spans="1:38" ht="17.399999999999999" x14ac:dyDescent="0.25">
      <c r="A4" s="35" t="s">
        <v>108</v>
      </c>
      <c r="B4" s="32">
        <v>5</v>
      </c>
      <c r="C4" s="29">
        <f>(P26)</f>
        <v>2</v>
      </c>
      <c r="D4" s="29">
        <f>(N26)</f>
        <v>0</v>
      </c>
      <c r="E4" s="96" t="str">
        <f>IF(C4=".","-",IF(C4&gt;D4,"g",IF(C4=D4,"d","v")))</f>
        <v>g</v>
      </c>
      <c r="F4" s="34"/>
      <c r="G4" s="33"/>
      <c r="H4" s="33"/>
      <c r="I4" s="33"/>
      <c r="J4" s="32">
        <v>3</v>
      </c>
      <c r="K4" s="29">
        <f>(N18)</f>
        <v>3</v>
      </c>
      <c r="L4" s="29">
        <f>(P18)</f>
        <v>1</v>
      </c>
      <c r="M4" s="96" t="str">
        <f>IF(K4=".","-",IF(K4&gt;L4,"g",IF(K4=L4,"d","v")))</f>
        <v>g</v>
      </c>
      <c r="N4" s="32">
        <v>2</v>
      </c>
      <c r="O4" s="29">
        <f>(N15)</f>
        <v>0</v>
      </c>
      <c r="P4" s="29">
        <f>(P15)</f>
        <v>0</v>
      </c>
      <c r="Q4" s="96" t="str">
        <f>IF(O4=".","-",IF(O4&gt;P4,"g",IF(O4=P4,"d","v")))</f>
        <v>d</v>
      </c>
      <c r="R4" s="32">
        <v>1</v>
      </c>
      <c r="S4" s="29">
        <f>(N12)</f>
        <v>0</v>
      </c>
      <c r="T4" s="29">
        <f>(P12)</f>
        <v>5</v>
      </c>
      <c r="U4" s="96" t="str">
        <f>IF(S4=".","-",IF(S4&gt;T4,"g",IF(S4=T4,"d","v")))</f>
        <v>v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2</v>
      </c>
      <c r="AC4" s="29">
        <f t="shared" si="2"/>
        <v>1</v>
      </c>
      <c r="AD4" s="29">
        <f t="shared" si="3"/>
        <v>1</v>
      </c>
      <c r="AE4" s="97">
        <f>SUM(IF(C4&lt;&gt;".",C4)+IF(K4&lt;&gt;".",K4)+IF(O4&lt;&gt;".",O4)+IF(S4&lt;&gt;".",S4)+IF(W4&lt;&gt;".",W4))</f>
        <v>5</v>
      </c>
      <c r="AF4" s="97">
        <f>SUM(IF(D4&lt;&gt;".",D4)+IF(L4&lt;&gt;".",L4)+IF(P4&lt;&gt;".",P4)+IF(T4&lt;&gt;".",T4)+IF(X4&lt;&gt;".",X4))</f>
        <v>6</v>
      </c>
      <c r="AG4" s="27">
        <f t="shared" si="4"/>
        <v>7</v>
      </c>
      <c r="AH4" s="4"/>
      <c r="AI4" s="25">
        <f t="shared" si="5"/>
        <v>2</v>
      </c>
      <c r="AJ4" s="94"/>
      <c r="AK4" s="95">
        <f t="shared" si="6"/>
        <v>-1</v>
      </c>
      <c r="AL4" s="3"/>
    </row>
    <row r="5" spans="1:38" ht="17.399999999999999" x14ac:dyDescent="0.25">
      <c r="A5" s="35" t="s">
        <v>113</v>
      </c>
      <c r="B5" s="32">
        <v>4</v>
      </c>
      <c r="C5" s="29">
        <f>(P24)</f>
        <v>3</v>
      </c>
      <c r="D5" s="29">
        <f>(N24)</f>
        <v>1</v>
      </c>
      <c r="E5" s="96" t="str">
        <f>IF(C5=".","-",IF(C5&gt;D5,"g",IF(C5=D5,"d","v")))</f>
        <v>g</v>
      </c>
      <c r="F5" s="32">
        <v>3</v>
      </c>
      <c r="G5" s="29">
        <f>(P18)</f>
        <v>1</v>
      </c>
      <c r="H5" s="29">
        <f>(N18)</f>
        <v>3</v>
      </c>
      <c r="I5" s="96" t="str">
        <f>IF(G5=".","-",IF(G5&gt;H5,"g",IF(G5=H5,"d","v")))</f>
        <v>v</v>
      </c>
      <c r="J5" s="98"/>
      <c r="K5" s="33"/>
      <c r="L5" s="33"/>
      <c r="M5" s="33"/>
      <c r="N5" s="32">
        <v>1</v>
      </c>
      <c r="O5" s="29">
        <f>(N11)</f>
        <v>0</v>
      </c>
      <c r="P5" s="29">
        <f>(P11)</f>
        <v>0</v>
      </c>
      <c r="Q5" s="96" t="str">
        <f>IF(O5=".","-",IF(O5&gt;P5,"g",IF(O5=P5,"d","v")))</f>
        <v>d</v>
      </c>
      <c r="R5" s="32">
        <v>5</v>
      </c>
      <c r="S5" s="29">
        <f>(N27)</f>
        <v>0</v>
      </c>
      <c r="T5" s="29">
        <f>(P27)</f>
        <v>1</v>
      </c>
      <c r="U5" s="96" t="str">
        <f>IF(S5=".","-",IF(S5&gt;T5,"g",IF(S5=T5,"d","v")))</f>
        <v>v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1</v>
      </c>
      <c r="AC5" s="29">
        <f t="shared" si="2"/>
        <v>1</v>
      </c>
      <c r="AD5" s="29">
        <f t="shared" si="3"/>
        <v>2</v>
      </c>
      <c r="AE5" s="97">
        <f>SUM(IF(C5&lt;&gt;".",C5)+IF(G5&lt;&gt;".",G5)+IF(O5&lt;&gt;".",O5)+IF(S5&lt;&gt;".",S5)+IF(W5&lt;&gt;".",W5))</f>
        <v>4</v>
      </c>
      <c r="AF5" s="97">
        <f>SUM(IF(H5&lt;&gt;".",H5)+IF(D5&lt;&gt;".",D5)+IF(P5&lt;&gt;".",P5)+IF(T5&lt;&gt;".",T5)+IF(X5&lt;&gt;".",X5))</f>
        <v>5</v>
      </c>
      <c r="AG5" s="27">
        <f t="shared" si="4"/>
        <v>4</v>
      </c>
      <c r="AH5" s="4"/>
      <c r="AI5" s="25">
        <f t="shared" si="5"/>
        <v>3</v>
      </c>
      <c r="AJ5" s="94"/>
      <c r="AK5" s="95">
        <f t="shared" si="6"/>
        <v>-1</v>
      </c>
      <c r="AL5" s="3"/>
    </row>
    <row r="6" spans="1:38" ht="17.399999999999999" x14ac:dyDescent="0.25">
      <c r="A6" s="35" t="s">
        <v>114</v>
      </c>
      <c r="B6" s="32">
        <v>3</v>
      </c>
      <c r="C6" s="29">
        <f>(P19)</f>
        <v>0</v>
      </c>
      <c r="D6" s="29">
        <f>(N19)</f>
        <v>0</v>
      </c>
      <c r="E6" s="96" t="str">
        <f>IF(C6=".","-",IF(C6&gt;D6,"g",IF(C6=D6,"d","v")))</f>
        <v>d</v>
      </c>
      <c r="F6" s="32">
        <v>2</v>
      </c>
      <c r="G6" s="29">
        <f>(P15)</f>
        <v>0</v>
      </c>
      <c r="H6" s="29">
        <f>(N15)</f>
        <v>0</v>
      </c>
      <c r="I6" s="96" t="str">
        <f>IF(G6=".","-",IF(G6&gt;H6,"g",IF(G6=H6,"d","v")))</f>
        <v>d</v>
      </c>
      <c r="J6" s="32">
        <v>1</v>
      </c>
      <c r="K6" s="29">
        <f>(P11)</f>
        <v>0</v>
      </c>
      <c r="L6" s="29">
        <f>(N11)</f>
        <v>0</v>
      </c>
      <c r="M6" s="96" t="str">
        <f>IF(K6=".","-",IF(K6&gt;L6,"g",IF(K6=L6,"d","v")))</f>
        <v>d</v>
      </c>
      <c r="N6" s="34"/>
      <c r="O6" s="33"/>
      <c r="P6" s="33"/>
      <c r="Q6" s="33"/>
      <c r="R6" s="32">
        <v>4</v>
      </c>
      <c r="S6" s="29">
        <f>(N22)</f>
        <v>0</v>
      </c>
      <c r="T6" s="29">
        <f>(P22)</f>
        <v>2</v>
      </c>
      <c r="U6" s="96" t="str">
        <f>IF(S6=".","-",IF(S6&gt;T6,"g",IF(S6=T6,"d","v")))</f>
        <v>v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0</v>
      </c>
      <c r="AC6" s="29">
        <f t="shared" si="2"/>
        <v>3</v>
      </c>
      <c r="AD6" s="29">
        <f t="shared" si="3"/>
        <v>1</v>
      </c>
      <c r="AE6" s="97">
        <f>SUM(IF(G6&lt;&gt;".",G6)+IF(K6&lt;&gt;".",K6)+IF(C6&lt;&gt;".",C6)+IF(S6&lt;&gt;".",S6)+IF(W6&lt;&gt;".",W6))</f>
        <v>0</v>
      </c>
      <c r="AF6" s="97">
        <f>SUM(IF(H6&lt;&gt;".",H6)+IF(L6&lt;&gt;".",L6)+IF(D6&lt;&gt;".",D6)+IF(T6&lt;&gt;".",T6)+IF(X6&lt;&gt;".",X6))</f>
        <v>2</v>
      </c>
      <c r="AG6" s="27">
        <f t="shared" si="4"/>
        <v>3</v>
      </c>
      <c r="AH6" s="4"/>
      <c r="AI6" s="25">
        <f t="shared" si="5"/>
        <v>4</v>
      </c>
      <c r="AJ6" s="94"/>
      <c r="AK6" s="95">
        <f t="shared" si="6"/>
        <v>-2</v>
      </c>
      <c r="AL6" s="3"/>
    </row>
    <row r="7" spans="1:38" ht="17.399999999999999" x14ac:dyDescent="0.25">
      <c r="A7" s="35" t="s">
        <v>119</v>
      </c>
      <c r="B7" s="32">
        <v>2</v>
      </c>
      <c r="C7" s="29">
        <f>(P16)</f>
        <v>2</v>
      </c>
      <c r="D7" s="29">
        <f>(N16)</f>
        <v>1</v>
      </c>
      <c r="E7" s="96" t="str">
        <f>IF(C7=".","-",IF(C7&gt;D7,"g",IF(C7=D7,"d","v")))</f>
        <v>g</v>
      </c>
      <c r="F7" s="32">
        <v>1</v>
      </c>
      <c r="G7" s="29">
        <f>(P12)</f>
        <v>5</v>
      </c>
      <c r="H7" s="29">
        <f>(N12)</f>
        <v>0</v>
      </c>
      <c r="I7" s="96" t="str">
        <f>IF(G7=".","-",IF(G7&gt;H7,"g",IF(G7=H7,"d","v")))</f>
        <v>g</v>
      </c>
      <c r="J7" s="32">
        <v>5</v>
      </c>
      <c r="K7" s="29">
        <f>(P27)</f>
        <v>1</v>
      </c>
      <c r="L7" s="29">
        <f>(N27)</f>
        <v>0</v>
      </c>
      <c r="M7" s="96" t="str">
        <f>IF(K7=".","-",IF(K7&gt;L7,"g",IF(K7=L7,"d","v")))</f>
        <v>g</v>
      </c>
      <c r="N7" s="32">
        <v>4</v>
      </c>
      <c r="O7" s="29">
        <f>(P22)</f>
        <v>2</v>
      </c>
      <c r="P7" s="29">
        <f>(N22)</f>
        <v>0</v>
      </c>
      <c r="Q7" s="96" t="str">
        <f>IF(O7=".","-",IF(O7&gt;P7,"g",IF(O7=P7,"d","v")))</f>
        <v>g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4</v>
      </c>
      <c r="AC7" s="29">
        <f t="shared" si="2"/>
        <v>0</v>
      </c>
      <c r="AD7" s="29">
        <f t="shared" si="3"/>
        <v>0</v>
      </c>
      <c r="AE7" s="97">
        <f>SUM(IF(G7&lt;&gt;".",G7)+IF(K7&lt;&gt;".",K7)+IF(O7&lt;&gt;".",O7)+IF(C7&lt;&gt;".",C7)+IF(W7&lt;&gt;".",W7))</f>
        <v>10</v>
      </c>
      <c r="AF7" s="97">
        <f>SUM(IF(H7&lt;&gt;".",H7)+IF(L7&lt;&gt;".",L7)+IF(P7&lt;&gt;".",P7)+IF(D7&lt;&gt;".",D7)+IF(X7&lt;&gt;".",X7))</f>
        <v>1</v>
      </c>
      <c r="AG7" s="27">
        <f t="shared" si="4"/>
        <v>12</v>
      </c>
      <c r="AH7" s="26"/>
      <c r="AI7" s="25">
        <f t="shared" si="5"/>
        <v>1</v>
      </c>
      <c r="AJ7" s="94"/>
      <c r="AK7" s="95">
        <f t="shared" si="6"/>
        <v>9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Koczor J.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Komáromi Zs.</v>
      </c>
      <c r="M11" s="1"/>
      <c r="N11" s="7">
        <v>0</v>
      </c>
      <c r="O11" s="58" t="s">
        <v>1</v>
      </c>
      <c r="P11" s="7">
        <v>0</v>
      </c>
      <c r="Q11" s="1"/>
      <c r="R11" s="109" t="str">
        <f>($A$6)</f>
        <v>Balla A.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Trecskó J.</v>
      </c>
      <c r="M12" s="1"/>
      <c r="N12" s="7">
        <v>0</v>
      </c>
      <c r="O12" s="58" t="s">
        <v>1</v>
      </c>
      <c r="P12" s="7">
        <v>5</v>
      </c>
      <c r="Q12" s="111"/>
      <c r="R12" s="109" t="str">
        <f>($A$7)</f>
        <v>Papp-Takács S.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Komáromi Zs.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Trecskó J.</v>
      </c>
      <c r="N15" s="7">
        <v>0</v>
      </c>
      <c r="O15" s="58" t="s">
        <v>1</v>
      </c>
      <c r="P15" s="7">
        <v>0</v>
      </c>
      <c r="R15" s="109" t="str">
        <f>($A$6)</f>
        <v>Balla A.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Koczor J.</v>
      </c>
      <c r="N16" s="7">
        <v>1</v>
      </c>
      <c r="O16" s="58" t="s">
        <v>1</v>
      </c>
      <c r="P16" s="7">
        <v>2</v>
      </c>
      <c r="Q16" s="111"/>
      <c r="R16" s="109" t="str">
        <f>($A$7)</f>
        <v>Papp-Takács S.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Trecskó J.</v>
      </c>
      <c r="N18" s="7">
        <v>3</v>
      </c>
      <c r="O18" s="58" t="s">
        <v>1</v>
      </c>
      <c r="P18" s="7">
        <v>1</v>
      </c>
      <c r="Q18" s="108"/>
      <c r="R18" s="109" t="str">
        <f>($A$5)</f>
        <v>Komáromi Zs.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Koczor J.</v>
      </c>
      <c r="N19" s="7">
        <v>0</v>
      </c>
      <c r="O19" s="58" t="s">
        <v>1</v>
      </c>
      <c r="P19" s="7">
        <v>0</v>
      </c>
      <c r="R19" s="109" t="str">
        <f>($A$6)</f>
        <v>Balla A.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Papp-Takács S.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Balla A.</v>
      </c>
      <c r="N22" s="7">
        <v>0</v>
      </c>
      <c r="O22" s="58" t="s">
        <v>1</v>
      </c>
      <c r="P22" s="7">
        <v>2</v>
      </c>
      <c r="Q22" s="108"/>
      <c r="R22" s="109" t="str">
        <f>($A$7)</f>
        <v>Papp-Takács S.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Trecskó J.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Koczor J.</v>
      </c>
      <c r="N24" s="7">
        <v>1</v>
      </c>
      <c r="O24" s="58" t="s">
        <v>1</v>
      </c>
      <c r="P24" s="7">
        <v>3</v>
      </c>
      <c r="Q24" s="111"/>
      <c r="R24" s="109" t="str">
        <f>($A$5)</f>
        <v>Komáromi Zs.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Koczor J.</v>
      </c>
      <c r="M26" s="108"/>
      <c r="N26" s="7">
        <v>0</v>
      </c>
      <c r="O26" s="58" t="s">
        <v>1</v>
      </c>
      <c r="P26" s="7">
        <v>2</v>
      </c>
      <c r="Q26" s="10"/>
      <c r="R26" s="109" t="str">
        <f>($A$4)</f>
        <v>Trecskó J.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Komáromi Zs.</v>
      </c>
      <c r="N27" s="7">
        <v>0</v>
      </c>
      <c r="O27" s="58" t="s">
        <v>1</v>
      </c>
      <c r="P27" s="7">
        <v>1</v>
      </c>
      <c r="R27" s="109" t="str">
        <f>($A$7)</f>
        <v>Papp-Takács S.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Balla A.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7"/>
  <sheetViews>
    <sheetView workbookViewId="0">
      <selection activeCell="K26" sqref="K26"/>
    </sheetView>
  </sheetViews>
  <sheetFormatPr defaultColWidth="9.109375" defaultRowHeight="14.4" x14ac:dyDescent="0.3"/>
  <cols>
    <col min="1" max="16384" width="9.109375" style="122"/>
  </cols>
  <sheetData>
    <row r="1" spans="1:15" ht="15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" x14ac:dyDescent="0.3">
      <c r="A3" s="174" t="s">
        <v>98</v>
      </c>
      <c r="B3" s="174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15" x14ac:dyDescent="0.3">
      <c r="A4" s="121" t="s">
        <v>169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5" x14ac:dyDescent="0.3">
      <c r="A5" s="121"/>
      <c r="B5" s="121"/>
      <c r="C5" s="175" t="s">
        <v>98</v>
      </c>
      <c r="D5" s="175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" x14ac:dyDescent="0.3">
      <c r="A6" s="121"/>
      <c r="B6" s="121"/>
      <c r="C6" s="121"/>
      <c r="D6" s="121" t="s">
        <v>175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5" x14ac:dyDescent="0.3">
      <c r="A7" s="174" t="s">
        <v>112</v>
      </c>
      <c r="B7" s="174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5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5" ht="15" x14ac:dyDescent="0.3">
      <c r="A9" s="121"/>
      <c r="B9" s="121"/>
      <c r="C9" s="86"/>
      <c r="D9" s="86"/>
      <c r="E9" s="179" t="s">
        <v>103</v>
      </c>
      <c r="F9" s="179"/>
      <c r="G9" s="121"/>
      <c r="H9" s="121"/>
      <c r="I9" s="121"/>
      <c r="J9" s="121"/>
      <c r="K9" s="121"/>
      <c r="L9" s="121"/>
      <c r="M9" s="121"/>
      <c r="N9" s="121"/>
      <c r="O9" s="121"/>
    </row>
    <row r="10" spans="1:15" ht="15" x14ac:dyDescent="0.3">
      <c r="A10" s="121"/>
      <c r="B10" s="121"/>
      <c r="C10" s="121"/>
      <c r="D10" s="121"/>
      <c r="E10" s="121"/>
      <c r="F10" s="121" t="s">
        <v>175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5" ht="15" x14ac:dyDescent="0.3">
      <c r="A11" s="174" t="s">
        <v>103</v>
      </c>
      <c r="B11" s="174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15" ht="15" x14ac:dyDescent="0.3">
      <c r="A12" s="121" t="s">
        <v>170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ht="15" x14ac:dyDescent="0.3">
      <c r="A13" s="121"/>
      <c r="B13" s="121"/>
      <c r="C13" s="175" t="s">
        <v>103</v>
      </c>
      <c r="D13" s="175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spans="1:15" ht="15" x14ac:dyDescent="0.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pans="1:15" ht="15" x14ac:dyDescent="0.3">
      <c r="A15" s="174" t="s">
        <v>111</v>
      </c>
      <c r="B15" s="174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 ht="15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5" ht="15.6" x14ac:dyDescent="0.3">
      <c r="A17" s="121"/>
      <c r="B17" s="121"/>
      <c r="C17" s="86"/>
      <c r="D17" s="86"/>
      <c r="E17" s="121"/>
      <c r="F17" s="121"/>
      <c r="G17" s="178" t="s">
        <v>108</v>
      </c>
      <c r="H17" s="178"/>
      <c r="I17" s="121"/>
      <c r="J17" s="121"/>
      <c r="K17" s="123" t="s">
        <v>18</v>
      </c>
      <c r="L17" s="180" t="s">
        <v>108</v>
      </c>
      <c r="M17" s="180"/>
      <c r="N17" s="121"/>
      <c r="O17" s="121"/>
    </row>
    <row r="18" spans="1:15" ht="15.6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3" t="s">
        <v>17</v>
      </c>
      <c r="L18" s="180" t="s">
        <v>103</v>
      </c>
      <c r="M18" s="180"/>
      <c r="N18" s="121"/>
      <c r="O18" s="121"/>
    </row>
    <row r="19" spans="1:15" ht="15.6" x14ac:dyDescent="0.3">
      <c r="A19" s="174" t="s">
        <v>108</v>
      </c>
      <c r="B19" s="174"/>
      <c r="C19" s="121"/>
      <c r="D19" s="121"/>
      <c r="E19" s="121"/>
      <c r="F19" s="121"/>
      <c r="G19" s="121"/>
      <c r="H19" s="121"/>
      <c r="I19" s="121"/>
      <c r="J19" s="121"/>
      <c r="K19" s="123" t="s">
        <v>16</v>
      </c>
      <c r="L19" s="180" t="s">
        <v>119</v>
      </c>
      <c r="M19" s="180"/>
      <c r="N19" s="121"/>
      <c r="O19" s="121"/>
    </row>
    <row r="20" spans="1:15" ht="15.6" x14ac:dyDescent="0.3">
      <c r="A20" s="121" t="s">
        <v>170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3" t="s">
        <v>15</v>
      </c>
      <c r="L20" s="180" t="s">
        <v>98</v>
      </c>
      <c r="M20" s="180"/>
      <c r="N20" s="121"/>
      <c r="O20" s="121"/>
    </row>
    <row r="21" spans="1:15" ht="15.6" x14ac:dyDescent="0.3">
      <c r="A21" s="121"/>
      <c r="B21" s="121"/>
      <c r="C21" s="175" t="s">
        <v>108</v>
      </c>
      <c r="D21" s="175"/>
      <c r="E21" s="121"/>
      <c r="F21" s="121"/>
      <c r="G21" s="121"/>
      <c r="H21" s="121"/>
      <c r="I21" s="121"/>
      <c r="J21" s="121"/>
      <c r="K21" s="123" t="s">
        <v>14</v>
      </c>
      <c r="L21" s="180" t="s">
        <v>115</v>
      </c>
      <c r="M21" s="180"/>
      <c r="N21" s="121"/>
      <c r="O21" s="121"/>
    </row>
    <row r="22" spans="1:15" ht="15.6" x14ac:dyDescent="0.3">
      <c r="A22" s="121"/>
      <c r="B22" s="121"/>
      <c r="C22" s="121"/>
      <c r="D22" s="121" t="s">
        <v>178</v>
      </c>
      <c r="E22" s="121"/>
      <c r="F22" s="121"/>
      <c r="G22" s="121"/>
      <c r="H22" s="121"/>
      <c r="I22" s="121"/>
      <c r="J22" s="121"/>
      <c r="K22" s="123" t="s">
        <v>13</v>
      </c>
      <c r="L22" s="180" t="s">
        <v>112</v>
      </c>
      <c r="M22" s="180"/>
      <c r="N22" s="121"/>
      <c r="O22" s="121"/>
    </row>
    <row r="23" spans="1:15" ht="15.6" x14ac:dyDescent="0.3">
      <c r="A23" s="174" t="s">
        <v>115</v>
      </c>
      <c r="B23" s="174"/>
      <c r="C23" s="121"/>
      <c r="D23" s="121"/>
      <c r="E23" s="121"/>
      <c r="F23" s="121"/>
      <c r="G23" s="121"/>
      <c r="H23" s="121"/>
      <c r="I23" s="121"/>
      <c r="J23" s="121"/>
      <c r="K23" s="123" t="s">
        <v>12</v>
      </c>
      <c r="L23" s="180" t="s">
        <v>111</v>
      </c>
      <c r="M23" s="180"/>
      <c r="N23" s="121"/>
      <c r="O23" s="121"/>
    </row>
    <row r="24" spans="1:15" ht="15.6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3" t="s">
        <v>11</v>
      </c>
      <c r="L24" s="180" t="s">
        <v>110</v>
      </c>
      <c r="M24" s="180"/>
      <c r="N24" s="121"/>
      <c r="O24" s="121"/>
    </row>
    <row r="25" spans="1:15" ht="15" x14ac:dyDescent="0.3">
      <c r="A25" s="121"/>
      <c r="B25" s="121"/>
      <c r="C25" s="86"/>
      <c r="D25" s="86"/>
      <c r="E25" s="179" t="s">
        <v>108</v>
      </c>
      <c r="F25" s="179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 ht="15" x14ac:dyDescent="0.3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5" ht="15" x14ac:dyDescent="0.3">
      <c r="A27" s="174" t="s">
        <v>119</v>
      </c>
      <c r="B27" s="174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5" ht="15" x14ac:dyDescent="0.3">
      <c r="A28" s="121" t="s">
        <v>169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5" ht="15" x14ac:dyDescent="0.3">
      <c r="A29" s="121"/>
      <c r="B29" s="121"/>
      <c r="C29" s="175" t="s">
        <v>119</v>
      </c>
      <c r="D29" s="175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5" ht="15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5" ht="15" x14ac:dyDescent="0.3">
      <c r="A31" s="174" t="s">
        <v>110</v>
      </c>
      <c r="B31" s="17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5" ht="15" x14ac:dyDescent="0.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7" ht="15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5" x14ac:dyDescent="0.3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5.6" x14ac:dyDescent="0.3">
      <c r="A35" s="126" t="s">
        <v>179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5.6" x14ac:dyDescent="0.3">
      <c r="A36" s="176" t="s">
        <v>192</v>
      </c>
      <c r="B36" s="176"/>
      <c r="C36" s="176"/>
      <c r="D36" s="177"/>
      <c r="E36" s="125" t="s">
        <v>185</v>
      </c>
      <c r="F36" s="121"/>
      <c r="I36" s="121"/>
      <c r="J36" s="121"/>
      <c r="O36" s="121"/>
    </row>
    <row r="37" spans="1:17" ht="15" x14ac:dyDescent="0.3">
      <c r="A37" s="121"/>
      <c r="B37" s="121"/>
      <c r="C37" s="121"/>
      <c r="D37" s="121"/>
      <c r="E37" s="121"/>
      <c r="F37" s="121"/>
      <c r="I37" s="121"/>
      <c r="J37" s="121"/>
      <c r="O37" s="121"/>
    </row>
    <row r="38" spans="1:17" ht="15" x14ac:dyDescent="0.3">
      <c r="A38" s="121"/>
      <c r="B38" s="121"/>
      <c r="C38" s="121"/>
      <c r="D38" s="121"/>
      <c r="E38" s="121"/>
      <c r="F38" s="121"/>
      <c r="I38" s="121"/>
      <c r="J38" s="121"/>
      <c r="O38" s="121"/>
    </row>
    <row r="39" spans="1:17" ht="15" x14ac:dyDescent="0.3">
      <c r="A39" s="121"/>
      <c r="B39" s="121"/>
      <c r="C39" s="121"/>
      <c r="D39" s="121"/>
      <c r="E39" s="121"/>
      <c r="F39" s="121"/>
      <c r="I39" s="121"/>
      <c r="J39" s="121"/>
      <c r="O39" s="121"/>
    </row>
    <row r="40" spans="1:17" ht="15" x14ac:dyDescent="0.3">
      <c r="A40" s="121"/>
      <c r="B40" s="121"/>
      <c r="C40" s="121"/>
      <c r="D40" s="121"/>
      <c r="E40" s="121"/>
      <c r="F40" s="121"/>
      <c r="I40" s="121"/>
      <c r="J40" s="121"/>
      <c r="O40" s="121"/>
    </row>
    <row r="41" spans="1:17" ht="15" x14ac:dyDescent="0.3">
      <c r="A41" s="121"/>
      <c r="B41" s="121"/>
      <c r="C41" s="121"/>
      <c r="D41" s="121"/>
      <c r="E41" s="121"/>
      <c r="F41" s="121"/>
      <c r="I41" s="121"/>
      <c r="J41" s="121"/>
      <c r="O41" s="121"/>
    </row>
    <row r="42" spans="1:17" ht="15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O42" s="121"/>
    </row>
    <row r="43" spans="1:17" ht="15" x14ac:dyDescent="0.3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O43" s="121"/>
    </row>
    <row r="44" spans="1:17" ht="15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O44" s="121"/>
    </row>
    <row r="45" spans="1:17" ht="15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O45" s="121"/>
    </row>
    <row r="46" spans="1:17" ht="15" x14ac:dyDescent="0.3">
      <c r="A46" s="121"/>
      <c r="B46" s="121"/>
      <c r="C46" s="175" t="s">
        <v>112</v>
      </c>
      <c r="D46" s="175"/>
      <c r="E46" s="121"/>
      <c r="F46" s="121"/>
      <c r="G46" s="121"/>
      <c r="H46" s="121"/>
      <c r="I46" s="121"/>
      <c r="J46" s="121"/>
      <c r="O46" s="121"/>
    </row>
    <row r="47" spans="1:17" ht="15" x14ac:dyDescent="0.3">
      <c r="A47" s="121"/>
      <c r="B47" s="121"/>
      <c r="C47" s="121"/>
      <c r="D47" s="121" t="s">
        <v>178</v>
      </c>
      <c r="E47" s="121"/>
      <c r="F47" s="121"/>
      <c r="G47" s="121"/>
      <c r="H47" s="121"/>
      <c r="I47" s="121"/>
      <c r="J47" s="121"/>
      <c r="O47" s="121"/>
    </row>
    <row r="48" spans="1:17" ht="15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O48" s="121"/>
    </row>
    <row r="49" spans="1:15" ht="15" x14ac:dyDescent="0.3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O49" s="121"/>
    </row>
    <row r="50" spans="1:15" ht="15" x14ac:dyDescent="0.3">
      <c r="A50" s="121"/>
      <c r="B50" s="121"/>
      <c r="C50" s="86"/>
      <c r="D50" s="86"/>
      <c r="E50" s="179" t="s">
        <v>112</v>
      </c>
      <c r="F50" s="179"/>
      <c r="G50" s="121"/>
      <c r="H50" s="121"/>
      <c r="I50" s="121"/>
      <c r="J50" s="121"/>
      <c r="O50" s="121"/>
    </row>
    <row r="51" spans="1:15" ht="15" x14ac:dyDescent="0.3">
      <c r="A51" s="121"/>
      <c r="B51" s="121"/>
      <c r="C51" s="121"/>
      <c r="D51" s="121"/>
      <c r="E51" s="121"/>
      <c r="F51" s="121" t="s">
        <v>174</v>
      </c>
      <c r="G51" s="121"/>
      <c r="H51" s="121"/>
      <c r="I51" s="121"/>
      <c r="J51" s="121"/>
      <c r="O51" s="121"/>
    </row>
    <row r="52" spans="1:15" ht="15" x14ac:dyDescent="0.3">
      <c r="A52" s="121"/>
      <c r="B52" s="121"/>
      <c r="C52" s="121"/>
      <c r="D52" s="121"/>
      <c r="E52" s="121"/>
      <c r="F52" s="121"/>
      <c r="G52" s="121"/>
      <c r="H52" s="121"/>
      <c r="I52" s="121"/>
      <c r="J52" s="121"/>
    </row>
    <row r="53" spans="1:15" ht="15" x14ac:dyDescent="0.3">
      <c r="C53" s="121"/>
      <c r="D53" s="121"/>
      <c r="E53" s="121"/>
      <c r="F53" s="121"/>
      <c r="G53" s="121"/>
      <c r="H53" s="121"/>
    </row>
    <row r="54" spans="1:15" ht="15" x14ac:dyDescent="0.3">
      <c r="C54" s="175" t="s">
        <v>111</v>
      </c>
      <c r="D54" s="175"/>
      <c r="E54" s="121"/>
      <c r="F54" s="121"/>
      <c r="G54" s="121"/>
      <c r="H54" s="121"/>
    </row>
    <row r="55" spans="1:15" ht="15" x14ac:dyDescent="0.3">
      <c r="C55" s="121"/>
      <c r="D55" s="121"/>
      <c r="E55" s="121"/>
      <c r="F55" s="121"/>
      <c r="G55" s="121"/>
      <c r="H55" s="121"/>
    </row>
    <row r="56" spans="1:15" ht="15" x14ac:dyDescent="0.3">
      <c r="C56" s="121"/>
      <c r="D56" s="121"/>
      <c r="E56" s="121"/>
      <c r="F56" s="121"/>
      <c r="G56" s="121"/>
      <c r="H56" s="121"/>
    </row>
    <row r="57" spans="1:15" ht="15" x14ac:dyDescent="0.3">
      <c r="C57" s="121"/>
      <c r="D57" s="121"/>
      <c r="E57" s="121"/>
      <c r="F57" s="121"/>
      <c r="G57" s="121"/>
      <c r="H57" s="121"/>
    </row>
    <row r="58" spans="1:15" ht="15" x14ac:dyDescent="0.3">
      <c r="C58" s="86"/>
      <c r="D58" s="86"/>
      <c r="E58" s="121"/>
      <c r="F58" s="121"/>
      <c r="G58" s="178" t="s">
        <v>115</v>
      </c>
      <c r="H58" s="178"/>
    </row>
    <row r="59" spans="1:15" ht="15" x14ac:dyDescent="0.3">
      <c r="C59" s="121"/>
      <c r="D59" s="121"/>
      <c r="E59" s="121"/>
      <c r="F59" s="121"/>
      <c r="G59" s="121"/>
      <c r="H59" s="121"/>
    </row>
    <row r="60" spans="1:15" ht="15" x14ac:dyDescent="0.3">
      <c r="C60" s="121"/>
      <c r="D60" s="121"/>
      <c r="E60" s="121"/>
      <c r="F60" s="121"/>
      <c r="G60" s="121"/>
      <c r="H60" s="121"/>
    </row>
    <row r="61" spans="1:15" ht="15" x14ac:dyDescent="0.3">
      <c r="C61" s="121"/>
      <c r="D61" s="121"/>
      <c r="E61" s="121"/>
      <c r="F61" s="121"/>
      <c r="G61" s="121"/>
      <c r="H61" s="121"/>
    </row>
    <row r="62" spans="1:15" ht="15" x14ac:dyDescent="0.3">
      <c r="C62" s="175" t="s">
        <v>115</v>
      </c>
      <c r="D62" s="175"/>
      <c r="E62" s="121"/>
      <c r="F62" s="121"/>
      <c r="G62" s="121"/>
      <c r="H62" s="121"/>
    </row>
    <row r="63" spans="1:15" ht="15" x14ac:dyDescent="0.3">
      <c r="C63" s="121"/>
      <c r="D63" s="121" t="s">
        <v>175</v>
      </c>
      <c r="E63" s="121"/>
      <c r="F63" s="121"/>
      <c r="G63" s="121"/>
      <c r="H63" s="121"/>
    </row>
    <row r="64" spans="1:15" ht="15" x14ac:dyDescent="0.3">
      <c r="C64" s="121"/>
      <c r="D64" s="121"/>
      <c r="E64" s="121"/>
      <c r="F64" s="121"/>
      <c r="G64" s="121"/>
      <c r="H64" s="121"/>
    </row>
    <row r="65" spans="1:8" ht="15" x14ac:dyDescent="0.3">
      <c r="C65" s="121"/>
      <c r="D65" s="121"/>
      <c r="E65" s="121"/>
      <c r="F65" s="121"/>
      <c r="G65" s="121"/>
      <c r="H65" s="121"/>
    </row>
    <row r="66" spans="1:8" ht="15" x14ac:dyDescent="0.3">
      <c r="C66" s="86"/>
      <c r="D66" s="86"/>
      <c r="E66" s="179" t="s">
        <v>115</v>
      </c>
      <c r="F66" s="179"/>
      <c r="G66" s="121"/>
      <c r="H66" s="121"/>
    </row>
    <row r="67" spans="1:8" ht="15" x14ac:dyDescent="0.3">
      <c r="C67" s="121"/>
      <c r="D67" s="121"/>
      <c r="E67" s="121"/>
      <c r="F67" s="121"/>
      <c r="G67" s="121"/>
      <c r="H67" s="121"/>
    </row>
    <row r="68" spans="1:8" ht="15" x14ac:dyDescent="0.3">
      <c r="C68" s="121"/>
      <c r="D68" s="121"/>
      <c r="E68" s="121"/>
      <c r="F68" s="121"/>
      <c r="G68" s="121"/>
      <c r="H68" s="121"/>
    </row>
    <row r="69" spans="1:8" ht="15" x14ac:dyDescent="0.3">
      <c r="C69" s="121"/>
      <c r="D69" s="121"/>
      <c r="E69" s="121"/>
      <c r="F69" s="121"/>
      <c r="G69" s="121"/>
      <c r="H69" s="121"/>
    </row>
    <row r="70" spans="1:8" ht="15" x14ac:dyDescent="0.3">
      <c r="C70" s="175" t="s">
        <v>110</v>
      </c>
      <c r="D70" s="175"/>
      <c r="E70" s="121"/>
      <c r="F70" s="121"/>
      <c r="G70" s="121"/>
      <c r="H70" s="121"/>
    </row>
    <row r="71" spans="1:8" ht="15" x14ac:dyDescent="0.3">
      <c r="C71" s="121"/>
      <c r="D71" s="121"/>
      <c r="E71" s="121"/>
      <c r="F71" s="121"/>
      <c r="G71" s="121"/>
      <c r="H71" s="121"/>
    </row>
    <row r="72" spans="1:8" ht="15" x14ac:dyDescent="0.3">
      <c r="C72" s="121"/>
      <c r="D72" s="121"/>
      <c r="E72" s="121"/>
      <c r="F72" s="121"/>
      <c r="G72" s="121"/>
      <c r="H72" s="121"/>
    </row>
    <row r="76" spans="1:8" ht="15.6" x14ac:dyDescent="0.3">
      <c r="A76" s="126" t="s">
        <v>180</v>
      </c>
      <c r="B76" s="121"/>
      <c r="C76" s="121"/>
      <c r="D76" s="121"/>
      <c r="E76" s="121"/>
    </row>
    <row r="77" spans="1:8" ht="15.6" x14ac:dyDescent="0.3">
      <c r="A77" s="176" t="s">
        <v>191</v>
      </c>
      <c r="B77" s="176"/>
      <c r="C77" s="176"/>
      <c r="D77" s="177"/>
      <c r="E77" s="125" t="s">
        <v>172</v>
      </c>
    </row>
  </sheetData>
  <mergeCells count="32">
    <mergeCell ref="L24:M24"/>
    <mergeCell ref="C62:D62"/>
    <mergeCell ref="E66:F66"/>
    <mergeCell ref="C70:D70"/>
    <mergeCell ref="L17:M17"/>
    <mergeCell ref="L18:M18"/>
    <mergeCell ref="L19:M19"/>
    <mergeCell ref="L20:M20"/>
    <mergeCell ref="L21:M21"/>
    <mergeCell ref="L22:M22"/>
    <mergeCell ref="L23:M23"/>
    <mergeCell ref="C46:D46"/>
    <mergeCell ref="E50:F50"/>
    <mergeCell ref="C54:D54"/>
    <mergeCell ref="G58:H58"/>
    <mergeCell ref="E25:F25"/>
    <mergeCell ref="G17:H17"/>
    <mergeCell ref="A19:B19"/>
    <mergeCell ref="E9:F9"/>
    <mergeCell ref="A11:B11"/>
    <mergeCell ref="C13:D13"/>
    <mergeCell ref="A3:B3"/>
    <mergeCell ref="C5:D5"/>
    <mergeCell ref="A7:B7"/>
    <mergeCell ref="A36:D36"/>
    <mergeCell ref="A77:D77"/>
    <mergeCell ref="A15:B15"/>
    <mergeCell ref="A27:B27"/>
    <mergeCell ref="C29:D29"/>
    <mergeCell ref="A31:B31"/>
    <mergeCell ref="C21:D21"/>
    <mergeCell ref="A23:B23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2"/>
  <sheetViews>
    <sheetView topLeftCell="A13" workbookViewId="0">
      <selection activeCell="K25" sqref="K25"/>
    </sheetView>
  </sheetViews>
  <sheetFormatPr defaultColWidth="9.109375" defaultRowHeight="14.4" x14ac:dyDescent="0.3"/>
  <cols>
    <col min="1" max="16384" width="9.109375" style="122"/>
  </cols>
  <sheetData>
    <row r="1" spans="1:15" ht="15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" x14ac:dyDescent="0.3">
      <c r="A3" s="174" t="s">
        <v>113</v>
      </c>
      <c r="B3" s="174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15" x14ac:dyDescent="0.3">
      <c r="A4" s="121" t="s">
        <v>168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5" x14ac:dyDescent="0.3">
      <c r="A5" s="121"/>
      <c r="B5" s="121"/>
      <c r="C5" s="175" t="s">
        <v>113</v>
      </c>
      <c r="D5" s="175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" x14ac:dyDescent="0.3">
      <c r="A6" s="121"/>
      <c r="B6" s="121"/>
      <c r="C6" s="121"/>
      <c r="D6" s="121" t="s">
        <v>178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5" x14ac:dyDescent="0.3">
      <c r="A7" s="174" t="s">
        <v>167</v>
      </c>
      <c r="B7" s="174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5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5" ht="15" x14ac:dyDescent="0.3">
      <c r="A9" s="121"/>
      <c r="B9" s="121"/>
      <c r="C9" s="86"/>
      <c r="D9" s="86"/>
      <c r="E9" s="179" t="s">
        <v>113</v>
      </c>
      <c r="F9" s="179"/>
      <c r="G9" s="121"/>
      <c r="H9" s="121"/>
      <c r="I9" s="121"/>
      <c r="J9" s="121"/>
      <c r="K9" s="121"/>
      <c r="L9" s="121"/>
      <c r="M9" s="121"/>
      <c r="N9" s="121"/>
      <c r="O9" s="121"/>
    </row>
    <row r="10" spans="1:15" ht="15" x14ac:dyDescent="0.3">
      <c r="A10" s="121"/>
      <c r="B10" s="121"/>
      <c r="C10" s="121"/>
      <c r="D10" s="121"/>
      <c r="E10" s="121"/>
      <c r="F10" s="121" t="s">
        <v>188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5" ht="15" x14ac:dyDescent="0.3">
      <c r="A11" s="174" t="s">
        <v>117</v>
      </c>
      <c r="B11" s="174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15" ht="15" x14ac:dyDescent="0.3">
      <c r="A12" s="121" t="s">
        <v>171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ht="15" x14ac:dyDescent="0.3">
      <c r="A13" s="121"/>
      <c r="B13" s="121"/>
      <c r="C13" s="175" t="s">
        <v>104</v>
      </c>
      <c r="D13" s="175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spans="1:15" ht="15" x14ac:dyDescent="0.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pans="1:15" ht="15" x14ac:dyDescent="0.3">
      <c r="A15" s="174" t="s">
        <v>104</v>
      </c>
      <c r="B15" s="174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 ht="15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5" ht="15.6" x14ac:dyDescent="0.3">
      <c r="A17" s="121"/>
      <c r="B17" s="121"/>
      <c r="C17" s="86"/>
      <c r="D17" s="86"/>
      <c r="E17" s="121"/>
      <c r="F17" s="121"/>
      <c r="G17" s="178" t="s">
        <v>113</v>
      </c>
      <c r="H17" s="178"/>
      <c r="I17" s="121"/>
      <c r="J17" s="121"/>
      <c r="K17" s="123" t="s">
        <v>42</v>
      </c>
      <c r="L17" s="180" t="s">
        <v>113</v>
      </c>
      <c r="M17" s="180"/>
      <c r="N17" s="121"/>
      <c r="O17" s="121"/>
    </row>
    <row r="18" spans="1:15" ht="15.6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3" t="s">
        <v>41</v>
      </c>
      <c r="L18" s="180" t="s">
        <v>116</v>
      </c>
      <c r="M18" s="180"/>
      <c r="N18" s="121"/>
      <c r="O18" s="121"/>
    </row>
    <row r="19" spans="1:15" ht="15.6" x14ac:dyDescent="0.3">
      <c r="A19" s="174" t="s">
        <v>114</v>
      </c>
      <c r="B19" s="174"/>
      <c r="C19" s="121"/>
      <c r="D19" s="121"/>
      <c r="E19" s="121"/>
      <c r="F19" s="121"/>
      <c r="G19" s="121"/>
      <c r="H19" s="121"/>
      <c r="I19" s="121"/>
      <c r="J19" s="121"/>
      <c r="K19" s="123" t="s">
        <v>40</v>
      </c>
      <c r="L19" s="180" t="s">
        <v>104</v>
      </c>
      <c r="M19" s="180"/>
      <c r="N19" s="121"/>
      <c r="O19" s="121"/>
    </row>
    <row r="20" spans="1:15" ht="15.6" x14ac:dyDescent="0.3">
      <c r="A20" s="121" t="s">
        <v>170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3" t="s">
        <v>39</v>
      </c>
      <c r="L20" s="180" t="s">
        <v>118</v>
      </c>
      <c r="M20" s="180"/>
      <c r="N20" s="121"/>
      <c r="O20" s="121"/>
    </row>
    <row r="21" spans="1:15" ht="15.6" x14ac:dyDescent="0.3">
      <c r="A21" s="121"/>
      <c r="B21" s="121"/>
      <c r="C21" s="175" t="s">
        <v>118</v>
      </c>
      <c r="D21" s="175"/>
      <c r="E21" s="121"/>
      <c r="F21" s="121"/>
      <c r="G21" s="121"/>
      <c r="H21" s="121"/>
      <c r="I21" s="121"/>
      <c r="J21" s="121"/>
      <c r="K21" s="123" t="s">
        <v>38</v>
      </c>
      <c r="L21" s="180" t="s">
        <v>114</v>
      </c>
      <c r="M21" s="180"/>
      <c r="N21" s="121"/>
      <c r="O21" s="121"/>
    </row>
    <row r="22" spans="1:15" ht="15.6" x14ac:dyDescent="0.3">
      <c r="A22" s="121"/>
      <c r="B22" s="121"/>
      <c r="C22" s="121"/>
      <c r="D22" s="121" t="s">
        <v>185</v>
      </c>
      <c r="E22" s="121"/>
      <c r="F22" s="121"/>
      <c r="G22" s="121"/>
      <c r="H22" s="121"/>
      <c r="I22" s="121"/>
      <c r="J22" s="121"/>
      <c r="K22" s="123" t="s">
        <v>37</v>
      </c>
      <c r="L22" s="180" t="s">
        <v>117</v>
      </c>
      <c r="M22" s="180"/>
      <c r="N22" s="121"/>
      <c r="O22" s="121"/>
    </row>
    <row r="23" spans="1:15" ht="15.6" x14ac:dyDescent="0.3">
      <c r="A23" s="174" t="s">
        <v>118</v>
      </c>
      <c r="B23" s="174"/>
      <c r="C23" s="121"/>
      <c r="D23" s="121"/>
      <c r="E23" s="121"/>
      <c r="F23" s="121"/>
      <c r="G23" s="121"/>
      <c r="H23" s="121"/>
      <c r="I23" s="121"/>
      <c r="J23" s="121"/>
      <c r="K23" s="123" t="s">
        <v>36</v>
      </c>
      <c r="L23" s="180" t="s">
        <v>109</v>
      </c>
      <c r="M23" s="180"/>
      <c r="N23" s="121"/>
      <c r="O23" s="121"/>
    </row>
    <row r="24" spans="1:15" ht="15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pans="1:15" ht="15" x14ac:dyDescent="0.3">
      <c r="A25" s="121"/>
      <c r="B25" s="121"/>
      <c r="C25" s="86"/>
      <c r="D25" s="86"/>
      <c r="E25" s="179" t="s">
        <v>116</v>
      </c>
      <c r="F25" s="179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 ht="15" x14ac:dyDescent="0.3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5" ht="15" x14ac:dyDescent="0.3">
      <c r="A27" s="174" t="s">
        <v>109</v>
      </c>
      <c r="B27" s="174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5" ht="15" x14ac:dyDescent="0.3">
      <c r="A28" s="121" t="s">
        <v>173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5" ht="15" x14ac:dyDescent="0.3">
      <c r="A29" s="121"/>
      <c r="B29" s="121"/>
      <c r="C29" s="175" t="s">
        <v>116</v>
      </c>
      <c r="D29" s="175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5" ht="15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5" ht="15" x14ac:dyDescent="0.3">
      <c r="A31" s="174" t="s">
        <v>116</v>
      </c>
      <c r="B31" s="17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5" ht="15" x14ac:dyDescent="0.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7" ht="15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5" x14ac:dyDescent="0.3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5.6" x14ac:dyDescent="0.3">
      <c r="A35" s="126" t="s">
        <v>181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5.6" x14ac:dyDescent="0.3">
      <c r="A36" s="176" t="s">
        <v>193</v>
      </c>
      <c r="B36" s="176"/>
      <c r="C36" s="176"/>
      <c r="D36" s="177"/>
      <c r="E36" s="125" t="s">
        <v>189</v>
      </c>
      <c r="F36" s="121"/>
      <c r="I36" s="121"/>
      <c r="J36" s="121"/>
      <c r="O36" s="121"/>
    </row>
    <row r="37" spans="1:17" ht="15" x14ac:dyDescent="0.3">
      <c r="A37" s="121"/>
      <c r="B37" s="121"/>
      <c r="C37" s="121"/>
      <c r="D37" s="121"/>
      <c r="E37" s="121"/>
      <c r="F37" s="121"/>
      <c r="I37" s="121"/>
      <c r="J37" s="121"/>
      <c r="O37" s="121"/>
    </row>
    <row r="38" spans="1:17" ht="15" x14ac:dyDescent="0.3">
      <c r="A38" s="121"/>
      <c r="B38" s="121"/>
      <c r="C38" s="121"/>
      <c r="D38" s="121"/>
      <c r="E38" s="121"/>
      <c r="F38" s="121"/>
      <c r="I38" s="121"/>
      <c r="J38" s="121"/>
      <c r="O38" s="121"/>
    </row>
    <row r="39" spans="1:17" ht="15" x14ac:dyDescent="0.3">
      <c r="A39" s="121"/>
      <c r="B39" s="121"/>
      <c r="C39" s="121"/>
      <c r="D39" s="121"/>
      <c r="E39" s="121"/>
      <c r="F39" s="121"/>
      <c r="I39" s="121"/>
      <c r="J39" s="121"/>
      <c r="O39" s="121"/>
    </row>
    <row r="40" spans="1:17" ht="15" x14ac:dyDescent="0.3">
      <c r="A40" s="121"/>
      <c r="B40" s="121"/>
      <c r="C40" s="121"/>
      <c r="D40" s="121"/>
      <c r="E40" s="121"/>
      <c r="F40" s="121"/>
      <c r="I40" s="121"/>
      <c r="J40" s="121"/>
      <c r="O40" s="121"/>
    </row>
    <row r="41" spans="1:17" ht="15" x14ac:dyDescent="0.3">
      <c r="A41" s="121"/>
      <c r="B41" s="121"/>
      <c r="C41" s="121"/>
      <c r="D41" s="121"/>
      <c r="E41" s="121"/>
      <c r="F41" s="121"/>
      <c r="I41" s="121"/>
      <c r="J41" s="121"/>
      <c r="O41" s="121"/>
    </row>
    <row r="42" spans="1:17" ht="15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O42" s="121"/>
    </row>
    <row r="43" spans="1:17" ht="15" x14ac:dyDescent="0.3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O43" s="121"/>
    </row>
    <row r="44" spans="1:17" ht="15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O44" s="121"/>
    </row>
    <row r="45" spans="1:17" ht="15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O45" s="121"/>
    </row>
    <row r="46" spans="1:17" ht="15" x14ac:dyDescent="0.3">
      <c r="A46" s="121"/>
      <c r="B46" s="121"/>
      <c r="C46" s="175" t="s">
        <v>167</v>
      </c>
      <c r="D46" s="175"/>
      <c r="E46" s="121"/>
      <c r="F46" s="121"/>
      <c r="G46" s="121"/>
      <c r="H46" s="121"/>
      <c r="I46" s="121"/>
      <c r="J46" s="121"/>
      <c r="O46" s="121"/>
    </row>
    <row r="47" spans="1:17" ht="15" x14ac:dyDescent="0.3">
      <c r="A47" s="121"/>
      <c r="B47" s="121"/>
      <c r="C47" s="121" t="s">
        <v>187</v>
      </c>
      <c r="D47" s="121"/>
      <c r="E47" s="121"/>
      <c r="F47" s="121"/>
      <c r="G47" s="121"/>
      <c r="H47" s="121"/>
      <c r="I47" s="121"/>
      <c r="J47" s="121"/>
      <c r="O47" s="121"/>
    </row>
    <row r="48" spans="1:17" ht="15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O48" s="121"/>
    </row>
    <row r="49" spans="1:15" ht="15" x14ac:dyDescent="0.3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O49" s="121"/>
    </row>
    <row r="50" spans="1:15" ht="15" x14ac:dyDescent="0.3">
      <c r="A50" s="121"/>
      <c r="B50" s="121"/>
      <c r="C50" s="86"/>
      <c r="D50" s="86"/>
      <c r="E50" s="179" t="s">
        <v>117</v>
      </c>
      <c r="F50" s="179"/>
      <c r="G50" s="121"/>
      <c r="H50" s="121"/>
      <c r="I50" s="121"/>
      <c r="J50" s="121"/>
      <c r="O50" s="121"/>
    </row>
    <row r="51" spans="1:15" ht="15" x14ac:dyDescent="0.3">
      <c r="A51" s="121"/>
      <c r="B51" s="121"/>
      <c r="C51" s="121"/>
      <c r="D51" s="121"/>
      <c r="E51" s="121"/>
      <c r="F51" s="121" t="s">
        <v>186</v>
      </c>
      <c r="G51" s="121"/>
      <c r="H51" s="121"/>
      <c r="I51" s="121"/>
      <c r="J51" s="121"/>
      <c r="O51" s="121"/>
    </row>
    <row r="52" spans="1:15" ht="15" x14ac:dyDescent="0.3">
      <c r="A52" s="121"/>
      <c r="B52" s="121"/>
      <c r="C52" s="121"/>
      <c r="D52" s="121"/>
      <c r="E52" s="121"/>
      <c r="F52" s="121"/>
      <c r="G52" s="121"/>
      <c r="H52" s="121"/>
      <c r="I52" s="121"/>
      <c r="J52" s="121"/>
    </row>
    <row r="53" spans="1:15" ht="15" x14ac:dyDescent="0.3">
      <c r="C53" s="121"/>
      <c r="D53" s="121"/>
      <c r="E53" s="121"/>
      <c r="F53" s="121"/>
      <c r="G53" s="121"/>
      <c r="H53" s="121"/>
    </row>
    <row r="54" spans="1:15" ht="15" x14ac:dyDescent="0.3">
      <c r="C54" s="175" t="s">
        <v>117</v>
      </c>
      <c r="D54" s="175"/>
      <c r="E54" s="121"/>
      <c r="F54" s="121"/>
      <c r="G54" s="121"/>
      <c r="H54" s="121"/>
    </row>
    <row r="55" spans="1:15" ht="15" x14ac:dyDescent="0.3">
      <c r="C55" s="121"/>
      <c r="D55" s="121"/>
      <c r="E55" s="121"/>
      <c r="F55" s="121"/>
      <c r="G55" s="121"/>
      <c r="H55" s="121"/>
    </row>
    <row r="56" spans="1:15" ht="15" x14ac:dyDescent="0.3">
      <c r="C56" s="121"/>
      <c r="D56" s="121"/>
      <c r="E56" s="121"/>
      <c r="F56" s="121"/>
      <c r="G56" s="121"/>
      <c r="H56" s="121"/>
    </row>
    <row r="57" spans="1:15" ht="15" x14ac:dyDescent="0.3">
      <c r="C57" s="121"/>
      <c r="D57" s="121"/>
      <c r="E57" s="121"/>
      <c r="F57" s="121"/>
      <c r="G57" s="121"/>
      <c r="H57" s="121"/>
    </row>
    <row r="58" spans="1:15" ht="15" x14ac:dyDescent="0.3">
      <c r="C58" s="86"/>
      <c r="D58" s="86"/>
      <c r="E58" s="121"/>
      <c r="F58" s="121"/>
      <c r="G58" s="178" t="s">
        <v>114</v>
      </c>
      <c r="H58" s="178"/>
    </row>
    <row r="59" spans="1:15" ht="15" x14ac:dyDescent="0.3">
      <c r="C59" s="121"/>
      <c r="D59" s="121"/>
      <c r="E59" s="121"/>
      <c r="F59" s="121"/>
      <c r="G59" s="121"/>
      <c r="H59" s="121"/>
    </row>
    <row r="60" spans="1:15" ht="15" x14ac:dyDescent="0.3">
      <c r="C60" s="121"/>
      <c r="D60" s="121"/>
      <c r="E60" s="121"/>
      <c r="F60" s="121"/>
      <c r="G60" s="121"/>
      <c r="H60" s="121"/>
    </row>
    <row r="61" spans="1:15" ht="15" x14ac:dyDescent="0.3">
      <c r="C61" s="121"/>
      <c r="D61" s="121"/>
      <c r="E61" s="121"/>
      <c r="F61" s="121"/>
      <c r="G61" s="121"/>
      <c r="H61" s="121"/>
    </row>
    <row r="62" spans="1:15" ht="15" x14ac:dyDescent="0.3">
      <c r="C62" s="175" t="s">
        <v>114</v>
      </c>
      <c r="D62" s="175"/>
      <c r="E62" s="121"/>
      <c r="F62" s="121"/>
      <c r="G62" s="121"/>
      <c r="H62" s="121"/>
    </row>
    <row r="63" spans="1:15" ht="15" x14ac:dyDescent="0.3">
      <c r="C63" s="121"/>
      <c r="D63" s="121" t="s">
        <v>177</v>
      </c>
      <c r="E63" s="121"/>
      <c r="F63" s="121"/>
      <c r="G63" s="121"/>
      <c r="H63" s="121"/>
    </row>
    <row r="64" spans="1:15" ht="15" x14ac:dyDescent="0.3">
      <c r="C64" s="121"/>
      <c r="D64" s="121"/>
      <c r="E64" s="121"/>
      <c r="F64" s="121"/>
      <c r="G64" s="121"/>
      <c r="H64" s="121"/>
    </row>
    <row r="65" spans="3:8" ht="15" x14ac:dyDescent="0.3">
      <c r="C65" s="121"/>
      <c r="D65" s="121"/>
      <c r="E65" s="121"/>
      <c r="F65" s="121"/>
      <c r="G65" s="121"/>
      <c r="H65" s="121"/>
    </row>
    <row r="66" spans="3:8" ht="15" x14ac:dyDescent="0.3">
      <c r="C66" s="86"/>
      <c r="D66" s="86"/>
      <c r="E66" s="179" t="s">
        <v>114</v>
      </c>
      <c r="F66" s="179"/>
      <c r="G66" s="121"/>
      <c r="H66" s="121"/>
    </row>
    <row r="67" spans="3:8" ht="15" x14ac:dyDescent="0.3">
      <c r="C67" s="121"/>
      <c r="D67" s="121"/>
      <c r="E67" s="121"/>
      <c r="F67" s="121"/>
      <c r="G67" s="121"/>
      <c r="H67" s="121"/>
    </row>
    <row r="68" spans="3:8" ht="15" x14ac:dyDescent="0.3">
      <c r="C68" s="121"/>
      <c r="D68" s="121"/>
      <c r="E68" s="121"/>
      <c r="F68" s="121"/>
      <c r="G68" s="121"/>
      <c r="H68" s="121"/>
    </row>
    <row r="69" spans="3:8" ht="15" x14ac:dyDescent="0.3">
      <c r="C69" s="121"/>
      <c r="D69" s="121"/>
      <c r="E69" s="121"/>
      <c r="F69" s="121"/>
      <c r="G69" s="121"/>
      <c r="H69" s="121"/>
    </row>
    <row r="70" spans="3:8" ht="15" x14ac:dyDescent="0.3">
      <c r="C70" s="175" t="s">
        <v>109</v>
      </c>
      <c r="D70" s="175"/>
      <c r="E70" s="121"/>
      <c r="F70" s="121"/>
      <c r="G70" s="121"/>
      <c r="H70" s="121"/>
    </row>
    <row r="71" spans="3:8" ht="15" x14ac:dyDescent="0.3">
      <c r="C71" s="121"/>
      <c r="D71" s="121"/>
      <c r="E71" s="121"/>
      <c r="F71" s="121"/>
      <c r="G71" s="121"/>
      <c r="H71" s="121"/>
    </row>
    <row r="72" spans="3:8" ht="15" x14ac:dyDescent="0.3">
      <c r="C72" s="121"/>
      <c r="D72" s="121"/>
      <c r="E72" s="121"/>
      <c r="F72" s="121"/>
      <c r="G72" s="121"/>
      <c r="H72" s="121"/>
    </row>
  </sheetData>
  <mergeCells count="30">
    <mergeCell ref="L22:M22"/>
    <mergeCell ref="A23:B23"/>
    <mergeCell ref="L23:M23"/>
    <mergeCell ref="C70:D70"/>
    <mergeCell ref="E25:F25"/>
    <mergeCell ref="A27:B27"/>
    <mergeCell ref="C29:D29"/>
    <mergeCell ref="A31:B31"/>
    <mergeCell ref="C46:D46"/>
    <mergeCell ref="E50:F50"/>
    <mergeCell ref="C54:D54"/>
    <mergeCell ref="G58:H58"/>
    <mergeCell ref="C62:D62"/>
    <mergeCell ref="E66:F66"/>
    <mergeCell ref="A36:D36"/>
    <mergeCell ref="A19:B19"/>
    <mergeCell ref="L19:M19"/>
    <mergeCell ref="L20:M20"/>
    <mergeCell ref="C21:D21"/>
    <mergeCell ref="L21:M21"/>
    <mergeCell ref="A15:B15"/>
    <mergeCell ref="G17:H17"/>
    <mergeCell ref="L17:M17"/>
    <mergeCell ref="C13:D13"/>
    <mergeCell ref="L18:M18"/>
    <mergeCell ref="A3:B3"/>
    <mergeCell ref="C5:D5"/>
    <mergeCell ref="A7:B7"/>
    <mergeCell ref="E9:F9"/>
    <mergeCell ref="A11:B11"/>
  </mergeCells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25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164</v>
      </c>
      <c r="B2" s="51" t="str">
        <f>(A3)</f>
        <v>Serák Gy.</v>
      </c>
      <c r="C2" s="53"/>
      <c r="D2" s="51"/>
      <c r="E2" s="51"/>
      <c r="F2" s="52" t="str">
        <f>(A4)</f>
        <v>Maczelka L.</v>
      </c>
      <c r="G2" s="51"/>
      <c r="H2" s="51"/>
      <c r="I2" s="51"/>
      <c r="J2" s="52" t="str">
        <f>(A5)</f>
        <v>Fejes F.</v>
      </c>
      <c r="K2" s="51"/>
      <c r="L2" s="51"/>
      <c r="M2" s="51"/>
      <c r="N2" s="52" t="str">
        <f>(A6)</f>
        <v>Balázs S.</v>
      </c>
      <c r="O2" s="51"/>
      <c r="P2" s="51"/>
      <c r="Q2" s="51"/>
      <c r="R2" s="52" t="str">
        <f>(A7)</f>
        <v>Széll G.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120</v>
      </c>
      <c r="B3" s="43"/>
      <c r="C3" s="42"/>
      <c r="D3" s="42"/>
      <c r="E3" s="42"/>
      <c r="F3" s="41">
        <v>5</v>
      </c>
      <c r="G3" s="40">
        <f>(N26)</f>
        <v>1</v>
      </c>
      <c r="H3" s="40">
        <f>(P26)</f>
        <v>0</v>
      </c>
      <c r="I3" s="93" t="str">
        <f>IF(G3=".","-",IF(G3&gt;H3,"g",IF(G3=H3,"d","v")))</f>
        <v>g</v>
      </c>
      <c r="J3" s="41">
        <v>4</v>
      </c>
      <c r="K3" s="40">
        <f>(N24)</f>
        <v>1</v>
      </c>
      <c r="L3" s="40">
        <f>(P24)</f>
        <v>0</v>
      </c>
      <c r="M3" s="93" t="str">
        <f>IF(K3=".","-",IF(K3&gt;L3,"g",IF(K3=L3,"d","v")))</f>
        <v>g</v>
      </c>
      <c r="N3" s="41">
        <v>3</v>
      </c>
      <c r="O3" s="40">
        <f>(N19)</f>
        <v>2</v>
      </c>
      <c r="P3" s="40">
        <f>(P19)</f>
        <v>0</v>
      </c>
      <c r="Q3" s="93" t="str">
        <f>IF(O3=".","-",IF(O3&gt;P3,"g",IF(O3=P3,"d","v")))</f>
        <v>g</v>
      </c>
      <c r="R3" s="41">
        <v>2</v>
      </c>
      <c r="S3" s="40">
        <f>(N16)</f>
        <v>4</v>
      </c>
      <c r="T3" s="40">
        <f>(P16)</f>
        <v>1</v>
      </c>
      <c r="U3" s="93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4</v>
      </c>
      <c r="AC3" s="37">
        <f t="shared" ref="AC3:AC8" si="2">COUNTIF(B3:Y3,"d")</f>
        <v>0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8</v>
      </c>
      <c r="AF3" s="28">
        <f>SUM(IF(H3&lt;&gt;".",H3)+IF(L3&lt;&gt;".",L3)+IF(P3&lt;&gt;".",P3)+IF(T3&lt;&gt;".",T3)+IF(X3&lt;&gt;".",X3))</f>
        <v>1</v>
      </c>
      <c r="AG3" s="36">
        <f t="shared" ref="AG3:AG8" si="4">SUM(AB3*3+AC3*1)</f>
        <v>12</v>
      </c>
      <c r="AH3" s="4"/>
      <c r="AI3" s="25">
        <f t="shared" ref="AI3:AI8" si="5">RANK(AG3,$AG$3:$AG$8,0)</f>
        <v>1</v>
      </c>
      <c r="AJ3" s="94"/>
      <c r="AK3" s="95">
        <f t="shared" ref="AK3:AK8" si="6">SUM(AE3-AF3)</f>
        <v>7</v>
      </c>
      <c r="AL3" s="3"/>
    </row>
    <row r="4" spans="1:38" ht="17.399999999999999" x14ac:dyDescent="0.25">
      <c r="A4" s="35" t="s">
        <v>127</v>
      </c>
      <c r="B4" s="32">
        <v>5</v>
      </c>
      <c r="C4" s="29">
        <f>(P26)</f>
        <v>0</v>
      </c>
      <c r="D4" s="29">
        <f>(N26)</f>
        <v>1</v>
      </c>
      <c r="E4" s="96" t="str">
        <f>IF(C4=".","-",IF(C4&gt;D4,"g",IF(C4=D4,"d","v")))</f>
        <v>v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0</v>
      </c>
      <c r="M4" s="96" t="str">
        <f>IF(K4=".","-",IF(K4&gt;L4,"g",IF(K4=L4,"d","v")))</f>
        <v>g</v>
      </c>
      <c r="N4" s="32">
        <v>2</v>
      </c>
      <c r="O4" s="29">
        <f>(N15)</f>
        <v>3</v>
      </c>
      <c r="P4" s="29">
        <f>(P15)</f>
        <v>1</v>
      </c>
      <c r="Q4" s="96" t="str">
        <f>IF(O4=".","-",IF(O4&gt;P4,"g",IF(O4=P4,"d","v")))</f>
        <v>g</v>
      </c>
      <c r="R4" s="32">
        <v>1</v>
      </c>
      <c r="S4" s="29">
        <f>(N12)</f>
        <v>2</v>
      </c>
      <c r="T4" s="29">
        <f>(P12)</f>
        <v>0</v>
      </c>
      <c r="U4" s="96" t="str">
        <f>IF(S4=".","-",IF(S4&gt;T4,"g",IF(S4=T4,"d","v")))</f>
        <v>g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3</v>
      </c>
      <c r="AC4" s="29">
        <f t="shared" si="2"/>
        <v>0</v>
      </c>
      <c r="AD4" s="29">
        <f t="shared" si="3"/>
        <v>1</v>
      </c>
      <c r="AE4" s="97">
        <f>SUM(IF(C4&lt;&gt;".",C4)+IF(K4&lt;&gt;".",K4)+IF(O4&lt;&gt;".",O4)+IF(S4&lt;&gt;".",S4)+IF(W4&lt;&gt;".",W4))</f>
        <v>6</v>
      </c>
      <c r="AF4" s="97">
        <f>SUM(IF(D4&lt;&gt;".",D4)+IF(L4&lt;&gt;".",L4)+IF(P4&lt;&gt;".",P4)+IF(T4&lt;&gt;".",T4)+IF(X4&lt;&gt;".",X4))</f>
        <v>2</v>
      </c>
      <c r="AG4" s="27">
        <f t="shared" si="4"/>
        <v>9</v>
      </c>
      <c r="AH4" s="4"/>
      <c r="AI4" s="25">
        <f t="shared" si="5"/>
        <v>2</v>
      </c>
      <c r="AJ4" s="94"/>
      <c r="AK4" s="95">
        <f t="shared" si="6"/>
        <v>4</v>
      </c>
      <c r="AL4" s="3"/>
    </row>
    <row r="5" spans="1:38" ht="17.399999999999999" x14ac:dyDescent="0.25">
      <c r="A5" s="35" t="s">
        <v>128</v>
      </c>
      <c r="B5" s="32">
        <v>4</v>
      </c>
      <c r="C5" s="29">
        <f>(P24)</f>
        <v>0</v>
      </c>
      <c r="D5" s="29">
        <f>(N24)</f>
        <v>1</v>
      </c>
      <c r="E5" s="96" t="str">
        <f>IF(C5=".","-",IF(C5&gt;D5,"g",IF(C5=D5,"d","v")))</f>
        <v>v</v>
      </c>
      <c r="F5" s="32">
        <v>3</v>
      </c>
      <c r="G5" s="29">
        <f>(P18)</f>
        <v>0</v>
      </c>
      <c r="H5" s="29">
        <f>(N18)</f>
        <v>1</v>
      </c>
      <c r="I5" s="96" t="str">
        <f>IF(G5=".","-",IF(G5&gt;H5,"g",IF(G5=H5,"d","v")))</f>
        <v>v</v>
      </c>
      <c r="J5" s="98"/>
      <c r="K5" s="33"/>
      <c r="L5" s="33"/>
      <c r="M5" s="33"/>
      <c r="N5" s="32">
        <v>1</v>
      </c>
      <c r="O5" s="29">
        <f>(N11)</f>
        <v>3</v>
      </c>
      <c r="P5" s="29">
        <f>(P11)</f>
        <v>1</v>
      </c>
      <c r="Q5" s="96" t="str">
        <f>IF(O5=".","-",IF(O5&gt;P5,"g",IF(O5=P5,"d","v")))</f>
        <v>g</v>
      </c>
      <c r="R5" s="32">
        <v>5</v>
      </c>
      <c r="S5" s="29">
        <f>(N27)</f>
        <v>3</v>
      </c>
      <c r="T5" s="29">
        <f>(P27)</f>
        <v>2</v>
      </c>
      <c r="U5" s="96" t="str">
        <f>IF(S5=".","-",IF(S5&gt;T5,"g",IF(S5=T5,"d","v")))</f>
        <v>g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2</v>
      </c>
      <c r="AC5" s="29">
        <f t="shared" si="2"/>
        <v>0</v>
      </c>
      <c r="AD5" s="29">
        <f t="shared" si="3"/>
        <v>2</v>
      </c>
      <c r="AE5" s="97">
        <f>SUM(IF(C5&lt;&gt;".",C5)+IF(G5&lt;&gt;".",G5)+IF(O5&lt;&gt;".",O5)+IF(S5&lt;&gt;".",S5)+IF(W5&lt;&gt;".",W5))</f>
        <v>6</v>
      </c>
      <c r="AF5" s="97">
        <f>SUM(IF(H5&lt;&gt;".",H5)+IF(D5&lt;&gt;".",D5)+IF(P5&lt;&gt;".",P5)+IF(T5&lt;&gt;".",T5)+IF(X5&lt;&gt;".",X5))</f>
        <v>5</v>
      </c>
      <c r="AG5" s="27">
        <f t="shared" si="4"/>
        <v>6</v>
      </c>
      <c r="AH5" s="4"/>
      <c r="AI5" s="25">
        <f t="shared" si="5"/>
        <v>3</v>
      </c>
      <c r="AJ5" s="94"/>
      <c r="AK5" s="95">
        <f t="shared" si="6"/>
        <v>1</v>
      </c>
      <c r="AL5" s="3"/>
    </row>
    <row r="6" spans="1:38" ht="17.399999999999999" x14ac:dyDescent="0.25">
      <c r="A6" s="35" t="s">
        <v>133</v>
      </c>
      <c r="B6" s="32">
        <v>3</v>
      </c>
      <c r="C6" s="29">
        <f>(P19)</f>
        <v>0</v>
      </c>
      <c r="D6" s="29">
        <f>(N19)</f>
        <v>2</v>
      </c>
      <c r="E6" s="96" t="str">
        <f>IF(C6=".","-",IF(C6&gt;D6,"g",IF(C6=D6,"d","v")))</f>
        <v>v</v>
      </c>
      <c r="F6" s="32">
        <v>2</v>
      </c>
      <c r="G6" s="29">
        <f>(P15)</f>
        <v>1</v>
      </c>
      <c r="H6" s="29">
        <f>(N15)</f>
        <v>3</v>
      </c>
      <c r="I6" s="96" t="str">
        <f>IF(G6=".","-",IF(G6&gt;H6,"g",IF(G6=H6,"d","v")))</f>
        <v>v</v>
      </c>
      <c r="J6" s="32">
        <v>1</v>
      </c>
      <c r="K6" s="29">
        <f>(P11)</f>
        <v>1</v>
      </c>
      <c r="L6" s="29">
        <f>(N11)</f>
        <v>3</v>
      </c>
      <c r="M6" s="96" t="str">
        <f>IF(K6=".","-",IF(K6&gt;L6,"g",IF(K6=L6,"d","v")))</f>
        <v>v</v>
      </c>
      <c r="N6" s="34"/>
      <c r="O6" s="33"/>
      <c r="P6" s="33"/>
      <c r="Q6" s="33"/>
      <c r="R6" s="32">
        <v>4</v>
      </c>
      <c r="S6" s="29">
        <f>(N22)</f>
        <v>1</v>
      </c>
      <c r="T6" s="29">
        <f>(P22)</f>
        <v>3</v>
      </c>
      <c r="U6" s="96" t="str">
        <f>IF(S6=".","-",IF(S6&gt;T6,"g",IF(S6=T6,"d","v")))</f>
        <v>v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0</v>
      </c>
      <c r="AC6" s="29">
        <f t="shared" si="2"/>
        <v>0</v>
      </c>
      <c r="AD6" s="29">
        <f t="shared" si="3"/>
        <v>4</v>
      </c>
      <c r="AE6" s="97">
        <f>SUM(IF(G6&lt;&gt;".",G6)+IF(K6&lt;&gt;".",K6)+IF(C6&lt;&gt;".",C6)+IF(S6&lt;&gt;".",S6)+IF(W6&lt;&gt;".",W6))</f>
        <v>3</v>
      </c>
      <c r="AF6" s="97">
        <f>SUM(IF(H6&lt;&gt;".",H6)+IF(L6&lt;&gt;".",L6)+IF(D6&lt;&gt;".",D6)+IF(T6&lt;&gt;".",T6)+IF(X6&lt;&gt;".",X6))</f>
        <v>11</v>
      </c>
      <c r="AG6" s="27">
        <f t="shared" si="4"/>
        <v>0</v>
      </c>
      <c r="AH6" s="4"/>
      <c r="AI6" s="25">
        <f t="shared" si="5"/>
        <v>5</v>
      </c>
      <c r="AJ6" s="94"/>
      <c r="AK6" s="95">
        <f t="shared" si="6"/>
        <v>-8</v>
      </c>
      <c r="AL6" s="3"/>
    </row>
    <row r="7" spans="1:38" ht="17.399999999999999" x14ac:dyDescent="0.25">
      <c r="A7" s="35" t="s">
        <v>134</v>
      </c>
      <c r="B7" s="32">
        <v>2</v>
      </c>
      <c r="C7" s="29">
        <f>(P16)</f>
        <v>1</v>
      </c>
      <c r="D7" s="29">
        <f>(N16)</f>
        <v>4</v>
      </c>
      <c r="E7" s="96" t="str">
        <f>IF(C7=".","-",IF(C7&gt;D7,"g",IF(C7=D7,"d","v")))</f>
        <v>v</v>
      </c>
      <c r="F7" s="32">
        <v>1</v>
      </c>
      <c r="G7" s="29">
        <f>(P12)</f>
        <v>0</v>
      </c>
      <c r="H7" s="29">
        <f>(N12)</f>
        <v>2</v>
      </c>
      <c r="I7" s="96" t="str">
        <f>IF(G7=".","-",IF(G7&gt;H7,"g",IF(G7=H7,"d","v")))</f>
        <v>v</v>
      </c>
      <c r="J7" s="32">
        <v>5</v>
      </c>
      <c r="K7" s="29">
        <f>(P27)</f>
        <v>2</v>
      </c>
      <c r="L7" s="29">
        <f>(N27)</f>
        <v>3</v>
      </c>
      <c r="M7" s="96" t="str">
        <f>IF(K7=".","-",IF(K7&gt;L7,"g",IF(K7=L7,"d","v")))</f>
        <v>v</v>
      </c>
      <c r="N7" s="32">
        <v>4</v>
      </c>
      <c r="O7" s="29">
        <f>(P22)</f>
        <v>3</v>
      </c>
      <c r="P7" s="29">
        <f>(N22)</f>
        <v>1</v>
      </c>
      <c r="Q7" s="96" t="str">
        <f>IF(O7=".","-",IF(O7&gt;P7,"g",IF(O7=P7,"d","v")))</f>
        <v>g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1</v>
      </c>
      <c r="AC7" s="29">
        <f t="shared" si="2"/>
        <v>0</v>
      </c>
      <c r="AD7" s="29">
        <f t="shared" si="3"/>
        <v>3</v>
      </c>
      <c r="AE7" s="97">
        <f>SUM(IF(G7&lt;&gt;".",G7)+IF(K7&lt;&gt;".",K7)+IF(O7&lt;&gt;".",O7)+IF(C7&lt;&gt;".",C7)+IF(W7&lt;&gt;".",W7))</f>
        <v>6</v>
      </c>
      <c r="AF7" s="97">
        <f>SUM(IF(H7&lt;&gt;".",H7)+IF(L7&lt;&gt;".",L7)+IF(P7&lt;&gt;".",P7)+IF(D7&lt;&gt;".",D7)+IF(X7&lt;&gt;".",X7))</f>
        <v>10</v>
      </c>
      <c r="AG7" s="27">
        <f t="shared" si="4"/>
        <v>3</v>
      </c>
      <c r="AH7" s="26"/>
      <c r="AI7" s="25">
        <f t="shared" si="5"/>
        <v>4</v>
      </c>
      <c r="AJ7" s="94"/>
      <c r="AK7" s="95">
        <f t="shared" si="6"/>
        <v>-4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5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Serák Gy.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Fejes F.</v>
      </c>
      <c r="M11" s="1"/>
      <c r="N11" s="7">
        <v>3</v>
      </c>
      <c r="O11" s="58" t="s">
        <v>1</v>
      </c>
      <c r="P11" s="7">
        <v>1</v>
      </c>
      <c r="Q11" s="1"/>
      <c r="R11" s="109" t="str">
        <f>($A$6)</f>
        <v>Balázs S.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Maczelka L.</v>
      </c>
      <c r="M12" s="1"/>
      <c r="N12" s="7">
        <v>2</v>
      </c>
      <c r="O12" s="58" t="s">
        <v>1</v>
      </c>
      <c r="P12" s="7">
        <v>0</v>
      </c>
      <c r="Q12" s="111"/>
      <c r="R12" s="109" t="str">
        <f>($A$7)</f>
        <v>Széll G.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Fejes F.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Maczelka L.</v>
      </c>
      <c r="N15" s="7">
        <v>3</v>
      </c>
      <c r="O15" s="58" t="s">
        <v>1</v>
      </c>
      <c r="P15" s="7">
        <v>1</v>
      </c>
      <c r="R15" s="109" t="str">
        <f>($A$6)</f>
        <v>Balázs S.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Serák Gy.</v>
      </c>
      <c r="N16" s="7">
        <v>4</v>
      </c>
      <c r="O16" s="58" t="s">
        <v>1</v>
      </c>
      <c r="P16" s="7">
        <v>1</v>
      </c>
      <c r="Q16" s="111"/>
      <c r="R16" s="109" t="str">
        <f>($A$7)</f>
        <v>Széll G.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Maczelka L.</v>
      </c>
      <c r="N18" s="7">
        <v>1</v>
      </c>
      <c r="O18" s="58" t="s">
        <v>1</v>
      </c>
      <c r="P18" s="7">
        <v>0</v>
      </c>
      <c r="Q18" s="108"/>
      <c r="R18" s="109" t="str">
        <f>($A$5)</f>
        <v>Fejes F.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Serák Gy.</v>
      </c>
      <c r="N19" s="7">
        <v>2</v>
      </c>
      <c r="O19" s="58" t="s">
        <v>1</v>
      </c>
      <c r="P19" s="7">
        <v>0</v>
      </c>
      <c r="R19" s="109" t="str">
        <f>($A$6)</f>
        <v>Balázs S.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Széll G.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Balázs S.</v>
      </c>
      <c r="N22" s="7">
        <v>1</v>
      </c>
      <c r="O22" s="58" t="s">
        <v>1</v>
      </c>
      <c r="P22" s="7">
        <v>3</v>
      </c>
      <c r="Q22" s="108"/>
      <c r="R22" s="109" t="str">
        <f>($A$7)</f>
        <v>Széll G.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Maczelka L.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Serák Gy.</v>
      </c>
      <c r="N24" s="7">
        <v>1</v>
      </c>
      <c r="O24" s="58" t="s">
        <v>1</v>
      </c>
      <c r="P24" s="7">
        <v>0</v>
      </c>
      <c r="Q24" s="111"/>
      <c r="R24" s="109" t="str">
        <f>($A$5)</f>
        <v>Fejes F.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Serák Gy.</v>
      </c>
      <c r="M26" s="108"/>
      <c r="N26" s="7">
        <v>1</v>
      </c>
      <c r="O26" s="58" t="s">
        <v>1</v>
      </c>
      <c r="P26" s="7">
        <v>0</v>
      </c>
      <c r="Q26" s="10"/>
      <c r="R26" s="109" t="str">
        <f>($A$4)</f>
        <v>Maczelka L.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Fejes F.</v>
      </c>
      <c r="N27" s="7">
        <v>3</v>
      </c>
      <c r="O27" s="58" t="s">
        <v>1</v>
      </c>
      <c r="P27" s="7">
        <v>2</v>
      </c>
      <c r="R27" s="109" t="str">
        <f>($A$7)</f>
        <v>Széll G.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Balázs S.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25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165</v>
      </c>
      <c r="B2" s="51" t="str">
        <f>(A3)</f>
        <v>Rácz F.</v>
      </c>
      <c r="C2" s="53"/>
      <c r="D2" s="51"/>
      <c r="E2" s="51"/>
      <c r="F2" s="52" t="str">
        <f>(A4)</f>
        <v>Papp T.</v>
      </c>
      <c r="G2" s="51"/>
      <c r="H2" s="51"/>
      <c r="I2" s="51"/>
      <c r="J2" s="52" t="str">
        <f>(A5)</f>
        <v>Aszalós A.</v>
      </c>
      <c r="K2" s="51"/>
      <c r="L2" s="51"/>
      <c r="M2" s="51"/>
      <c r="N2" s="52" t="str">
        <f>(A6)</f>
        <v>Balázs M.</v>
      </c>
      <c r="O2" s="51"/>
      <c r="P2" s="51"/>
      <c r="Q2" s="51"/>
      <c r="R2" s="52" t="str">
        <f>(A7)</f>
        <v>Piri J.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122</v>
      </c>
      <c r="B3" s="43"/>
      <c r="C3" s="42"/>
      <c r="D3" s="42"/>
      <c r="E3" s="42"/>
      <c r="F3" s="41">
        <v>5</v>
      </c>
      <c r="G3" s="40">
        <f>(N26)</f>
        <v>0</v>
      </c>
      <c r="H3" s="40">
        <f>(P26)</f>
        <v>0</v>
      </c>
      <c r="I3" s="93" t="str">
        <f>IF(G3=".","-",IF(G3&gt;H3,"g",IF(G3=H3,"d","v")))</f>
        <v>d</v>
      </c>
      <c r="J3" s="41">
        <v>4</v>
      </c>
      <c r="K3" s="40">
        <f>(N24)</f>
        <v>0</v>
      </c>
      <c r="L3" s="40">
        <f>(P24)</f>
        <v>0</v>
      </c>
      <c r="M3" s="93" t="str">
        <f>IF(K3=".","-",IF(K3&gt;L3,"g",IF(K3=L3,"d","v")))</f>
        <v>d</v>
      </c>
      <c r="N3" s="41">
        <v>3</v>
      </c>
      <c r="O3" s="40">
        <f>(N19)</f>
        <v>3</v>
      </c>
      <c r="P3" s="40">
        <f>(P19)</f>
        <v>1</v>
      </c>
      <c r="Q3" s="93" t="str">
        <f>IF(O3=".","-",IF(O3&gt;P3,"g",IF(O3=P3,"d","v")))</f>
        <v>g</v>
      </c>
      <c r="R3" s="41">
        <v>2</v>
      </c>
      <c r="S3" s="40">
        <f>(N16)</f>
        <v>2</v>
      </c>
      <c r="T3" s="40">
        <f>(P16)</f>
        <v>1</v>
      </c>
      <c r="U3" s="93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2</v>
      </c>
      <c r="AC3" s="37">
        <f t="shared" ref="AC3:AC8" si="2">COUNTIF(B3:Y3,"d")</f>
        <v>2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5</v>
      </c>
      <c r="AF3" s="28">
        <f>SUM(IF(H3&lt;&gt;".",H3)+IF(L3&lt;&gt;".",L3)+IF(P3&lt;&gt;".",P3)+IF(T3&lt;&gt;".",T3)+IF(X3&lt;&gt;".",X3))</f>
        <v>2</v>
      </c>
      <c r="AG3" s="36">
        <f t="shared" ref="AG3:AG8" si="4">SUM(AB3*3+AC3*1)</f>
        <v>8</v>
      </c>
      <c r="AH3" s="4"/>
      <c r="AI3" s="25">
        <f t="shared" ref="AI3:AI8" si="5">RANK(AG3,$AG$3:$AG$8,0)</f>
        <v>2</v>
      </c>
      <c r="AJ3" s="94"/>
      <c r="AK3" s="95">
        <f t="shared" ref="AK3:AK8" si="6">SUM(AE3-AF3)</f>
        <v>3</v>
      </c>
      <c r="AL3" s="3"/>
    </row>
    <row r="4" spans="1:38" ht="17.399999999999999" x14ac:dyDescent="0.25">
      <c r="A4" s="35" t="s">
        <v>126</v>
      </c>
      <c r="B4" s="32">
        <v>5</v>
      </c>
      <c r="C4" s="29">
        <f>(P26)</f>
        <v>0</v>
      </c>
      <c r="D4" s="29">
        <f>(N26)</f>
        <v>0</v>
      </c>
      <c r="E4" s="96" t="str">
        <f>IF(C4=".","-",IF(C4&gt;D4,"g",IF(C4=D4,"d","v")))</f>
        <v>d</v>
      </c>
      <c r="F4" s="34"/>
      <c r="G4" s="33"/>
      <c r="H4" s="33"/>
      <c r="I4" s="33"/>
      <c r="J4" s="32">
        <v>3</v>
      </c>
      <c r="K4" s="29">
        <f>(N18)</f>
        <v>0</v>
      </c>
      <c r="L4" s="29">
        <f>(P18)</f>
        <v>0</v>
      </c>
      <c r="M4" s="96" t="str">
        <f>IF(K4=".","-",IF(K4&gt;L4,"g",IF(K4=L4,"d","v")))</f>
        <v>d</v>
      </c>
      <c r="N4" s="32">
        <v>2</v>
      </c>
      <c r="O4" s="29">
        <f>(N15)</f>
        <v>2</v>
      </c>
      <c r="P4" s="29">
        <f>(P15)</f>
        <v>3</v>
      </c>
      <c r="Q4" s="96" t="str">
        <f>IF(O4=".","-",IF(O4&gt;P4,"g",IF(O4=P4,"d","v")))</f>
        <v>v</v>
      </c>
      <c r="R4" s="32">
        <v>1</v>
      </c>
      <c r="S4" s="29">
        <f>(N12)</f>
        <v>2</v>
      </c>
      <c r="T4" s="29">
        <f>(P12)</f>
        <v>0</v>
      </c>
      <c r="U4" s="96" t="str">
        <f>IF(S4=".","-",IF(S4&gt;T4,"g",IF(S4=T4,"d","v")))</f>
        <v>g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1</v>
      </c>
      <c r="AC4" s="29">
        <f t="shared" si="2"/>
        <v>2</v>
      </c>
      <c r="AD4" s="29">
        <f t="shared" si="3"/>
        <v>1</v>
      </c>
      <c r="AE4" s="97">
        <f>SUM(IF(C4&lt;&gt;".",C4)+IF(K4&lt;&gt;".",K4)+IF(O4&lt;&gt;".",O4)+IF(S4&lt;&gt;".",S4)+IF(W4&lt;&gt;".",W4))</f>
        <v>4</v>
      </c>
      <c r="AF4" s="97">
        <f>SUM(IF(D4&lt;&gt;".",D4)+IF(L4&lt;&gt;".",L4)+IF(P4&lt;&gt;".",P4)+IF(T4&lt;&gt;".",T4)+IF(X4&lt;&gt;".",X4))</f>
        <v>3</v>
      </c>
      <c r="AG4" s="27">
        <f t="shared" si="4"/>
        <v>5</v>
      </c>
      <c r="AH4" s="4"/>
      <c r="AI4" s="25">
        <f t="shared" si="5"/>
        <v>3</v>
      </c>
      <c r="AJ4" s="94"/>
      <c r="AK4" s="95">
        <f t="shared" si="6"/>
        <v>1</v>
      </c>
      <c r="AL4" s="3"/>
    </row>
    <row r="5" spans="1:38" ht="17.399999999999999" x14ac:dyDescent="0.25">
      <c r="A5" s="35" t="s">
        <v>129</v>
      </c>
      <c r="B5" s="32">
        <v>4</v>
      </c>
      <c r="C5" s="29">
        <f>(P24)</f>
        <v>0</v>
      </c>
      <c r="D5" s="29">
        <f>(N24)</f>
        <v>0</v>
      </c>
      <c r="E5" s="96" t="str">
        <f>IF(C5=".","-",IF(C5&gt;D5,"g",IF(C5=D5,"d","v")))</f>
        <v>d</v>
      </c>
      <c r="F5" s="32">
        <v>3</v>
      </c>
      <c r="G5" s="29">
        <f>(P18)</f>
        <v>0</v>
      </c>
      <c r="H5" s="29">
        <f>(N18)</f>
        <v>0</v>
      </c>
      <c r="I5" s="96" t="str">
        <f>IF(G5=".","-",IF(G5&gt;H5,"g",IF(G5=H5,"d","v")))</f>
        <v>d</v>
      </c>
      <c r="J5" s="98"/>
      <c r="K5" s="33"/>
      <c r="L5" s="33"/>
      <c r="M5" s="33"/>
      <c r="N5" s="32">
        <v>1</v>
      </c>
      <c r="O5" s="29">
        <f>(N11)</f>
        <v>0</v>
      </c>
      <c r="P5" s="29">
        <f>(P11)</f>
        <v>2</v>
      </c>
      <c r="Q5" s="96" t="str">
        <f>IF(O5=".","-",IF(O5&gt;P5,"g",IF(O5=P5,"d","v")))</f>
        <v>v</v>
      </c>
      <c r="R5" s="32">
        <v>5</v>
      </c>
      <c r="S5" s="29">
        <f>(N27)</f>
        <v>3</v>
      </c>
      <c r="T5" s="29">
        <f>(P27)</f>
        <v>0</v>
      </c>
      <c r="U5" s="96" t="str">
        <f>IF(S5=".","-",IF(S5&gt;T5,"g",IF(S5=T5,"d","v")))</f>
        <v>g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1</v>
      </c>
      <c r="AC5" s="29">
        <f t="shared" si="2"/>
        <v>2</v>
      </c>
      <c r="AD5" s="29">
        <f t="shared" si="3"/>
        <v>1</v>
      </c>
      <c r="AE5" s="97">
        <f>SUM(IF(C5&lt;&gt;".",C5)+IF(G5&lt;&gt;".",G5)+IF(O5&lt;&gt;".",O5)+IF(S5&lt;&gt;".",S5)+IF(W5&lt;&gt;".",W5))</f>
        <v>3</v>
      </c>
      <c r="AF5" s="97">
        <f>SUM(IF(H5&lt;&gt;".",H5)+IF(D5&lt;&gt;".",D5)+IF(P5&lt;&gt;".",P5)+IF(T5&lt;&gt;".",T5)+IF(X5&lt;&gt;".",X5))</f>
        <v>2</v>
      </c>
      <c r="AG5" s="27">
        <f t="shared" si="4"/>
        <v>5</v>
      </c>
      <c r="AH5" s="4"/>
      <c r="AI5" s="25">
        <f t="shared" si="5"/>
        <v>3</v>
      </c>
      <c r="AJ5" s="94"/>
      <c r="AK5" s="95">
        <f t="shared" si="6"/>
        <v>1</v>
      </c>
      <c r="AL5" s="3"/>
    </row>
    <row r="6" spans="1:38" ht="17.399999999999999" x14ac:dyDescent="0.25">
      <c r="A6" s="35" t="s">
        <v>132</v>
      </c>
      <c r="B6" s="32">
        <v>3</v>
      </c>
      <c r="C6" s="29">
        <f>(P19)</f>
        <v>1</v>
      </c>
      <c r="D6" s="29">
        <f>(N19)</f>
        <v>3</v>
      </c>
      <c r="E6" s="96" t="str">
        <f>IF(C6=".","-",IF(C6&gt;D6,"g",IF(C6=D6,"d","v")))</f>
        <v>v</v>
      </c>
      <c r="F6" s="32">
        <v>2</v>
      </c>
      <c r="G6" s="29">
        <f>(P15)</f>
        <v>3</v>
      </c>
      <c r="H6" s="29">
        <f>(N15)</f>
        <v>2</v>
      </c>
      <c r="I6" s="96" t="str">
        <f>IF(G6=".","-",IF(G6&gt;H6,"g",IF(G6=H6,"d","v")))</f>
        <v>g</v>
      </c>
      <c r="J6" s="32">
        <v>1</v>
      </c>
      <c r="K6" s="29">
        <f>(P11)</f>
        <v>2</v>
      </c>
      <c r="L6" s="29">
        <f>(N11)</f>
        <v>0</v>
      </c>
      <c r="M6" s="96" t="str">
        <f>IF(K6=".","-",IF(K6&gt;L6,"g",IF(K6=L6,"d","v")))</f>
        <v>g</v>
      </c>
      <c r="N6" s="34"/>
      <c r="O6" s="33"/>
      <c r="P6" s="33"/>
      <c r="Q6" s="33"/>
      <c r="R6" s="32">
        <v>4</v>
      </c>
      <c r="S6" s="29">
        <f>(N22)</f>
        <v>5</v>
      </c>
      <c r="T6" s="29">
        <f>(P22)</f>
        <v>0</v>
      </c>
      <c r="U6" s="96" t="str">
        <f>IF(S6=".","-",IF(S6&gt;T6,"g",IF(S6=T6,"d","v")))</f>
        <v>g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3</v>
      </c>
      <c r="AC6" s="29">
        <f t="shared" si="2"/>
        <v>0</v>
      </c>
      <c r="AD6" s="29">
        <f t="shared" si="3"/>
        <v>1</v>
      </c>
      <c r="AE6" s="97">
        <f>SUM(IF(G6&lt;&gt;".",G6)+IF(K6&lt;&gt;".",K6)+IF(C6&lt;&gt;".",C6)+IF(S6&lt;&gt;".",S6)+IF(W6&lt;&gt;".",W6))</f>
        <v>11</v>
      </c>
      <c r="AF6" s="97">
        <f>SUM(IF(H6&lt;&gt;".",H6)+IF(L6&lt;&gt;".",L6)+IF(D6&lt;&gt;".",D6)+IF(T6&lt;&gt;".",T6)+IF(X6&lt;&gt;".",X6))</f>
        <v>5</v>
      </c>
      <c r="AG6" s="27">
        <f t="shared" si="4"/>
        <v>9</v>
      </c>
      <c r="AH6" s="4"/>
      <c r="AI6" s="25">
        <f t="shared" si="5"/>
        <v>1</v>
      </c>
      <c r="AJ6" s="94"/>
      <c r="AK6" s="95">
        <f t="shared" si="6"/>
        <v>6</v>
      </c>
      <c r="AL6" s="3"/>
    </row>
    <row r="7" spans="1:38" ht="17.399999999999999" x14ac:dyDescent="0.25">
      <c r="A7" s="35" t="s">
        <v>135</v>
      </c>
      <c r="B7" s="32">
        <v>2</v>
      </c>
      <c r="C7" s="29">
        <f>(P16)</f>
        <v>1</v>
      </c>
      <c r="D7" s="29">
        <f>(N16)</f>
        <v>2</v>
      </c>
      <c r="E7" s="96" t="str">
        <f>IF(C7=".","-",IF(C7&gt;D7,"g",IF(C7=D7,"d","v")))</f>
        <v>v</v>
      </c>
      <c r="F7" s="32">
        <v>1</v>
      </c>
      <c r="G7" s="29">
        <f>(P12)</f>
        <v>0</v>
      </c>
      <c r="H7" s="29">
        <f>(N12)</f>
        <v>2</v>
      </c>
      <c r="I7" s="96" t="str">
        <f>IF(G7=".","-",IF(G7&gt;H7,"g",IF(G7=H7,"d","v")))</f>
        <v>v</v>
      </c>
      <c r="J7" s="32">
        <v>5</v>
      </c>
      <c r="K7" s="29">
        <f>(P27)</f>
        <v>0</v>
      </c>
      <c r="L7" s="29">
        <f>(N27)</f>
        <v>3</v>
      </c>
      <c r="M7" s="96" t="str">
        <f>IF(K7=".","-",IF(K7&gt;L7,"g",IF(K7=L7,"d","v")))</f>
        <v>v</v>
      </c>
      <c r="N7" s="32">
        <v>4</v>
      </c>
      <c r="O7" s="29">
        <f>(P22)</f>
        <v>0</v>
      </c>
      <c r="P7" s="29">
        <f>(N22)</f>
        <v>5</v>
      </c>
      <c r="Q7" s="96" t="str">
        <f>IF(O7=".","-",IF(O7&gt;P7,"g",IF(O7=P7,"d","v")))</f>
        <v>v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0</v>
      </c>
      <c r="AC7" s="29">
        <f t="shared" si="2"/>
        <v>0</v>
      </c>
      <c r="AD7" s="29">
        <f t="shared" si="3"/>
        <v>4</v>
      </c>
      <c r="AE7" s="97">
        <f>SUM(IF(G7&lt;&gt;".",G7)+IF(K7&lt;&gt;".",K7)+IF(O7&lt;&gt;".",O7)+IF(C7&lt;&gt;".",C7)+IF(W7&lt;&gt;".",W7))</f>
        <v>1</v>
      </c>
      <c r="AF7" s="97">
        <f>SUM(IF(H7&lt;&gt;".",H7)+IF(L7&lt;&gt;".",L7)+IF(P7&lt;&gt;".",P7)+IF(D7&lt;&gt;".",D7)+IF(X7&lt;&gt;".",X7))</f>
        <v>12</v>
      </c>
      <c r="AG7" s="27">
        <f t="shared" si="4"/>
        <v>0</v>
      </c>
      <c r="AH7" s="26"/>
      <c r="AI7" s="25">
        <f t="shared" si="5"/>
        <v>5</v>
      </c>
      <c r="AJ7" s="94"/>
      <c r="AK7" s="95">
        <f t="shared" si="6"/>
        <v>-11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5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Rácz F.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Aszalós A.</v>
      </c>
      <c r="M11" s="1"/>
      <c r="N11" s="7">
        <v>0</v>
      </c>
      <c r="O11" s="58" t="s">
        <v>1</v>
      </c>
      <c r="P11" s="7">
        <v>2</v>
      </c>
      <c r="Q11" s="1"/>
      <c r="R11" s="109" t="str">
        <f>($A$6)</f>
        <v>Balázs M.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Papp T.</v>
      </c>
      <c r="M12" s="1"/>
      <c r="N12" s="7">
        <v>2</v>
      </c>
      <c r="O12" s="58" t="s">
        <v>1</v>
      </c>
      <c r="P12" s="7">
        <v>0</v>
      </c>
      <c r="Q12" s="111"/>
      <c r="R12" s="109" t="str">
        <f>($A$7)</f>
        <v>Piri J.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Aszalós A.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Papp T.</v>
      </c>
      <c r="N15" s="7">
        <v>2</v>
      </c>
      <c r="O15" s="58" t="s">
        <v>1</v>
      </c>
      <c r="P15" s="7">
        <v>3</v>
      </c>
      <c r="R15" s="109" t="str">
        <f>($A$6)</f>
        <v>Balázs M.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Rácz F.</v>
      </c>
      <c r="N16" s="7">
        <v>2</v>
      </c>
      <c r="O16" s="58" t="s">
        <v>1</v>
      </c>
      <c r="P16" s="7">
        <v>1</v>
      </c>
      <c r="Q16" s="111"/>
      <c r="R16" s="109" t="str">
        <f>($A$7)</f>
        <v>Piri J.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Papp T.</v>
      </c>
      <c r="N18" s="7">
        <v>0</v>
      </c>
      <c r="O18" s="58" t="s">
        <v>1</v>
      </c>
      <c r="P18" s="7">
        <v>0</v>
      </c>
      <c r="Q18" s="108"/>
      <c r="R18" s="109" t="str">
        <f>($A$5)</f>
        <v>Aszalós A.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Rácz F.</v>
      </c>
      <c r="N19" s="7">
        <v>3</v>
      </c>
      <c r="O19" s="58" t="s">
        <v>1</v>
      </c>
      <c r="P19" s="7">
        <v>1</v>
      </c>
      <c r="R19" s="109" t="str">
        <f>($A$6)</f>
        <v>Balázs M.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Piri J.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Balázs M.</v>
      </c>
      <c r="N22" s="7">
        <v>5</v>
      </c>
      <c r="O22" s="58" t="s">
        <v>1</v>
      </c>
      <c r="P22" s="7">
        <v>0</v>
      </c>
      <c r="Q22" s="108"/>
      <c r="R22" s="109" t="str">
        <f>($A$7)</f>
        <v>Piri J.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Papp T.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Rácz F.</v>
      </c>
      <c r="N24" s="7">
        <v>0</v>
      </c>
      <c r="O24" s="58" t="s">
        <v>1</v>
      </c>
      <c r="P24" s="7">
        <v>0</v>
      </c>
      <c r="Q24" s="111"/>
      <c r="R24" s="109" t="str">
        <f>($A$5)</f>
        <v>Aszalós A.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Rácz F.</v>
      </c>
      <c r="M26" s="108"/>
      <c r="N26" s="7">
        <v>0</v>
      </c>
      <c r="O26" s="58" t="s">
        <v>1</v>
      </c>
      <c r="P26" s="7">
        <v>0</v>
      </c>
      <c r="Q26" s="10"/>
      <c r="R26" s="109" t="str">
        <f>($A$4)</f>
        <v>Papp T.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Aszalós A.</v>
      </c>
      <c r="N27" s="7">
        <v>3</v>
      </c>
      <c r="O27" s="58" t="s">
        <v>1</v>
      </c>
      <c r="P27" s="7">
        <v>0</v>
      </c>
      <c r="R27" s="109" t="str">
        <f>($A$7)</f>
        <v>Piri J.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Balázs M.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25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166</v>
      </c>
      <c r="B2" s="51" t="str">
        <f>(A3)</f>
        <v>Béres II. Z.</v>
      </c>
      <c r="C2" s="53"/>
      <c r="D2" s="51"/>
      <c r="E2" s="51"/>
      <c r="F2" s="52" t="str">
        <f>(A4)</f>
        <v>Szirtes A.</v>
      </c>
      <c r="G2" s="51"/>
      <c r="H2" s="51"/>
      <c r="I2" s="51"/>
      <c r="J2" s="52" t="str">
        <f>(A5)</f>
        <v>Németh I.</v>
      </c>
      <c r="K2" s="51"/>
      <c r="L2" s="51"/>
      <c r="M2" s="51"/>
      <c r="N2" s="52" t="str">
        <f>(A6)</f>
        <v>Szikora R.</v>
      </c>
      <c r="O2" s="51"/>
      <c r="P2" s="51"/>
      <c r="Q2" s="51"/>
      <c r="R2" s="52" t="str">
        <f>(A7)</f>
        <v>Aszalós L.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124</v>
      </c>
      <c r="B3" s="43"/>
      <c r="C3" s="42"/>
      <c r="D3" s="42"/>
      <c r="E3" s="42"/>
      <c r="F3" s="41">
        <v>5</v>
      </c>
      <c r="G3" s="40">
        <f>(N26)</f>
        <v>1</v>
      </c>
      <c r="H3" s="40">
        <f>(P26)</f>
        <v>0</v>
      </c>
      <c r="I3" s="93" t="str">
        <f>IF(G3=".","-",IF(G3&gt;H3,"g",IF(G3=H3,"d","v")))</f>
        <v>g</v>
      </c>
      <c r="J3" s="41">
        <v>4</v>
      </c>
      <c r="K3" s="40">
        <f>(N24)</f>
        <v>1</v>
      </c>
      <c r="L3" s="40">
        <f>(P24)</f>
        <v>1</v>
      </c>
      <c r="M3" s="93" t="str">
        <f>IF(K3=".","-",IF(K3&gt;L3,"g",IF(K3=L3,"d","v")))</f>
        <v>d</v>
      </c>
      <c r="N3" s="41">
        <v>3</v>
      </c>
      <c r="O3" s="40">
        <f>(N19)</f>
        <v>2</v>
      </c>
      <c r="P3" s="40">
        <f>(P19)</f>
        <v>0</v>
      </c>
      <c r="Q3" s="93" t="str">
        <f>IF(O3=".","-",IF(O3&gt;P3,"g",IF(O3=P3,"d","v")))</f>
        <v>g</v>
      </c>
      <c r="R3" s="41">
        <v>2</v>
      </c>
      <c r="S3" s="40">
        <f>(N16)</f>
        <v>0</v>
      </c>
      <c r="T3" s="40">
        <f>(P16)</f>
        <v>1</v>
      </c>
      <c r="U3" s="93" t="str">
        <f>IF(S3=".","-",IF(S3&gt;T3,"g",IF(S3=T3,"d","v")))</f>
        <v>v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2</v>
      </c>
      <c r="AC3" s="37">
        <f t="shared" ref="AC3:AC8" si="2">COUNTIF(B3:Y3,"d")</f>
        <v>1</v>
      </c>
      <c r="AD3" s="37">
        <f t="shared" ref="AD3:AD8" si="3">COUNTIF(B3:Y3,"v")</f>
        <v>1</v>
      </c>
      <c r="AE3" s="28">
        <f>SUM(IF(G3&lt;&gt;".",G3)+IF(K3&lt;&gt;".",K3)+IF(O3&lt;&gt;".",O3)+IF(S3&lt;&gt;".",S3)+IF(W3&lt;&gt;".",W3))</f>
        <v>4</v>
      </c>
      <c r="AF3" s="28">
        <f>SUM(IF(H3&lt;&gt;".",H3)+IF(L3&lt;&gt;".",L3)+IF(P3&lt;&gt;".",P3)+IF(T3&lt;&gt;".",T3)+IF(X3&lt;&gt;".",X3))</f>
        <v>2</v>
      </c>
      <c r="AG3" s="36">
        <f t="shared" ref="AG3:AG8" si="4">SUM(AB3*3+AC3*1)</f>
        <v>7</v>
      </c>
      <c r="AH3" s="4"/>
      <c r="AI3" s="25">
        <f t="shared" ref="AI3:AI8" si="5">RANK(AG3,$AG$3:$AG$8,0)</f>
        <v>2</v>
      </c>
      <c r="AJ3" s="94"/>
      <c r="AK3" s="95">
        <f t="shared" ref="AK3:AK8" si="6">SUM(AE3-AF3)</f>
        <v>2</v>
      </c>
      <c r="AL3" s="3"/>
    </row>
    <row r="4" spans="1:38" ht="17.399999999999999" x14ac:dyDescent="0.25">
      <c r="A4" s="35" t="s">
        <v>125</v>
      </c>
      <c r="B4" s="32">
        <v>5</v>
      </c>
      <c r="C4" s="29">
        <f>(P26)</f>
        <v>0</v>
      </c>
      <c r="D4" s="29">
        <f>(N26)</f>
        <v>1</v>
      </c>
      <c r="E4" s="96" t="str">
        <f>IF(C4=".","-",IF(C4&gt;D4,"g",IF(C4=D4,"d","v")))</f>
        <v>v</v>
      </c>
      <c r="F4" s="34"/>
      <c r="G4" s="33"/>
      <c r="H4" s="33"/>
      <c r="I4" s="33"/>
      <c r="J4" s="32">
        <v>3</v>
      </c>
      <c r="K4" s="29">
        <f>(N18)</f>
        <v>2</v>
      </c>
      <c r="L4" s="29">
        <f>(P18)</f>
        <v>2</v>
      </c>
      <c r="M4" s="96" t="str">
        <f>IF(K4=".","-",IF(K4&gt;L4,"g",IF(K4=L4,"d","v")))</f>
        <v>d</v>
      </c>
      <c r="N4" s="32">
        <v>2</v>
      </c>
      <c r="O4" s="29">
        <f>(N15)</f>
        <v>0</v>
      </c>
      <c r="P4" s="29">
        <f>(P15)</f>
        <v>0</v>
      </c>
      <c r="Q4" s="96" t="str">
        <f>IF(O4=".","-",IF(O4&gt;P4,"g",IF(O4=P4,"d","v")))</f>
        <v>d</v>
      </c>
      <c r="R4" s="32">
        <v>1</v>
      </c>
      <c r="S4" s="29">
        <f>(N12)</f>
        <v>1</v>
      </c>
      <c r="T4" s="29">
        <f>(P12)</f>
        <v>0</v>
      </c>
      <c r="U4" s="96" t="str">
        <f>IF(S4=".","-",IF(S4&gt;T4,"g",IF(S4=T4,"d","v")))</f>
        <v>g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1</v>
      </c>
      <c r="AC4" s="29">
        <f t="shared" si="2"/>
        <v>2</v>
      </c>
      <c r="AD4" s="29">
        <f t="shared" si="3"/>
        <v>1</v>
      </c>
      <c r="AE4" s="97">
        <f>SUM(IF(C4&lt;&gt;".",C4)+IF(K4&lt;&gt;".",K4)+IF(O4&lt;&gt;".",O4)+IF(S4&lt;&gt;".",S4)+IF(W4&lt;&gt;".",W4))</f>
        <v>3</v>
      </c>
      <c r="AF4" s="97">
        <f>SUM(IF(D4&lt;&gt;".",D4)+IF(L4&lt;&gt;".",L4)+IF(P4&lt;&gt;".",P4)+IF(T4&lt;&gt;".",T4)+IF(X4&lt;&gt;".",X4))</f>
        <v>3</v>
      </c>
      <c r="AG4" s="27">
        <f t="shared" si="4"/>
        <v>5</v>
      </c>
      <c r="AH4" s="4"/>
      <c r="AI4" s="25">
        <f t="shared" si="5"/>
        <v>3</v>
      </c>
      <c r="AJ4" s="94"/>
      <c r="AK4" s="95">
        <f t="shared" si="6"/>
        <v>0</v>
      </c>
      <c r="AL4" s="3"/>
    </row>
    <row r="5" spans="1:38" ht="17.399999999999999" x14ac:dyDescent="0.25">
      <c r="A5" s="35" t="s">
        <v>130</v>
      </c>
      <c r="B5" s="32">
        <v>4</v>
      </c>
      <c r="C5" s="29">
        <f>(P24)</f>
        <v>1</v>
      </c>
      <c r="D5" s="29">
        <f>(N24)</f>
        <v>1</v>
      </c>
      <c r="E5" s="96" t="str">
        <f>IF(C5=".","-",IF(C5&gt;D5,"g",IF(C5=D5,"d","v")))</f>
        <v>d</v>
      </c>
      <c r="F5" s="32">
        <v>3</v>
      </c>
      <c r="G5" s="29">
        <f>(P18)</f>
        <v>2</v>
      </c>
      <c r="H5" s="29">
        <f>(N18)</f>
        <v>2</v>
      </c>
      <c r="I5" s="96" t="str">
        <f>IF(G5=".","-",IF(G5&gt;H5,"g",IF(G5=H5,"d","v")))</f>
        <v>d</v>
      </c>
      <c r="J5" s="98"/>
      <c r="K5" s="33"/>
      <c r="L5" s="33"/>
      <c r="M5" s="33"/>
      <c r="N5" s="32">
        <v>1</v>
      </c>
      <c r="O5" s="29">
        <f>(N11)</f>
        <v>1</v>
      </c>
      <c r="P5" s="29">
        <f>(P11)</f>
        <v>0</v>
      </c>
      <c r="Q5" s="96" t="str">
        <f>IF(O5=".","-",IF(O5&gt;P5,"g",IF(O5=P5,"d","v")))</f>
        <v>g</v>
      </c>
      <c r="R5" s="32">
        <v>5</v>
      </c>
      <c r="S5" s="29">
        <f>(N27)</f>
        <v>2</v>
      </c>
      <c r="T5" s="29">
        <f>(P27)</f>
        <v>0</v>
      </c>
      <c r="U5" s="96" t="str">
        <f>IF(S5=".","-",IF(S5&gt;T5,"g",IF(S5=T5,"d","v")))</f>
        <v>g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2</v>
      </c>
      <c r="AC5" s="29">
        <f t="shared" si="2"/>
        <v>2</v>
      </c>
      <c r="AD5" s="29">
        <f t="shared" si="3"/>
        <v>0</v>
      </c>
      <c r="AE5" s="97">
        <f>SUM(IF(C5&lt;&gt;".",C5)+IF(G5&lt;&gt;".",G5)+IF(O5&lt;&gt;".",O5)+IF(S5&lt;&gt;".",S5)+IF(W5&lt;&gt;".",W5))</f>
        <v>6</v>
      </c>
      <c r="AF5" s="97">
        <f>SUM(IF(H5&lt;&gt;".",H5)+IF(D5&lt;&gt;".",D5)+IF(P5&lt;&gt;".",P5)+IF(T5&lt;&gt;".",T5)+IF(X5&lt;&gt;".",X5))</f>
        <v>3</v>
      </c>
      <c r="AG5" s="27">
        <f t="shared" si="4"/>
        <v>8</v>
      </c>
      <c r="AH5" s="4"/>
      <c r="AI5" s="25">
        <f t="shared" si="5"/>
        <v>1</v>
      </c>
      <c r="AJ5" s="94"/>
      <c r="AK5" s="95">
        <f t="shared" si="6"/>
        <v>3</v>
      </c>
      <c r="AL5" s="3"/>
    </row>
    <row r="6" spans="1:38" ht="17.399999999999999" x14ac:dyDescent="0.25">
      <c r="A6" s="35" t="s">
        <v>131</v>
      </c>
      <c r="B6" s="32">
        <v>3</v>
      </c>
      <c r="C6" s="29">
        <f>(P19)</f>
        <v>0</v>
      </c>
      <c r="D6" s="29">
        <f>(N19)</f>
        <v>2</v>
      </c>
      <c r="E6" s="96" t="str">
        <f>IF(C6=".","-",IF(C6&gt;D6,"g",IF(C6=D6,"d","v")))</f>
        <v>v</v>
      </c>
      <c r="F6" s="32">
        <v>2</v>
      </c>
      <c r="G6" s="29">
        <f>(P15)</f>
        <v>0</v>
      </c>
      <c r="H6" s="29">
        <f>(N15)</f>
        <v>0</v>
      </c>
      <c r="I6" s="96" t="str">
        <f>IF(G6=".","-",IF(G6&gt;H6,"g",IF(G6=H6,"d","v")))</f>
        <v>d</v>
      </c>
      <c r="J6" s="32">
        <v>1</v>
      </c>
      <c r="K6" s="29">
        <f>(P11)</f>
        <v>0</v>
      </c>
      <c r="L6" s="29">
        <f>(N11)</f>
        <v>1</v>
      </c>
      <c r="M6" s="96" t="str">
        <f>IF(K6=".","-",IF(K6&gt;L6,"g",IF(K6=L6,"d","v")))</f>
        <v>v</v>
      </c>
      <c r="N6" s="34"/>
      <c r="O6" s="33"/>
      <c r="P6" s="33"/>
      <c r="Q6" s="33"/>
      <c r="R6" s="32">
        <v>4</v>
      </c>
      <c r="S6" s="29">
        <f>(N22)</f>
        <v>1</v>
      </c>
      <c r="T6" s="29">
        <f>(P22)</f>
        <v>1</v>
      </c>
      <c r="U6" s="96" t="str">
        <f>IF(S6=".","-",IF(S6&gt;T6,"g",IF(S6=T6,"d","v")))</f>
        <v>d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0</v>
      </c>
      <c r="AC6" s="29">
        <f t="shared" si="2"/>
        <v>2</v>
      </c>
      <c r="AD6" s="29">
        <f t="shared" si="3"/>
        <v>2</v>
      </c>
      <c r="AE6" s="97">
        <f>SUM(IF(G6&lt;&gt;".",G6)+IF(K6&lt;&gt;".",K6)+IF(C6&lt;&gt;".",C6)+IF(S6&lt;&gt;".",S6)+IF(W6&lt;&gt;".",W6))</f>
        <v>1</v>
      </c>
      <c r="AF6" s="97">
        <f>SUM(IF(H6&lt;&gt;".",H6)+IF(L6&lt;&gt;".",L6)+IF(D6&lt;&gt;".",D6)+IF(T6&lt;&gt;".",T6)+IF(X6&lt;&gt;".",X6))</f>
        <v>4</v>
      </c>
      <c r="AG6" s="27">
        <f t="shared" si="4"/>
        <v>2</v>
      </c>
      <c r="AH6" s="4"/>
      <c r="AI6" s="25">
        <f t="shared" si="5"/>
        <v>5</v>
      </c>
      <c r="AJ6" s="94"/>
      <c r="AK6" s="95">
        <f t="shared" si="6"/>
        <v>-3</v>
      </c>
      <c r="AL6" s="3"/>
    </row>
    <row r="7" spans="1:38" ht="17.399999999999999" x14ac:dyDescent="0.25">
      <c r="A7" s="35" t="s">
        <v>136</v>
      </c>
      <c r="B7" s="32">
        <v>2</v>
      </c>
      <c r="C7" s="29">
        <f>(P16)</f>
        <v>1</v>
      </c>
      <c r="D7" s="29">
        <f>(N16)</f>
        <v>0</v>
      </c>
      <c r="E7" s="96" t="str">
        <f>IF(C7=".","-",IF(C7&gt;D7,"g",IF(C7=D7,"d","v")))</f>
        <v>g</v>
      </c>
      <c r="F7" s="32">
        <v>1</v>
      </c>
      <c r="G7" s="29">
        <f>(P12)</f>
        <v>0</v>
      </c>
      <c r="H7" s="29">
        <f>(N12)</f>
        <v>1</v>
      </c>
      <c r="I7" s="96" t="str">
        <f>IF(G7=".","-",IF(G7&gt;H7,"g",IF(G7=H7,"d","v")))</f>
        <v>v</v>
      </c>
      <c r="J7" s="32">
        <v>5</v>
      </c>
      <c r="K7" s="29">
        <f>(P27)</f>
        <v>0</v>
      </c>
      <c r="L7" s="29">
        <f>(N27)</f>
        <v>2</v>
      </c>
      <c r="M7" s="96" t="str">
        <f>IF(K7=".","-",IF(K7&gt;L7,"g",IF(K7=L7,"d","v")))</f>
        <v>v</v>
      </c>
      <c r="N7" s="32">
        <v>4</v>
      </c>
      <c r="O7" s="29">
        <f>(P22)</f>
        <v>1</v>
      </c>
      <c r="P7" s="29">
        <f>(N22)</f>
        <v>1</v>
      </c>
      <c r="Q7" s="96" t="str">
        <f>IF(O7=".","-",IF(O7&gt;P7,"g",IF(O7=P7,"d","v")))</f>
        <v>d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1</v>
      </c>
      <c r="AC7" s="29">
        <f t="shared" si="2"/>
        <v>1</v>
      </c>
      <c r="AD7" s="29">
        <f t="shared" si="3"/>
        <v>2</v>
      </c>
      <c r="AE7" s="97">
        <f>SUM(IF(G7&lt;&gt;".",G7)+IF(K7&lt;&gt;".",K7)+IF(O7&lt;&gt;".",O7)+IF(C7&lt;&gt;".",C7)+IF(W7&lt;&gt;".",W7))</f>
        <v>2</v>
      </c>
      <c r="AF7" s="97">
        <f>SUM(IF(H7&lt;&gt;".",H7)+IF(L7&lt;&gt;".",L7)+IF(P7&lt;&gt;".",P7)+IF(D7&lt;&gt;".",D7)+IF(X7&lt;&gt;".",X7))</f>
        <v>4</v>
      </c>
      <c r="AG7" s="27">
        <f t="shared" si="4"/>
        <v>4</v>
      </c>
      <c r="AH7" s="26"/>
      <c r="AI7" s="25">
        <f t="shared" si="5"/>
        <v>4</v>
      </c>
      <c r="AJ7" s="94"/>
      <c r="AK7" s="95">
        <f t="shared" si="6"/>
        <v>-2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Béres II. Z.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Németh I.</v>
      </c>
      <c r="M11" s="1"/>
      <c r="N11" s="7">
        <v>1</v>
      </c>
      <c r="O11" s="58" t="s">
        <v>1</v>
      </c>
      <c r="P11" s="7">
        <v>0</v>
      </c>
      <c r="Q11" s="1"/>
      <c r="R11" s="109" t="str">
        <f>($A$6)</f>
        <v>Szikora R.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Szirtes A.</v>
      </c>
      <c r="M12" s="1"/>
      <c r="N12" s="7">
        <v>1</v>
      </c>
      <c r="O12" s="58" t="s">
        <v>1</v>
      </c>
      <c r="P12" s="7">
        <v>0</v>
      </c>
      <c r="Q12" s="111"/>
      <c r="R12" s="109" t="str">
        <f>($A$7)</f>
        <v>Aszalós L.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Németh I.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Szirtes A.</v>
      </c>
      <c r="N15" s="7">
        <v>0</v>
      </c>
      <c r="O15" s="58" t="s">
        <v>1</v>
      </c>
      <c r="P15" s="7">
        <v>0</v>
      </c>
      <c r="R15" s="109" t="str">
        <f>($A$6)</f>
        <v>Szikora R.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Béres II. Z.</v>
      </c>
      <c r="N16" s="7">
        <v>0</v>
      </c>
      <c r="O16" s="58" t="s">
        <v>1</v>
      </c>
      <c r="P16" s="7">
        <v>1</v>
      </c>
      <c r="Q16" s="111"/>
      <c r="R16" s="109" t="str">
        <f>($A$7)</f>
        <v>Aszalós L.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Szirtes A.</v>
      </c>
      <c r="N18" s="7">
        <v>2</v>
      </c>
      <c r="O18" s="58" t="s">
        <v>1</v>
      </c>
      <c r="P18" s="7">
        <v>2</v>
      </c>
      <c r="Q18" s="108"/>
      <c r="R18" s="109" t="str">
        <f>($A$5)</f>
        <v>Németh I.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Béres II. Z.</v>
      </c>
      <c r="N19" s="7">
        <v>2</v>
      </c>
      <c r="O19" s="58" t="s">
        <v>1</v>
      </c>
      <c r="P19" s="7">
        <v>0</v>
      </c>
      <c r="R19" s="109" t="str">
        <f>($A$6)</f>
        <v>Szikora R.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Aszalós L.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Szikora R.</v>
      </c>
      <c r="N22" s="7">
        <v>1</v>
      </c>
      <c r="O22" s="58" t="s">
        <v>1</v>
      </c>
      <c r="P22" s="7">
        <v>1</v>
      </c>
      <c r="Q22" s="108"/>
      <c r="R22" s="109" t="str">
        <f>($A$7)</f>
        <v>Aszalós L.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Szirtes A.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Béres II. Z.</v>
      </c>
      <c r="N24" s="7">
        <v>1</v>
      </c>
      <c r="O24" s="58" t="s">
        <v>1</v>
      </c>
      <c r="P24" s="7">
        <v>1</v>
      </c>
      <c r="Q24" s="111"/>
      <c r="R24" s="109" t="str">
        <f>($A$5)</f>
        <v>Németh I.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Béres II. Z.</v>
      </c>
      <c r="M26" s="108"/>
      <c r="N26" s="7">
        <v>1</v>
      </c>
      <c r="O26" s="58" t="s">
        <v>1</v>
      </c>
      <c r="P26" s="7">
        <v>0</v>
      </c>
      <c r="Q26" s="10"/>
      <c r="R26" s="109" t="str">
        <f>($A$4)</f>
        <v>Szirtes A.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Németh I.</v>
      </c>
      <c r="N27" s="7">
        <v>2</v>
      </c>
      <c r="O27" s="58" t="s">
        <v>1</v>
      </c>
      <c r="P27" s="7">
        <v>0</v>
      </c>
      <c r="R27" s="109" t="str">
        <f>($A$7)</f>
        <v>Aszalós L.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Szikora R.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7"/>
  <sheetViews>
    <sheetView workbookViewId="0">
      <selection activeCell="K26" sqref="K26"/>
    </sheetView>
  </sheetViews>
  <sheetFormatPr defaultColWidth="9.109375" defaultRowHeight="14.4" x14ac:dyDescent="0.3"/>
  <cols>
    <col min="1" max="16384" width="9.109375" style="122"/>
  </cols>
  <sheetData>
    <row r="1" spans="1:15" ht="15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" x14ac:dyDescent="0.3">
      <c r="A3" s="174" t="s">
        <v>120</v>
      </c>
      <c r="B3" s="174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15" x14ac:dyDescent="0.3">
      <c r="A4" s="121" t="s">
        <v>174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5" x14ac:dyDescent="0.3">
      <c r="A5" s="121"/>
      <c r="B5" s="121"/>
      <c r="C5" s="175" t="s">
        <v>126</v>
      </c>
      <c r="D5" s="175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" x14ac:dyDescent="0.3">
      <c r="A6" s="121"/>
      <c r="B6" s="121"/>
      <c r="C6" s="121"/>
      <c r="D6" s="121" t="s">
        <v>172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5" x14ac:dyDescent="0.3">
      <c r="A7" s="174" t="s">
        <v>126</v>
      </c>
      <c r="B7" s="174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5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5" ht="15" x14ac:dyDescent="0.3">
      <c r="A9" s="121"/>
      <c r="B9" s="121"/>
      <c r="C9" s="86"/>
      <c r="D9" s="86"/>
      <c r="E9" s="179" t="s">
        <v>126</v>
      </c>
      <c r="F9" s="179"/>
      <c r="G9" s="121"/>
      <c r="H9" s="121"/>
      <c r="I9" s="121"/>
      <c r="J9" s="121"/>
      <c r="K9" s="121"/>
      <c r="L9" s="121"/>
      <c r="M9" s="121"/>
      <c r="N9" s="121"/>
      <c r="O9" s="121"/>
    </row>
    <row r="10" spans="1:15" ht="15" x14ac:dyDescent="0.3">
      <c r="A10" s="121"/>
      <c r="B10" s="121"/>
      <c r="C10" s="121"/>
      <c r="D10" s="121"/>
      <c r="E10" s="121"/>
      <c r="F10" s="121" t="s">
        <v>185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5" ht="15" x14ac:dyDescent="0.3">
      <c r="A11" s="174" t="s">
        <v>127</v>
      </c>
      <c r="B11" s="174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15" ht="15" x14ac:dyDescent="0.3">
      <c r="A12" s="121" t="s">
        <v>175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ht="15" x14ac:dyDescent="0.3">
      <c r="A13" s="121"/>
      <c r="B13" s="121"/>
      <c r="C13" s="175" t="s">
        <v>124</v>
      </c>
      <c r="D13" s="175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spans="1:15" ht="15" x14ac:dyDescent="0.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pans="1:15" ht="15" x14ac:dyDescent="0.3">
      <c r="A15" s="174" t="s">
        <v>124</v>
      </c>
      <c r="B15" s="174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 ht="15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5" ht="15.6" x14ac:dyDescent="0.3">
      <c r="A17" s="121"/>
      <c r="B17" s="121"/>
      <c r="C17" s="86"/>
      <c r="D17" s="86"/>
      <c r="E17" s="121"/>
      <c r="F17" s="121"/>
      <c r="G17" s="178" t="s">
        <v>128</v>
      </c>
      <c r="H17" s="178"/>
      <c r="I17" s="121"/>
      <c r="J17" s="121"/>
      <c r="K17" s="123" t="s">
        <v>35</v>
      </c>
      <c r="L17" s="180" t="s">
        <v>128</v>
      </c>
      <c r="M17" s="180"/>
      <c r="N17" s="121"/>
      <c r="O17" s="121"/>
    </row>
    <row r="18" spans="1:15" ht="15.6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3" t="s">
        <v>34</v>
      </c>
      <c r="L18" s="180" t="s">
        <v>126</v>
      </c>
      <c r="M18" s="180"/>
      <c r="N18" s="121"/>
      <c r="O18" s="121"/>
    </row>
    <row r="19" spans="1:15" ht="15.6" x14ac:dyDescent="0.3">
      <c r="A19" s="174" t="s">
        <v>130</v>
      </c>
      <c r="B19" s="174"/>
      <c r="C19" s="121"/>
      <c r="D19" s="121"/>
      <c r="E19" s="121"/>
      <c r="F19" s="121"/>
      <c r="G19" s="121"/>
      <c r="H19" s="121"/>
      <c r="I19" s="121"/>
      <c r="J19" s="121"/>
      <c r="K19" s="123" t="s">
        <v>33</v>
      </c>
      <c r="L19" s="180" t="s">
        <v>122</v>
      </c>
      <c r="M19" s="180"/>
      <c r="N19" s="121"/>
      <c r="O19" s="121"/>
    </row>
    <row r="20" spans="1:15" ht="15.6" x14ac:dyDescent="0.3">
      <c r="A20" s="121" t="s">
        <v>170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3" t="s">
        <v>32</v>
      </c>
      <c r="L20" s="180" t="s">
        <v>124</v>
      </c>
      <c r="M20" s="180"/>
      <c r="N20" s="121"/>
      <c r="O20" s="121"/>
    </row>
    <row r="21" spans="1:15" ht="15.6" x14ac:dyDescent="0.3">
      <c r="A21" s="121"/>
      <c r="B21" s="121"/>
      <c r="C21" s="175" t="s">
        <v>122</v>
      </c>
      <c r="D21" s="175"/>
      <c r="E21" s="121"/>
      <c r="F21" s="121"/>
      <c r="G21" s="121"/>
      <c r="H21" s="121"/>
      <c r="I21" s="121"/>
      <c r="J21" s="121"/>
      <c r="K21" s="123" t="s">
        <v>31</v>
      </c>
      <c r="L21" s="180" t="s">
        <v>130</v>
      </c>
      <c r="M21" s="180"/>
      <c r="N21" s="121"/>
      <c r="O21" s="121"/>
    </row>
    <row r="22" spans="1:15" ht="15.6" x14ac:dyDescent="0.3">
      <c r="A22" s="121"/>
      <c r="B22" s="121"/>
      <c r="C22" s="121"/>
      <c r="D22" s="121" t="s">
        <v>174</v>
      </c>
      <c r="E22" s="121"/>
      <c r="F22" s="121"/>
      <c r="G22" s="121"/>
      <c r="H22" s="121"/>
      <c r="I22" s="121"/>
      <c r="J22" s="121"/>
      <c r="K22" s="123" t="s">
        <v>30</v>
      </c>
      <c r="L22" s="180" t="s">
        <v>127</v>
      </c>
      <c r="M22" s="180"/>
      <c r="N22" s="121"/>
      <c r="O22" s="121"/>
    </row>
    <row r="23" spans="1:15" ht="15.6" x14ac:dyDescent="0.3">
      <c r="A23" s="174" t="s">
        <v>122</v>
      </c>
      <c r="B23" s="174"/>
      <c r="C23" s="121"/>
      <c r="D23" s="121"/>
      <c r="E23" s="121"/>
      <c r="F23" s="121"/>
      <c r="G23" s="121"/>
      <c r="H23" s="121"/>
      <c r="I23" s="121"/>
      <c r="J23" s="121"/>
      <c r="K23" s="123" t="s">
        <v>29</v>
      </c>
      <c r="L23" s="180" t="s">
        <v>120</v>
      </c>
      <c r="M23" s="180"/>
      <c r="N23" s="121"/>
      <c r="O23" s="121"/>
    </row>
    <row r="24" spans="1:15" ht="15.6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3" t="s">
        <v>28</v>
      </c>
      <c r="L24" s="180" t="s">
        <v>132</v>
      </c>
      <c r="M24" s="180"/>
      <c r="N24" s="121"/>
      <c r="O24" s="121"/>
    </row>
    <row r="25" spans="1:15" ht="15" x14ac:dyDescent="0.3">
      <c r="A25" s="121"/>
      <c r="B25" s="121"/>
      <c r="C25" s="86"/>
      <c r="D25" s="86"/>
      <c r="E25" s="179" t="s">
        <v>128</v>
      </c>
      <c r="F25" s="179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 ht="15" x14ac:dyDescent="0.3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5" ht="15" x14ac:dyDescent="0.3">
      <c r="A27" s="174" t="s">
        <v>132</v>
      </c>
      <c r="B27" s="174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5" ht="15" x14ac:dyDescent="0.3">
      <c r="A28" s="121" t="s">
        <v>176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5" ht="15" x14ac:dyDescent="0.3">
      <c r="A29" s="121"/>
      <c r="B29" s="121"/>
      <c r="C29" s="175" t="s">
        <v>128</v>
      </c>
      <c r="D29" s="175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5" ht="15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5" ht="15" x14ac:dyDescent="0.3">
      <c r="A31" s="174" t="s">
        <v>128</v>
      </c>
      <c r="B31" s="17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5" ht="15" x14ac:dyDescent="0.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7" ht="15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5" x14ac:dyDescent="0.3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5.6" x14ac:dyDescent="0.3">
      <c r="A35" s="126" t="s">
        <v>182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5.6" x14ac:dyDescent="0.3">
      <c r="A36" s="176" t="s">
        <v>194</v>
      </c>
      <c r="B36" s="176"/>
      <c r="C36" s="176"/>
      <c r="D36" s="177"/>
      <c r="E36" s="125" t="s">
        <v>187</v>
      </c>
      <c r="F36" s="121"/>
      <c r="I36" s="121"/>
      <c r="J36" s="121"/>
      <c r="O36" s="121"/>
    </row>
    <row r="37" spans="1:17" ht="15" x14ac:dyDescent="0.3">
      <c r="A37" s="121"/>
      <c r="B37" s="121"/>
      <c r="C37" s="121"/>
      <c r="D37" s="121"/>
      <c r="E37" s="121"/>
      <c r="F37" s="121"/>
      <c r="I37" s="121"/>
      <c r="J37" s="121"/>
      <c r="O37" s="121"/>
    </row>
    <row r="38" spans="1:17" ht="15" x14ac:dyDescent="0.3">
      <c r="A38" s="121"/>
      <c r="B38" s="121"/>
      <c r="C38" s="121"/>
      <c r="D38" s="121"/>
      <c r="E38" s="121"/>
      <c r="F38" s="121"/>
      <c r="I38" s="121"/>
      <c r="J38" s="121"/>
      <c r="O38" s="121"/>
    </row>
    <row r="39" spans="1:17" ht="15" x14ac:dyDescent="0.3">
      <c r="A39" s="121"/>
      <c r="B39" s="121"/>
      <c r="C39" s="121"/>
      <c r="D39" s="121"/>
      <c r="E39" s="121"/>
      <c r="F39" s="121"/>
      <c r="I39" s="121"/>
      <c r="J39" s="121"/>
      <c r="O39" s="121"/>
    </row>
    <row r="40" spans="1:17" ht="15" x14ac:dyDescent="0.3">
      <c r="A40" s="121"/>
      <c r="B40" s="121"/>
      <c r="C40" s="121"/>
      <c r="D40" s="121"/>
      <c r="E40" s="121"/>
      <c r="F40" s="121"/>
      <c r="I40" s="121"/>
      <c r="J40" s="121"/>
      <c r="O40" s="121"/>
    </row>
    <row r="41" spans="1:17" ht="15" x14ac:dyDescent="0.3">
      <c r="A41" s="121"/>
      <c r="B41" s="121"/>
      <c r="C41" s="121"/>
      <c r="D41" s="121"/>
      <c r="E41" s="121"/>
      <c r="F41" s="121"/>
      <c r="I41" s="121"/>
      <c r="J41" s="121"/>
      <c r="O41" s="121"/>
    </row>
    <row r="42" spans="1:17" ht="15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O42" s="121"/>
    </row>
    <row r="43" spans="1:17" ht="15" x14ac:dyDescent="0.3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O43" s="121"/>
    </row>
    <row r="44" spans="1:17" ht="15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O44" s="121"/>
    </row>
    <row r="45" spans="1:17" ht="15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O45" s="121"/>
    </row>
    <row r="46" spans="1:17" ht="15" x14ac:dyDescent="0.3">
      <c r="A46" s="121"/>
      <c r="B46" s="121"/>
      <c r="C46" s="175" t="s">
        <v>120</v>
      </c>
      <c r="D46" s="175"/>
      <c r="E46" s="121"/>
      <c r="F46" s="121"/>
      <c r="G46" s="121"/>
      <c r="H46" s="121"/>
      <c r="I46" s="121"/>
      <c r="J46" s="121"/>
      <c r="O46" s="121"/>
    </row>
    <row r="47" spans="1:17" ht="15" x14ac:dyDescent="0.3">
      <c r="A47" s="121"/>
      <c r="B47" s="121"/>
      <c r="C47" s="121"/>
      <c r="D47" s="121" t="s">
        <v>171</v>
      </c>
      <c r="E47" s="121"/>
      <c r="F47" s="121"/>
      <c r="G47" s="121"/>
      <c r="H47" s="121"/>
      <c r="I47" s="121"/>
      <c r="J47" s="121"/>
      <c r="O47" s="121"/>
    </row>
    <row r="48" spans="1:17" ht="15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O48" s="121"/>
    </row>
    <row r="49" spans="1:15" ht="15" x14ac:dyDescent="0.3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O49" s="121"/>
    </row>
    <row r="50" spans="1:15" ht="15" x14ac:dyDescent="0.3">
      <c r="A50" s="121"/>
      <c r="B50" s="121"/>
      <c r="C50" s="86"/>
      <c r="D50" s="86"/>
      <c r="E50" s="179" t="s">
        <v>127</v>
      </c>
      <c r="F50" s="179"/>
      <c r="G50" s="121"/>
      <c r="H50" s="121"/>
      <c r="I50" s="121"/>
      <c r="J50" s="121"/>
      <c r="O50" s="121"/>
    </row>
    <row r="51" spans="1:15" ht="15" x14ac:dyDescent="0.3">
      <c r="A51" s="121"/>
      <c r="B51" s="121"/>
      <c r="C51" s="121"/>
      <c r="D51" s="121"/>
      <c r="E51" s="121"/>
      <c r="F51" s="121" t="s">
        <v>172</v>
      </c>
      <c r="G51" s="121"/>
      <c r="H51" s="121"/>
      <c r="I51" s="121"/>
      <c r="J51" s="121"/>
      <c r="O51" s="121"/>
    </row>
    <row r="52" spans="1:15" ht="15" x14ac:dyDescent="0.3">
      <c r="A52" s="121"/>
      <c r="B52" s="121"/>
      <c r="C52" s="121"/>
      <c r="D52" s="121"/>
      <c r="E52" s="121"/>
      <c r="F52" s="121"/>
      <c r="G52" s="121"/>
      <c r="H52" s="121"/>
      <c r="I52" s="121"/>
      <c r="J52" s="121"/>
    </row>
    <row r="53" spans="1:15" ht="15" x14ac:dyDescent="0.3">
      <c r="C53" s="121"/>
      <c r="D53" s="121"/>
      <c r="E53" s="121"/>
      <c r="F53" s="121"/>
      <c r="G53" s="121"/>
      <c r="H53" s="121"/>
    </row>
    <row r="54" spans="1:15" ht="15" x14ac:dyDescent="0.3">
      <c r="C54" s="175" t="s">
        <v>127</v>
      </c>
      <c r="D54" s="175"/>
      <c r="E54" s="121"/>
      <c r="F54" s="121"/>
      <c r="G54" s="121"/>
      <c r="H54" s="121"/>
    </row>
    <row r="55" spans="1:15" ht="15" x14ac:dyDescent="0.3">
      <c r="C55" s="121"/>
      <c r="D55" s="121"/>
      <c r="E55" s="121"/>
      <c r="F55" s="121"/>
      <c r="G55" s="121"/>
      <c r="H55" s="121"/>
    </row>
    <row r="56" spans="1:15" ht="15" x14ac:dyDescent="0.3">
      <c r="C56" s="121"/>
      <c r="D56" s="121"/>
      <c r="E56" s="121"/>
      <c r="F56" s="121"/>
      <c r="G56" s="121"/>
      <c r="H56" s="121"/>
    </row>
    <row r="57" spans="1:15" ht="15" x14ac:dyDescent="0.3">
      <c r="C57" s="121"/>
      <c r="D57" s="121"/>
      <c r="E57" s="121"/>
      <c r="F57" s="121"/>
      <c r="G57" s="121"/>
      <c r="H57" s="121"/>
    </row>
    <row r="58" spans="1:15" ht="15" x14ac:dyDescent="0.3">
      <c r="C58" s="86"/>
      <c r="D58" s="86"/>
      <c r="E58" s="121"/>
      <c r="F58" s="121"/>
      <c r="G58" s="178" t="s">
        <v>130</v>
      </c>
      <c r="H58" s="178"/>
    </row>
    <row r="59" spans="1:15" ht="15" x14ac:dyDescent="0.3">
      <c r="C59" s="121"/>
      <c r="D59" s="121"/>
      <c r="E59" s="121"/>
      <c r="F59" s="121"/>
      <c r="G59" s="121"/>
      <c r="H59" s="121"/>
    </row>
    <row r="60" spans="1:15" ht="15" x14ac:dyDescent="0.3">
      <c r="C60" s="121"/>
      <c r="D60" s="121"/>
      <c r="E60" s="121"/>
      <c r="F60" s="121"/>
      <c r="G60" s="121"/>
      <c r="H60" s="121"/>
    </row>
    <row r="61" spans="1:15" ht="15" x14ac:dyDescent="0.3">
      <c r="C61" s="121"/>
      <c r="D61" s="121"/>
      <c r="E61" s="121"/>
      <c r="F61" s="121"/>
      <c r="G61" s="121"/>
      <c r="H61" s="121"/>
    </row>
    <row r="62" spans="1:15" ht="15" x14ac:dyDescent="0.3">
      <c r="C62" s="175" t="s">
        <v>130</v>
      </c>
      <c r="D62" s="175"/>
      <c r="E62" s="121"/>
      <c r="F62" s="121"/>
      <c r="G62" s="121"/>
      <c r="H62" s="121"/>
    </row>
    <row r="63" spans="1:15" ht="15" x14ac:dyDescent="0.3">
      <c r="C63" s="121"/>
      <c r="D63" s="121" t="s">
        <v>169</v>
      </c>
      <c r="E63" s="121"/>
      <c r="F63" s="121"/>
      <c r="G63" s="121"/>
      <c r="H63" s="121"/>
    </row>
    <row r="64" spans="1:15" ht="15" x14ac:dyDescent="0.3">
      <c r="C64" s="121"/>
      <c r="D64" s="121"/>
      <c r="E64" s="121"/>
      <c r="F64" s="121"/>
      <c r="G64" s="121"/>
      <c r="H64" s="121"/>
    </row>
    <row r="65" spans="1:8" ht="15" x14ac:dyDescent="0.3">
      <c r="C65" s="121"/>
      <c r="D65" s="121"/>
      <c r="E65" s="121"/>
      <c r="F65" s="121"/>
      <c r="G65" s="121"/>
      <c r="H65" s="121"/>
    </row>
    <row r="66" spans="1:8" ht="15" x14ac:dyDescent="0.3">
      <c r="C66" s="86"/>
      <c r="D66" s="86"/>
      <c r="E66" s="179" t="s">
        <v>130</v>
      </c>
      <c r="F66" s="179"/>
      <c r="G66" s="121"/>
      <c r="H66" s="121"/>
    </row>
    <row r="67" spans="1:8" ht="15" x14ac:dyDescent="0.3">
      <c r="C67" s="121"/>
      <c r="D67" s="121"/>
      <c r="E67" s="121"/>
      <c r="F67" s="121"/>
      <c r="G67" s="121"/>
      <c r="H67" s="121"/>
    </row>
    <row r="68" spans="1:8" ht="15" x14ac:dyDescent="0.3">
      <c r="C68" s="121"/>
      <c r="D68" s="121"/>
      <c r="E68" s="121"/>
      <c r="F68" s="121"/>
      <c r="G68" s="121"/>
      <c r="H68" s="121"/>
    </row>
    <row r="69" spans="1:8" ht="15" x14ac:dyDescent="0.3">
      <c r="C69" s="121"/>
      <c r="D69" s="121"/>
      <c r="E69" s="121"/>
      <c r="F69" s="121"/>
      <c r="G69" s="121"/>
      <c r="H69" s="121"/>
    </row>
    <row r="70" spans="1:8" ht="15" x14ac:dyDescent="0.3">
      <c r="C70" s="175" t="s">
        <v>132</v>
      </c>
      <c r="D70" s="175"/>
      <c r="E70" s="121"/>
      <c r="F70" s="121"/>
      <c r="G70" s="121"/>
      <c r="H70" s="121"/>
    </row>
    <row r="71" spans="1:8" ht="15" x14ac:dyDescent="0.3">
      <c r="C71" s="121"/>
      <c r="D71" s="121"/>
      <c r="E71" s="121"/>
      <c r="F71" s="121"/>
      <c r="G71" s="121"/>
      <c r="H71" s="121"/>
    </row>
    <row r="72" spans="1:8" ht="15" x14ac:dyDescent="0.3">
      <c r="C72" s="121"/>
      <c r="D72" s="121"/>
      <c r="E72" s="121"/>
      <c r="F72" s="121"/>
      <c r="G72" s="121"/>
      <c r="H72" s="121"/>
    </row>
    <row r="76" spans="1:8" ht="15.6" x14ac:dyDescent="0.3">
      <c r="A76" s="126" t="s">
        <v>183</v>
      </c>
      <c r="B76" s="121"/>
      <c r="C76" s="121"/>
      <c r="D76" s="121"/>
      <c r="E76" s="121"/>
    </row>
    <row r="77" spans="1:8" ht="15.6" x14ac:dyDescent="0.3">
      <c r="A77" s="176" t="s">
        <v>195</v>
      </c>
      <c r="B77" s="176"/>
      <c r="C77" s="176"/>
      <c r="D77" s="177"/>
      <c r="E77" s="125" t="s">
        <v>188</v>
      </c>
    </row>
  </sheetData>
  <mergeCells count="32">
    <mergeCell ref="G58:H58"/>
    <mergeCell ref="C62:D62"/>
    <mergeCell ref="E66:F66"/>
    <mergeCell ref="A36:D36"/>
    <mergeCell ref="L24:M24"/>
    <mergeCell ref="E25:F25"/>
    <mergeCell ref="A27:B27"/>
    <mergeCell ref="C29:D29"/>
    <mergeCell ref="A31:B31"/>
    <mergeCell ref="L20:M20"/>
    <mergeCell ref="C21:D21"/>
    <mergeCell ref="L21:M21"/>
    <mergeCell ref="L22:M22"/>
    <mergeCell ref="A23:B23"/>
    <mergeCell ref="L23:M23"/>
    <mergeCell ref="G17:H17"/>
    <mergeCell ref="L17:M17"/>
    <mergeCell ref="C13:D13"/>
    <mergeCell ref="L18:M18"/>
    <mergeCell ref="A19:B19"/>
    <mergeCell ref="L19:M19"/>
    <mergeCell ref="A77:D77"/>
    <mergeCell ref="A3:B3"/>
    <mergeCell ref="C5:D5"/>
    <mergeCell ref="A7:B7"/>
    <mergeCell ref="E9:F9"/>
    <mergeCell ref="A11:B11"/>
    <mergeCell ref="A15:B15"/>
    <mergeCell ref="C70:D70"/>
    <mergeCell ref="C46:D46"/>
    <mergeCell ref="E50:F50"/>
    <mergeCell ref="C54:D54"/>
  </mergeCells>
  <pageMargins left="0.7" right="0.7" top="0.75" bottom="0.75" header="0.3" footer="0.3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2"/>
  <sheetViews>
    <sheetView workbookViewId="0">
      <selection activeCell="K25" sqref="K25"/>
    </sheetView>
  </sheetViews>
  <sheetFormatPr defaultColWidth="9.109375" defaultRowHeight="14.4" x14ac:dyDescent="0.3"/>
  <cols>
    <col min="1" max="16384" width="9.109375" style="122"/>
  </cols>
  <sheetData>
    <row r="1" spans="1:15" ht="15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" x14ac:dyDescent="0.3">
      <c r="A3" s="174" t="s">
        <v>129</v>
      </c>
      <c r="B3" s="174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15" x14ac:dyDescent="0.3">
      <c r="A4" s="121" t="s">
        <v>168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5" x14ac:dyDescent="0.3">
      <c r="A5" s="121"/>
      <c r="B5" s="121"/>
      <c r="C5" s="175" t="s">
        <v>129</v>
      </c>
      <c r="D5" s="175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" x14ac:dyDescent="0.3">
      <c r="A6" s="121"/>
      <c r="B6" s="121"/>
      <c r="C6" s="121"/>
      <c r="D6" s="121" t="s">
        <v>173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5" x14ac:dyDescent="0.3">
      <c r="A7" s="174" t="s">
        <v>167</v>
      </c>
      <c r="B7" s="174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5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5" ht="15" x14ac:dyDescent="0.3">
      <c r="A9" s="121"/>
      <c r="B9" s="121"/>
      <c r="C9" s="86"/>
      <c r="D9" s="86"/>
      <c r="E9" s="179" t="s">
        <v>136</v>
      </c>
      <c r="F9" s="179"/>
      <c r="G9" s="121"/>
      <c r="H9" s="121"/>
      <c r="I9" s="121"/>
      <c r="J9" s="121"/>
      <c r="K9" s="121"/>
      <c r="L9" s="121"/>
      <c r="M9" s="121"/>
      <c r="N9" s="121"/>
      <c r="O9" s="121"/>
    </row>
    <row r="10" spans="1:15" ht="15" x14ac:dyDescent="0.3">
      <c r="A10" s="121"/>
      <c r="B10" s="121"/>
      <c r="C10" s="121"/>
      <c r="D10" s="121"/>
      <c r="E10" s="121"/>
      <c r="F10" s="121" t="s">
        <v>171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5" ht="15" x14ac:dyDescent="0.3">
      <c r="A11" s="174" t="s">
        <v>136</v>
      </c>
      <c r="B11" s="174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spans="1:15" ht="15" x14ac:dyDescent="0.3">
      <c r="A12" s="121" t="s">
        <v>172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ht="15" x14ac:dyDescent="0.3">
      <c r="A13" s="121"/>
      <c r="B13" s="121"/>
      <c r="C13" s="175" t="s">
        <v>136</v>
      </c>
      <c r="D13" s="175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spans="1:15" ht="15" x14ac:dyDescent="0.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pans="1:15" ht="15" x14ac:dyDescent="0.3">
      <c r="A15" s="174" t="s">
        <v>133</v>
      </c>
      <c r="B15" s="174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 ht="15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5" ht="15.6" x14ac:dyDescent="0.3">
      <c r="A17" s="121"/>
      <c r="B17" s="121"/>
      <c r="C17" s="86"/>
      <c r="D17" s="86"/>
      <c r="E17" s="121"/>
      <c r="F17" s="121"/>
      <c r="G17" s="178" t="s">
        <v>125</v>
      </c>
      <c r="H17" s="178"/>
      <c r="I17" s="121"/>
      <c r="J17" s="121"/>
      <c r="K17" s="123" t="s">
        <v>27</v>
      </c>
      <c r="L17" s="180" t="s">
        <v>125</v>
      </c>
      <c r="M17" s="180"/>
      <c r="N17" s="121"/>
      <c r="O17" s="121"/>
    </row>
    <row r="18" spans="1:15" ht="15.6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3" t="s">
        <v>147</v>
      </c>
      <c r="L18" s="180" t="s">
        <v>136</v>
      </c>
      <c r="M18" s="180"/>
      <c r="N18" s="121"/>
      <c r="O18" s="121"/>
    </row>
    <row r="19" spans="1:15" ht="15.6" x14ac:dyDescent="0.3">
      <c r="A19" s="174" t="s">
        <v>134</v>
      </c>
      <c r="B19" s="174"/>
      <c r="C19" s="121"/>
      <c r="D19" s="121"/>
      <c r="E19" s="121"/>
      <c r="F19" s="121"/>
      <c r="G19" s="121"/>
      <c r="H19" s="121"/>
      <c r="I19" s="121"/>
      <c r="J19" s="121"/>
      <c r="K19" s="123" t="s">
        <v>148</v>
      </c>
      <c r="L19" s="180" t="s">
        <v>134</v>
      </c>
      <c r="M19" s="180"/>
      <c r="N19" s="121"/>
      <c r="O19" s="121"/>
    </row>
    <row r="20" spans="1:15" ht="15.6" x14ac:dyDescent="0.3">
      <c r="A20" s="121" t="s">
        <v>177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3" t="s">
        <v>149</v>
      </c>
      <c r="L20" s="180" t="s">
        <v>129</v>
      </c>
      <c r="M20" s="180"/>
      <c r="N20" s="121"/>
      <c r="O20" s="121"/>
    </row>
    <row r="21" spans="1:15" ht="15.6" x14ac:dyDescent="0.3">
      <c r="A21" s="121"/>
      <c r="B21" s="121"/>
      <c r="C21" s="175" t="s">
        <v>134</v>
      </c>
      <c r="D21" s="175"/>
      <c r="E21" s="121"/>
      <c r="F21" s="121"/>
      <c r="G21" s="121"/>
      <c r="H21" s="121"/>
      <c r="I21" s="121"/>
      <c r="J21" s="121"/>
      <c r="K21" s="123" t="s">
        <v>150</v>
      </c>
      <c r="L21" s="180" t="s">
        <v>133</v>
      </c>
      <c r="M21" s="180"/>
      <c r="N21" s="121"/>
      <c r="O21" s="121"/>
    </row>
    <row r="22" spans="1:15" ht="15.6" x14ac:dyDescent="0.3">
      <c r="A22" s="121"/>
      <c r="B22" s="121"/>
      <c r="C22" s="121"/>
      <c r="D22" s="121" t="s">
        <v>174</v>
      </c>
      <c r="E22" s="121"/>
      <c r="F22" s="121"/>
      <c r="G22" s="121"/>
      <c r="H22" s="121"/>
      <c r="I22" s="121"/>
      <c r="J22" s="121"/>
      <c r="K22" s="123" t="s">
        <v>151</v>
      </c>
      <c r="L22" s="180" t="s">
        <v>131</v>
      </c>
      <c r="M22" s="180"/>
      <c r="N22" s="121"/>
      <c r="O22" s="121"/>
    </row>
    <row r="23" spans="1:15" ht="15.6" x14ac:dyDescent="0.3">
      <c r="A23" s="174" t="s">
        <v>131</v>
      </c>
      <c r="B23" s="174"/>
      <c r="C23" s="121"/>
      <c r="D23" s="121"/>
      <c r="E23" s="121"/>
      <c r="F23" s="121"/>
      <c r="G23" s="121"/>
      <c r="H23" s="121"/>
      <c r="I23" s="121"/>
      <c r="J23" s="121"/>
      <c r="K23" s="123" t="s">
        <v>152</v>
      </c>
      <c r="L23" s="180" t="s">
        <v>135</v>
      </c>
      <c r="M23" s="180"/>
      <c r="N23" s="121"/>
      <c r="O23" s="121"/>
    </row>
    <row r="24" spans="1:15" ht="15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pans="1:15" ht="15" x14ac:dyDescent="0.3">
      <c r="A25" s="121"/>
      <c r="B25" s="121"/>
      <c r="C25" s="86"/>
      <c r="D25" s="86"/>
      <c r="E25" s="179" t="s">
        <v>125</v>
      </c>
      <c r="F25" s="179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 ht="15" x14ac:dyDescent="0.3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5" ht="15" x14ac:dyDescent="0.3">
      <c r="A27" s="174" t="s">
        <v>125</v>
      </c>
      <c r="B27" s="174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5" ht="15" x14ac:dyDescent="0.3">
      <c r="A28" s="121" t="s">
        <v>178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5" ht="15" x14ac:dyDescent="0.3">
      <c r="A29" s="121"/>
      <c r="B29" s="121"/>
      <c r="C29" s="175" t="s">
        <v>125</v>
      </c>
      <c r="D29" s="175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5" ht="15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5" ht="15" x14ac:dyDescent="0.3">
      <c r="A31" s="174" t="s">
        <v>135</v>
      </c>
      <c r="B31" s="17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5" ht="15" x14ac:dyDescent="0.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</row>
    <row r="33" spans="1:17" ht="15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5" x14ac:dyDescent="0.3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5.6" x14ac:dyDescent="0.3">
      <c r="A35" s="126" t="s">
        <v>184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5.6" x14ac:dyDescent="0.3">
      <c r="A36" s="176" t="s">
        <v>190</v>
      </c>
      <c r="B36" s="176"/>
      <c r="C36" s="176"/>
      <c r="D36" s="177"/>
      <c r="E36" s="125" t="s">
        <v>172</v>
      </c>
      <c r="F36" s="121"/>
      <c r="I36" s="121"/>
      <c r="J36" s="121"/>
      <c r="O36" s="121"/>
    </row>
    <row r="37" spans="1:17" ht="15" x14ac:dyDescent="0.3">
      <c r="A37" s="121"/>
      <c r="B37" s="121"/>
      <c r="C37" s="121"/>
      <c r="D37" s="121"/>
      <c r="E37" s="121"/>
      <c r="F37" s="121"/>
      <c r="I37" s="121"/>
      <c r="J37" s="121"/>
      <c r="O37" s="121"/>
    </row>
    <row r="38" spans="1:17" ht="15" x14ac:dyDescent="0.3">
      <c r="A38" s="121"/>
      <c r="B38" s="121"/>
      <c r="C38" s="121"/>
      <c r="D38" s="121"/>
      <c r="E38" s="121"/>
      <c r="F38" s="121"/>
      <c r="I38" s="121"/>
      <c r="J38" s="121"/>
      <c r="O38" s="121"/>
    </row>
    <row r="39" spans="1:17" ht="15" x14ac:dyDescent="0.3">
      <c r="A39" s="121"/>
      <c r="B39" s="121"/>
      <c r="C39" s="121"/>
      <c r="D39" s="121"/>
      <c r="E39" s="121"/>
      <c r="F39" s="121"/>
      <c r="I39" s="121"/>
      <c r="J39" s="121"/>
      <c r="O39" s="121"/>
    </row>
    <row r="40" spans="1:17" ht="15" x14ac:dyDescent="0.3">
      <c r="A40" s="121"/>
      <c r="B40" s="121"/>
      <c r="C40" s="121"/>
      <c r="D40" s="121"/>
      <c r="E40" s="121"/>
      <c r="F40" s="121"/>
      <c r="I40" s="121"/>
      <c r="J40" s="121"/>
      <c r="O40" s="121"/>
    </row>
    <row r="41" spans="1:17" ht="15" x14ac:dyDescent="0.3">
      <c r="A41" s="121"/>
      <c r="B41" s="121"/>
      <c r="C41" s="121"/>
      <c r="D41" s="121"/>
      <c r="E41" s="121"/>
      <c r="F41" s="121"/>
      <c r="I41" s="121"/>
      <c r="J41" s="121"/>
      <c r="O41" s="121"/>
    </row>
    <row r="42" spans="1:17" ht="15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O42" s="121"/>
    </row>
    <row r="43" spans="1:17" ht="15" x14ac:dyDescent="0.3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O43" s="121"/>
    </row>
    <row r="44" spans="1:17" ht="15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O44" s="121"/>
    </row>
    <row r="45" spans="1:17" ht="15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O45" s="121"/>
    </row>
    <row r="46" spans="1:17" ht="15" x14ac:dyDescent="0.3">
      <c r="A46" s="121"/>
      <c r="B46" s="121"/>
      <c r="C46" s="175" t="s">
        <v>167</v>
      </c>
      <c r="D46" s="175"/>
      <c r="E46" s="121"/>
      <c r="F46" s="121"/>
      <c r="G46" s="121"/>
      <c r="H46" s="121"/>
      <c r="I46" s="121"/>
      <c r="J46" s="121"/>
      <c r="O46" s="121"/>
    </row>
    <row r="47" spans="1:17" ht="15" x14ac:dyDescent="0.3">
      <c r="A47" s="121"/>
      <c r="B47" s="121"/>
      <c r="C47" s="121" t="s">
        <v>187</v>
      </c>
      <c r="D47" s="121"/>
      <c r="E47" s="121"/>
      <c r="F47" s="121"/>
      <c r="G47" s="121"/>
      <c r="H47" s="121"/>
      <c r="I47" s="121"/>
      <c r="J47" s="121"/>
      <c r="O47" s="121"/>
    </row>
    <row r="48" spans="1:17" ht="15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O48" s="121"/>
    </row>
    <row r="49" spans="1:15" ht="15" x14ac:dyDescent="0.3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O49" s="121"/>
    </row>
    <row r="50" spans="1:15" ht="15" x14ac:dyDescent="0.3">
      <c r="A50" s="121"/>
      <c r="B50" s="121"/>
      <c r="C50" s="86"/>
      <c r="D50" s="86"/>
      <c r="E50" s="179" t="s">
        <v>133</v>
      </c>
      <c r="F50" s="179"/>
      <c r="G50" s="121"/>
      <c r="H50" s="121"/>
      <c r="I50" s="121"/>
      <c r="J50" s="121"/>
      <c r="O50" s="121"/>
    </row>
    <row r="51" spans="1:15" ht="15" x14ac:dyDescent="0.3">
      <c r="A51" s="121"/>
      <c r="B51" s="121"/>
      <c r="C51" s="121"/>
      <c r="D51" s="121"/>
      <c r="E51" s="121"/>
      <c r="F51" s="121" t="s">
        <v>188</v>
      </c>
      <c r="G51" s="121"/>
      <c r="H51" s="121"/>
      <c r="I51" s="121"/>
      <c r="J51" s="121"/>
      <c r="O51" s="121"/>
    </row>
    <row r="52" spans="1:15" ht="15" x14ac:dyDescent="0.3">
      <c r="A52" s="121"/>
      <c r="B52" s="121"/>
      <c r="C52" s="121"/>
      <c r="D52" s="121"/>
      <c r="E52" s="121"/>
      <c r="F52" s="121"/>
      <c r="G52" s="121"/>
      <c r="H52" s="121"/>
      <c r="I52" s="121"/>
      <c r="J52" s="121"/>
    </row>
    <row r="53" spans="1:15" ht="15" x14ac:dyDescent="0.3">
      <c r="C53" s="121"/>
      <c r="D53" s="121"/>
      <c r="E53" s="121"/>
      <c r="F53" s="121"/>
      <c r="G53" s="121"/>
      <c r="H53" s="121"/>
    </row>
    <row r="54" spans="1:15" ht="15" x14ac:dyDescent="0.3">
      <c r="C54" s="175" t="s">
        <v>133</v>
      </c>
      <c r="D54" s="175"/>
      <c r="E54" s="121"/>
      <c r="F54" s="121"/>
      <c r="G54" s="121"/>
      <c r="H54" s="121"/>
    </row>
    <row r="55" spans="1:15" ht="15" x14ac:dyDescent="0.3">
      <c r="C55" s="121"/>
      <c r="D55" s="121"/>
      <c r="E55" s="121"/>
      <c r="F55" s="121"/>
      <c r="G55" s="121"/>
      <c r="H55" s="121"/>
    </row>
    <row r="56" spans="1:15" ht="15" x14ac:dyDescent="0.3">
      <c r="C56" s="121"/>
      <c r="D56" s="121"/>
      <c r="E56" s="121"/>
      <c r="F56" s="121"/>
      <c r="G56" s="121"/>
      <c r="H56" s="121"/>
    </row>
    <row r="57" spans="1:15" ht="15" x14ac:dyDescent="0.3">
      <c r="C57" s="121"/>
      <c r="D57" s="121"/>
      <c r="E57" s="121"/>
      <c r="F57" s="121"/>
      <c r="G57" s="121"/>
      <c r="H57" s="121"/>
    </row>
    <row r="58" spans="1:15" ht="15" x14ac:dyDescent="0.3">
      <c r="C58" s="86"/>
      <c r="D58" s="86"/>
      <c r="E58" s="121"/>
      <c r="F58" s="121"/>
      <c r="G58" s="178" t="s">
        <v>133</v>
      </c>
      <c r="H58" s="178"/>
    </row>
    <row r="59" spans="1:15" ht="15" x14ac:dyDescent="0.3">
      <c r="C59" s="121"/>
      <c r="D59" s="121"/>
      <c r="E59" s="121"/>
      <c r="F59" s="121"/>
      <c r="G59" s="121"/>
      <c r="H59" s="121"/>
    </row>
    <row r="60" spans="1:15" ht="15" x14ac:dyDescent="0.3">
      <c r="C60" s="121"/>
      <c r="D60" s="121"/>
      <c r="E60" s="121"/>
      <c r="F60" s="121"/>
      <c r="G60" s="121"/>
      <c r="H60" s="121"/>
    </row>
    <row r="61" spans="1:15" ht="15" x14ac:dyDescent="0.3">
      <c r="C61" s="121"/>
      <c r="D61" s="121"/>
      <c r="E61" s="121"/>
      <c r="F61" s="121"/>
      <c r="G61" s="121"/>
      <c r="H61" s="121"/>
    </row>
    <row r="62" spans="1:15" ht="15" x14ac:dyDescent="0.3">
      <c r="C62" s="175" t="s">
        <v>131</v>
      </c>
      <c r="D62" s="175"/>
      <c r="E62" s="121"/>
      <c r="F62" s="121"/>
      <c r="G62" s="121"/>
      <c r="H62" s="121"/>
    </row>
    <row r="63" spans="1:15" ht="15" x14ac:dyDescent="0.3">
      <c r="C63" s="121"/>
      <c r="D63" s="121" t="s">
        <v>177</v>
      </c>
      <c r="E63" s="121"/>
      <c r="F63" s="121"/>
      <c r="G63" s="121"/>
      <c r="H63" s="121"/>
    </row>
    <row r="64" spans="1:15" ht="15" x14ac:dyDescent="0.3">
      <c r="C64" s="121"/>
      <c r="D64" s="121"/>
      <c r="E64" s="121"/>
      <c r="F64" s="121"/>
      <c r="G64" s="121"/>
      <c r="H64" s="121"/>
    </row>
    <row r="65" spans="3:8" ht="15" x14ac:dyDescent="0.3">
      <c r="C65" s="121"/>
      <c r="D65" s="121"/>
      <c r="E65" s="121"/>
      <c r="F65" s="121"/>
      <c r="G65" s="121"/>
      <c r="H65" s="121"/>
    </row>
    <row r="66" spans="3:8" ht="15" x14ac:dyDescent="0.3">
      <c r="C66" s="86"/>
      <c r="D66" s="86"/>
      <c r="E66" s="179" t="s">
        <v>131</v>
      </c>
      <c r="F66" s="179"/>
      <c r="G66" s="121"/>
      <c r="H66" s="121"/>
    </row>
    <row r="67" spans="3:8" ht="15" x14ac:dyDescent="0.3">
      <c r="C67" s="121"/>
      <c r="D67" s="121"/>
      <c r="E67" s="121"/>
      <c r="F67" s="121"/>
      <c r="G67" s="121"/>
      <c r="H67" s="121"/>
    </row>
    <row r="68" spans="3:8" ht="15" x14ac:dyDescent="0.3">
      <c r="C68" s="121"/>
      <c r="D68" s="121"/>
      <c r="E68" s="121"/>
      <c r="F68" s="121"/>
      <c r="G68" s="121"/>
      <c r="H68" s="121"/>
    </row>
    <row r="69" spans="3:8" ht="15" x14ac:dyDescent="0.3">
      <c r="C69" s="121"/>
      <c r="D69" s="121"/>
      <c r="E69" s="121"/>
      <c r="F69" s="121"/>
      <c r="G69" s="121"/>
      <c r="H69" s="121"/>
    </row>
    <row r="70" spans="3:8" ht="15" x14ac:dyDescent="0.3">
      <c r="C70" s="175" t="s">
        <v>135</v>
      </c>
      <c r="D70" s="175"/>
      <c r="E70" s="121"/>
      <c r="F70" s="121"/>
      <c r="G70" s="121"/>
      <c r="H70" s="121"/>
    </row>
    <row r="71" spans="3:8" ht="15" x14ac:dyDescent="0.3">
      <c r="C71" s="121"/>
      <c r="D71" s="121"/>
      <c r="E71" s="121"/>
      <c r="F71" s="121"/>
      <c r="G71" s="121"/>
      <c r="H71" s="121"/>
    </row>
    <row r="72" spans="3:8" ht="15" x14ac:dyDescent="0.3">
      <c r="C72" s="121"/>
      <c r="D72" s="121"/>
      <c r="E72" s="121"/>
      <c r="F72" s="121"/>
      <c r="G72" s="121"/>
      <c r="H72" s="121"/>
    </row>
  </sheetData>
  <mergeCells count="30">
    <mergeCell ref="C54:D54"/>
    <mergeCell ref="G58:H58"/>
    <mergeCell ref="C62:D62"/>
    <mergeCell ref="E66:F66"/>
    <mergeCell ref="C70:D70"/>
    <mergeCell ref="E50:F50"/>
    <mergeCell ref="L20:M20"/>
    <mergeCell ref="C21:D21"/>
    <mergeCell ref="L21:M21"/>
    <mergeCell ref="L22:M22"/>
    <mergeCell ref="E25:F25"/>
    <mergeCell ref="C29:D29"/>
    <mergeCell ref="C46:D46"/>
    <mergeCell ref="A36:D36"/>
    <mergeCell ref="E9:F9"/>
    <mergeCell ref="A11:B11"/>
    <mergeCell ref="A23:B23"/>
    <mergeCell ref="L23:M23"/>
    <mergeCell ref="A15:B15"/>
    <mergeCell ref="G17:H17"/>
    <mergeCell ref="L17:M17"/>
    <mergeCell ref="L18:M18"/>
    <mergeCell ref="A19:B19"/>
    <mergeCell ref="L19:M19"/>
    <mergeCell ref="C13:D13"/>
    <mergeCell ref="A3:B3"/>
    <mergeCell ref="C5:D5"/>
    <mergeCell ref="A7:B7"/>
    <mergeCell ref="A27:B27"/>
    <mergeCell ref="A31:B31"/>
  </mergeCells>
  <pageMargins left="0.7" right="0.7" top="0.75" bottom="0.75" header="0.3" footer="0.3"/>
  <pageSetup paperSize="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Q6" sqref="Q6"/>
    </sheetView>
  </sheetViews>
  <sheetFormatPr defaultRowHeight="14.4" x14ac:dyDescent="0.3"/>
  <cols>
    <col min="1" max="1" width="9.109375" style="78"/>
  </cols>
  <sheetData>
    <row r="1" spans="1:17" ht="16.2" thickBot="1" x14ac:dyDescent="0.35">
      <c r="A1" s="80" t="s">
        <v>26</v>
      </c>
      <c r="B1" s="181" t="s">
        <v>96</v>
      </c>
      <c r="C1" s="181"/>
      <c r="D1" s="77"/>
      <c r="E1" s="77"/>
      <c r="F1" s="182" t="s">
        <v>46</v>
      </c>
      <c r="G1" s="182"/>
      <c r="H1" s="182"/>
      <c r="I1" s="183" t="s">
        <v>45</v>
      </c>
      <c r="J1" s="183"/>
      <c r="K1" s="183"/>
      <c r="L1" s="182" t="s">
        <v>44</v>
      </c>
      <c r="M1" s="182"/>
      <c r="N1" s="182"/>
      <c r="O1" s="183" t="s">
        <v>43</v>
      </c>
      <c r="P1" s="183"/>
      <c r="Q1" s="183"/>
    </row>
    <row r="2" spans="1:17" ht="15.6" x14ac:dyDescent="0.3">
      <c r="A2" s="80" t="s">
        <v>25</v>
      </c>
      <c r="B2" s="181" t="s">
        <v>101</v>
      </c>
      <c r="C2" s="181"/>
      <c r="D2" s="77"/>
      <c r="E2" s="77"/>
      <c r="F2" s="82" t="s">
        <v>26</v>
      </c>
      <c r="G2" s="171" t="s">
        <v>96</v>
      </c>
      <c r="H2" s="171"/>
      <c r="I2" s="81" t="s">
        <v>26</v>
      </c>
      <c r="J2" s="173" t="s">
        <v>108</v>
      </c>
      <c r="K2" s="173"/>
      <c r="L2" s="82" t="s">
        <v>26</v>
      </c>
      <c r="M2" s="171" t="s">
        <v>122</v>
      </c>
      <c r="N2" s="171"/>
      <c r="O2" s="81" t="s">
        <v>26</v>
      </c>
      <c r="P2" s="173" t="s">
        <v>128</v>
      </c>
      <c r="Q2" s="173"/>
    </row>
    <row r="3" spans="1:17" ht="15.6" x14ac:dyDescent="0.3">
      <c r="A3" s="80" t="s">
        <v>24</v>
      </c>
      <c r="B3" s="181" t="s">
        <v>99</v>
      </c>
      <c r="C3" s="181"/>
      <c r="D3" s="77"/>
      <c r="E3" s="77"/>
      <c r="F3" s="82" t="s">
        <v>25</v>
      </c>
      <c r="G3" s="171" t="s">
        <v>101</v>
      </c>
      <c r="H3" s="171"/>
      <c r="I3" s="81" t="s">
        <v>25</v>
      </c>
      <c r="J3" s="173" t="s">
        <v>119</v>
      </c>
      <c r="K3" s="173"/>
      <c r="L3" s="82" t="s">
        <v>25</v>
      </c>
      <c r="M3" s="171" t="s">
        <v>120</v>
      </c>
      <c r="N3" s="171"/>
      <c r="O3" s="81" t="s">
        <v>25</v>
      </c>
      <c r="P3" s="173" t="s">
        <v>126</v>
      </c>
      <c r="Q3" s="173"/>
    </row>
    <row r="4" spans="1:17" ht="15.6" x14ac:dyDescent="0.3">
      <c r="A4" s="80" t="s">
        <v>23</v>
      </c>
      <c r="B4" s="181" t="s">
        <v>97</v>
      </c>
      <c r="C4" s="181"/>
      <c r="D4" s="77"/>
      <c r="E4" s="77"/>
      <c r="F4" s="82" t="s">
        <v>24</v>
      </c>
      <c r="G4" s="171" t="s">
        <v>99</v>
      </c>
      <c r="H4" s="171"/>
      <c r="I4" s="81" t="s">
        <v>24</v>
      </c>
      <c r="J4" s="173" t="s">
        <v>115</v>
      </c>
      <c r="K4" s="173"/>
      <c r="L4" s="82" t="s">
        <v>24</v>
      </c>
      <c r="M4" s="171"/>
      <c r="N4" s="171"/>
      <c r="O4" s="81" t="s">
        <v>24</v>
      </c>
      <c r="P4" s="173" t="s">
        <v>124</v>
      </c>
      <c r="Q4" s="173"/>
    </row>
    <row r="5" spans="1:17" ht="15.6" x14ac:dyDescent="0.3">
      <c r="A5" s="80" t="s">
        <v>22</v>
      </c>
      <c r="B5" s="181" t="s">
        <v>105</v>
      </c>
      <c r="C5" s="181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5.6" x14ac:dyDescent="0.3">
      <c r="A6" s="80" t="s">
        <v>21</v>
      </c>
      <c r="B6" s="181" t="s">
        <v>102</v>
      </c>
      <c r="C6" s="181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5.6" x14ac:dyDescent="0.3">
      <c r="A7" s="80" t="s">
        <v>20</v>
      </c>
      <c r="B7" s="181" t="s">
        <v>100</v>
      </c>
      <c r="C7" s="181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5.6" x14ac:dyDescent="0.3">
      <c r="A8" s="80" t="s">
        <v>19</v>
      </c>
      <c r="B8" s="181" t="s">
        <v>106</v>
      </c>
      <c r="C8" s="181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5.6" x14ac:dyDescent="0.3">
      <c r="A9" s="80" t="s">
        <v>18</v>
      </c>
      <c r="B9" s="181" t="s">
        <v>108</v>
      </c>
      <c r="C9" s="181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5.6" x14ac:dyDescent="0.3">
      <c r="A10" s="80" t="s">
        <v>17</v>
      </c>
      <c r="B10" s="181" t="s">
        <v>103</v>
      </c>
      <c r="C10" s="181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5.6" x14ac:dyDescent="0.3">
      <c r="A11" s="80" t="s">
        <v>16</v>
      </c>
      <c r="B11" s="181" t="s">
        <v>119</v>
      </c>
      <c r="C11" s="181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ht="15.6" x14ac:dyDescent="0.3">
      <c r="A12" s="80" t="s">
        <v>15</v>
      </c>
      <c r="B12" s="181" t="s">
        <v>98</v>
      </c>
      <c r="C12" s="181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ht="15.6" x14ac:dyDescent="0.3">
      <c r="A13" s="80" t="s">
        <v>14</v>
      </c>
      <c r="B13" s="181" t="s">
        <v>115</v>
      </c>
      <c r="C13" s="181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15.6" x14ac:dyDescent="0.3">
      <c r="A14" s="80" t="s">
        <v>13</v>
      </c>
      <c r="B14" s="181" t="s">
        <v>112</v>
      </c>
      <c r="C14" s="181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ht="15.6" x14ac:dyDescent="0.3">
      <c r="A15" s="80" t="s">
        <v>12</v>
      </c>
      <c r="B15" s="181" t="s">
        <v>111</v>
      </c>
      <c r="C15" s="181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7" ht="15.6" x14ac:dyDescent="0.3">
      <c r="A16" s="80" t="s">
        <v>11</v>
      </c>
      <c r="B16" s="181" t="s">
        <v>110</v>
      </c>
      <c r="C16" s="181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t="15.6" x14ac:dyDescent="0.3">
      <c r="A17" s="80" t="s">
        <v>42</v>
      </c>
      <c r="B17" s="181" t="s">
        <v>113</v>
      </c>
      <c r="C17" s="181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t="15.6" x14ac:dyDescent="0.3">
      <c r="A18" s="80" t="s">
        <v>41</v>
      </c>
      <c r="B18" s="181" t="s">
        <v>116</v>
      </c>
      <c r="C18" s="181"/>
      <c r="D18" s="124"/>
      <c r="E18" s="124"/>
      <c r="F18" s="127" t="s">
        <v>196</v>
      </c>
      <c r="G18" s="124"/>
      <c r="H18" s="124"/>
      <c r="I18" s="77"/>
      <c r="J18" s="77"/>
      <c r="K18" s="77"/>
      <c r="L18" s="77"/>
      <c r="M18" s="77"/>
      <c r="N18" s="77"/>
      <c r="O18" s="77"/>
      <c r="P18" s="77"/>
      <c r="Q18" s="77"/>
    </row>
    <row r="19" spans="1:17" ht="15.6" x14ac:dyDescent="0.3">
      <c r="A19" s="80" t="s">
        <v>40</v>
      </c>
      <c r="B19" s="181" t="s">
        <v>104</v>
      </c>
      <c r="C19" s="181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t="15.6" x14ac:dyDescent="0.3">
      <c r="A20" s="80" t="s">
        <v>39</v>
      </c>
      <c r="B20" s="181" t="s">
        <v>118</v>
      </c>
      <c r="C20" s="181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t="15.6" x14ac:dyDescent="0.3">
      <c r="A21" s="80" t="s">
        <v>38</v>
      </c>
      <c r="B21" s="181" t="s">
        <v>114</v>
      </c>
      <c r="C21" s="181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t="15.6" x14ac:dyDescent="0.3">
      <c r="A22" s="80" t="s">
        <v>37</v>
      </c>
      <c r="B22" s="181" t="s">
        <v>117</v>
      </c>
      <c r="C22" s="181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t="15.6" x14ac:dyDescent="0.3">
      <c r="A23" s="80" t="s">
        <v>36</v>
      </c>
      <c r="B23" s="181" t="s">
        <v>109</v>
      </c>
      <c r="C23" s="181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t="15.6" x14ac:dyDescent="0.3">
      <c r="A24" s="80" t="s">
        <v>35</v>
      </c>
      <c r="B24" s="181" t="s">
        <v>128</v>
      </c>
      <c r="C24" s="181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t="15.6" x14ac:dyDescent="0.3">
      <c r="A25" s="80" t="s">
        <v>34</v>
      </c>
      <c r="B25" s="181" t="s">
        <v>126</v>
      </c>
      <c r="C25" s="1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t="15.6" x14ac:dyDescent="0.3">
      <c r="A26" s="80" t="s">
        <v>33</v>
      </c>
      <c r="B26" s="181" t="s">
        <v>122</v>
      </c>
      <c r="C26" s="181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5.6" x14ac:dyDescent="0.3">
      <c r="A27" s="80" t="s">
        <v>32</v>
      </c>
      <c r="B27" s="181" t="s">
        <v>124</v>
      </c>
      <c r="C27" s="181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t="15.6" x14ac:dyDescent="0.3">
      <c r="A28" s="80" t="s">
        <v>31</v>
      </c>
      <c r="B28" s="181" t="s">
        <v>130</v>
      </c>
      <c r="C28" s="181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t="15.6" x14ac:dyDescent="0.3">
      <c r="A29" s="80" t="s">
        <v>30</v>
      </c>
      <c r="B29" s="181" t="s">
        <v>127</v>
      </c>
      <c r="C29" s="181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t="15.6" x14ac:dyDescent="0.3">
      <c r="A30" s="80" t="s">
        <v>29</v>
      </c>
      <c r="B30" s="181" t="s">
        <v>120</v>
      </c>
      <c r="C30" s="181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t="15.6" x14ac:dyDescent="0.3">
      <c r="A31" s="80" t="s">
        <v>28</v>
      </c>
      <c r="B31" s="181" t="s">
        <v>132</v>
      </c>
      <c r="C31" s="181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t="15.6" x14ac:dyDescent="0.3">
      <c r="A32" s="80" t="s">
        <v>27</v>
      </c>
      <c r="B32" s="181" t="s">
        <v>125</v>
      </c>
      <c r="C32" s="181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t="15.6" x14ac:dyDescent="0.3">
      <c r="A33" s="80" t="s">
        <v>147</v>
      </c>
      <c r="B33" s="181" t="s">
        <v>136</v>
      </c>
      <c r="C33" s="181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t="15.6" x14ac:dyDescent="0.3">
      <c r="A34" s="79" t="s">
        <v>148</v>
      </c>
      <c r="B34" s="181" t="s">
        <v>134</v>
      </c>
      <c r="C34" s="181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t="15.6" x14ac:dyDescent="0.3">
      <c r="A35" s="79" t="s">
        <v>149</v>
      </c>
      <c r="B35" s="181" t="s">
        <v>129</v>
      </c>
      <c r="C35" s="181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t="15.6" x14ac:dyDescent="0.3">
      <c r="A36" s="79" t="s">
        <v>150</v>
      </c>
      <c r="B36" s="181" t="s">
        <v>133</v>
      </c>
      <c r="C36" s="181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t="15.6" x14ac:dyDescent="0.3">
      <c r="A37" s="79" t="s">
        <v>151</v>
      </c>
      <c r="B37" s="181" t="s">
        <v>131</v>
      </c>
      <c r="C37" s="18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t="15.6" x14ac:dyDescent="0.3">
      <c r="A38" s="79" t="s">
        <v>152</v>
      </c>
      <c r="B38" s="181" t="s">
        <v>135</v>
      </c>
      <c r="C38" s="181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t="15.6" x14ac:dyDescent="0.3">
      <c r="A39" s="79"/>
      <c r="B39" s="172"/>
      <c r="C39" s="17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t="15.6" x14ac:dyDescent="0.3">
      <c r="A40" s="79"/>
      <c r="B40" s="172"/>
      <c r="C40" s="17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t="15.6" x14ac:dyDescent="0.3">
      <c r="A41" s="79"/>
      <c r="B41" s="172"/>
      <c r="C41" s="17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t="15.6" x14ac:dyDescent="0.3">
      <c r="A42" s="79"/>
      <c r="B42" s="172"/>
      <c r="C42" s="172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t="15.6" x14ac:dyDescent="0.3">
      <c r="A43" s="79"/>
      <c r="B43" s="172"/>
      <c r="C43" s="172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t="15.6" x14ac:dyDescent="0.3">
      <c r="A44" s="79"/>
      <c r="B44" s="172"/>
      <c r="C44" s="172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5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t="15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15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5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ht="15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t="15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15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</sheetData>
  <mergeCells count="60">
    <mergeCell ref="B1:C1"/>
    <mergeCell ref="F1:H1"/>
    <mergeCell ref="I1:K1"/>
    <mergeCell ref="L1:N1"/>
    <mergeCell ref="O1:Q1"/>
    <mergeCell ref="B2:C2"/>
    <mergeCell ref="G2:H2"/>
    <mergeCell ref="J2:K2"/>
    <mergeCell ref="M2:N2"/>
    <mergeCell ref="P2:Q2"/>
    <mergeCell ref="B3:C3"/>
    <mergeCell ref="G3:H3"/>
    <mergeCell ref="J3:K3"/>
    <mergeCell ref="M3:N3"/>
    <mergeCell ref="P3:Q3"/>
    <mergeCell ref="B4:C4"/>
    <mergeCell ref="G4:H4"/>
    <mergeCell ref="J4:K4"/>
    <mergeCell ref="M4:N4"/>
    <mergeCell ref="P4:Q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9:C3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2:C42"/>
    <mergeCell ref="B43:C43"/>
    <mergeCell ref="B44:C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9" ht="19.2" thickBot="1" x14ac:dyDescent="0.3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0" t="s">
        <v>142</v>
      </c>
      <c r="AJ1" s="170"/>
      <c r="AK1" s="170"/>
      <c r="AL1" s="170"/>
      <c r="AM1" s="170"/>
      <c r="AN1" s="170"/>
      <c r="AO1" s="170"/>
      <c r="AP1" s="3"/>
      <c r="AQ1" s="76"/>
      <c r="AR1" s="3"/>
      <c r="AS1" s="3"/>
      <c r="AT1" s="3"/>
    </row>
    <row r="2" spans="1:49" ht="33.75" customHeight="1" thickTop="1" thickBot="1" x14ac:dyDescent="0.45">
      <c r="A2" s="54" t="s">
        <v>141</v>
      </c>
      <c r="B2" s="51" t="str">
        <f>(A3)</f>
        <v>Pákai Gy.</v>
      </c>
      <c r="C2" s="53"/>
      <c r="D2" s="51"/>
      <c r="E2" s="51"/>
      <c r="F2" s="52" t="str">
        <f>(A4)</f>
        <v>Kiss I.</v>
      </c>
      <c r="G2" s="51"/>
      <c r="H2" s="51"/>
      <c r="I2" s="51"/>
      <c r="J2" s="52" t="str">
        <f>(A5)</f>
        <v>Koczor J.</v>
      </c>
      <c r="K2" s="51"/>
      <c r="L2" s="51"/>
      <c r="M2" s="51"/>
      <c r="N2" s="52" t="str">
        <f>(A6)</f>
        <v>Major I.</v>
      </c>
      <c r="O2" s="51"/>
      <c r="P2" s="51"/>
      <c r="Q2" s="51"/>
      <c r="R2" s="52" t="str">
        <f>(A7)</f>
        <v>Komáromi Zs.</v>
      </c>
      <c r="S2" s="51"/>
      <c r="T2" s="51"/>
      <c r="U2" s="51"/>
      <c r="V2" s="52" t="str">
        <f>(A8)</f>
        <v>Papp T.</v>
      </c>
      <c r="W2" s="51"/>
      <c r="X2" s="51"/>
      <c r="Y2" s="51"/>
      <c r="Z2" s="52" t="str">
        <f>(A9)</f>
        <v>Maczelka L.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5"/>
      <c r="AS2" s="45" t="s">
        <v>2</v>
      </c>
      <c r="AT2" s="3"/>
    </row>
    <row r="3" spans="1:49" ht="16.2" thickTop="1" x14ac:dyDescent="0.25">
      <c r="A3" s="44" t="s">
        <v>96</v>
      </c>
      <c r="B3" s="43"/>
      <c r="C3" s="42"/>
      <c r="D3" s="42"/>
      <c r="E3" s="42"/>
      <c r="F3" s="41">
        <v>7</v>
      </c>
      <c r="G3" s="29">
        <f>(N42)</f>
        <v>0</v>
      </c>
      <c r="H3" s="29">
        <f>(P42)</f>
        <v>0</v>
      </c>
      <c r="I3" s="39" t="str">
        <f>IF(G3=".","-",IF(G3&gt;H3,"g",IF(G3=H3,"d","v")))</f>
        <v>d</v>
      </c>
      <c r="J3" s="41">
        <v>6</v>
      </c>
      <c r="K3" s="40">
        <f>(N37)</f>
        <v>1</v>
      </c>
      <c r="L3" s="40">
        <f>(P37)</f>
        <v>0</v>
      </c>
      <c r="M3" s="39" t="str">
        <f>IF(K3=".","-",IF(K3&gt;L3,"g",IF(K3=L3,"d","v")))</f>
        <v>g</v>
      </c>
      <c r="N3" s="41">
        <v>5</v>
      </c>
      <c r="O3" s="40">
        <f>(N32)</f>
        <v>2</v>
      </c>
      <c r="P3" s="40">
        <f>(P32)</f>
        <v>1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0</v>
      </c>
      <c r="U3" s="39" t="str">
        <f>IF(S3=".","-",IF(S3&gt;T3,"g",IF(S3=T3,"d","v")))</f>
        <v>g</v>
      </c>
      <c r="V3" s="41">
        <v>3</v>
      </c>
      <c r="W3" s="40">
        <f>(N22)</f>
        <v>6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3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5</v>
      </c>
      <c r="AK3" s="37">
        <f t="shared" ref="AK3:AK10" si="4">COUNTIF(B3:AG3,"d")</f>
        <v>1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13</v>
      </c>
      <c r="AN3" s="28">
        <f>SUM(IF(H3&lt;&gt;".",H3)+IF(L3&lt;&gt;".",L3)+IF(P3&lt;&gt;".",P3)+IF(T3&lt;&gt;".",T3)+IF(X3&lt;&gt;".",X3)+IF(AB3&lt;&gt;".",AB3)+IF(AF3&lt;&gt;".",AF3))</f>
        <v>1</v>
      </c>
      <c r="AO3" s="36">
        <f t="shared" ref="AO3:AO10" si="6">SUM(AJ3*3+AK3*1)</f>
        <v>16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12</v>
      </c>
      <c r="AT3" s="3"/>
      <c r="AV3" s="74"/>
      <c r="AW3" s="74"/>
    </row>
    <row r="4" spans="1:49" ht="15.6" x14ac:dyDescent="0.25">
      <c r="A4" s="35" t="s">
        <v>103</v>
      </c>
      <c r="B4" s="32">
        <v>7</v>
      </c>
      <c r="C4" s="29">
        <f>(P42)</f>
        <v>0</v>
      </c>
      <c r="D4" s="29">
        <f>(N42)</f>
        <v>0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0</v>
      </c>
      <c r="L4" s="29">
        <f>(P33)</f>
        <v>1</v>
      </c>
      <c r="M4" s="31" t="str">
        <f>IF(K4=".","-",IF(K4&gt;L4,"g",IF(K4=L4,"d","v")))</f>
        <v>v</v>
      </c>
      <c r="N4" s="32">
        <v>4</v>
      </c>
      <c r="O4" s="29">
        <f>(N28)</f>
        <v>1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1</v>
      </c>
      <c r="T4" s="29">
        <f>(P23)</f>
        <v>1</v>
      </c>
      <c r="U4" s="31" t="str">
        <f>IF(S4=".","-",IF(S4&gt;T4,"g",IF(S4=T4,"d","v")))</f>
        <v>d</v>
      </c>
      <c r="V4" s="32">
        <v>2</v>
      </c>
      <c r="W4" s="29">
        <f>(N18)</f>
        <v>3</v>
      </c>
      <c r="X4" s="29">
        <f>(P18)</f>
        <v>1</v>
      </c>
      <c r="Y4" s="31" t="str">
        <f>IF(W4=".","-",IF(W4&gt;X4,"g",IF(W4=X4,"d","v")))</f>
        <v>g</v>
      </c>
      <c r="Z4" s="32">
        <v>1</v>
      </c>
      <c r="AA4" s="29">
        <f>(N13)</f>
        <v>1</v>
      </c>
      <c r="AB4" s="29">
        <f>(P13)</f>
        <v>0</v>
      </c>
      <c r="AC4" s="31" t="str">
        <f t="shared" si="0"/>
        <v>g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3</v>
      </c>
      <c r="AK4" s="29">
        <f t="shared" si="4"/>
        <v>2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6</v>
      </c>
      <c r="AN4" s="28">
        <f>SUM(IF(D4&lt;&gt;".",D4)+IF(L4&lt;&gt;".",L4)+IF(P4&lt;&gt;".",P4)+IF(T4&lt;&gt;".",T4)+IF(X4&lt;&gt;".",X4)+IF(AB4&lt;&gt;".",AB4)+IF(AF4&lt;&gt;".",AF4))</f>
        <v>3</v>
      </c>
      <c r="AO4" s="27">
        <f t="shared" si="6"/>
        <v>11</v>
      </c>
      <c r="AP4" s="4"/>
      <c r="AQ4" s="25">
        <f t="shared" si="7"/>
        <v>3</v>
      </c>
      <c r="AR4" s="72"/>
      <c r="AS4" s="71">
        <f t="shared" si="8"/>
        <v>3</v>
      </c>
      <c r="AT4" s="3"/>
    </row>
    <row r="5" spans="1:49" ht="15.6" x14ac:dyDescent="0.25">
      <c r="A5" s="35" t="s">
        <v>104</v>
      </c>
      <c r="B5" s="32">
        <v>6</v>
      </c>
      <c r="C5" s="29">
        <f>(P37)</f>
        <v>0</v>
      </c>
      <c r="D5" s="29">
        <f>(N37)</f>
        <v>1</v>
      </c>
      <c r="E5" s="31" t="str">
        <f t="shared" si="9"/>
        <v>v</v>
      </c>
      <c r="F5" s="32">
        <v>5</v>
      </c>
      <c r="G5" s="29">
        <f>(P33)</f>
        <v>1</v>
      </c>
      <c r="H5" s="29">
        <f>(N33)</f>
        <v>0</v>
      </c>
      <c r="I5" s="31" t="str">
        <f t="shared" ref="I5:I10" si="10">IF(G5=".","-",IF(G5&gt;H5,"g",IF(G5=H5,"d","v")))</f>
        <v>g</v>
      </c>
      <c r="J5" s="34"/>
      <c r="K5" s="33"/>
      <c r="L5" s="33"/>
      <c r="M5" s="33"/>
      <c r="N5" s="32">
        <v>3</v>
      </c>
      <c r="O5" s="29">
        <f>(N24)</f>
        <v>2</v>
      </c>
      <c r="P5" s="29">
        <f>(P24)</f>
        <v>1</v>
      </c>
      <c r="Q5" s="31" t="str">
        <f>IF(O5=".","-",IF(O5&gt;P5,"g",IF(O5=P5,"d","v")))</f>
        <v>g</v>
      </c>
      <c r="R5" s="32">
        <v>2</v>
      </c>
      <c r="S5" s="29">
        <f>(N19)</f>
        <v>0</v>
      </c>
      <c r="T5" s="29">
        <f>(P19)</f>
        <v>2</v>
      </c>
      <c r="U5" s="31" t="str">
        <f>IF(S5=".","-",IF(S5&gt;T5,"g",IF(S5=T5,"d","v")))</f>
        <v>v</v>
      </c>
      <c r="V5" s="32">
        <v>1</v>
      </c>
      <c r="W5" s="29">
        <f>(N14)</f>
        <v>1</v>
      </c>
      <c r="X5" s="29">
        <f>(P14)</f>
        <v>0</v>
      </c>
      <c r="Y5" s="31" t="str">
        <f>IF(W5=".","-",IF(W5&gt;X5,"g",IF(W5=X5,"d","v")))</f>
        <v>g</v>
      </c>
      <c r="Z5" s="32">
        <v>7</v>
      </c>
      <c r="AA5" s="29">
        <f>(N43)</f>
        <v>4</v>
      </c>
      <c r="AB5" s="29">
        <f>(P43)</f>
        <v>2</v>
      </c>
      <c r="AC5" s="31" t="str">
        <f t="shared" si="0"/>
        <v>g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4</v>
      </c>
      <c r="AK5" s="29">
        <f t="shared" si="4"/>
        <v>0</v>
      </c>
      <c r="AL5" s="29">
        <f t="shared" si="5"/>
        <v>2</v>
      </c>
      <c r="AM5" s="28">
        <f>SUM(IF(C5&lt;&gt;".",C5)+IF(G5&lt;&gt;".",G5)+IF(O5&lt;&gt;".",O5)+IF(S5&lt;&gt;".",S5)+IF(W5&lt;&gt;".",W5)+IF(AA5&lt;&gt;".",AA5)+IF(AE5&lt;&gt;".",AE5))</f>
        <v>8</v>
      </c>
      <c r="AN5" s="28">
        <f>SUM(IF(D5&lt;&gt;".",D5)+IF(H5&lt;&gt;".",H5)+IF(P5&lt;&gt;".",P5)+IF(T5&lt;&gt;".",T5)+IF(X5&lt;&gt;".",X5)+IF(AB5&lt;&gt;".",AB5)+IF(AF5&lt;&gt;".",AF5))</f>
        <v>6</v>
      </c>
      <c r="AO5" s="27">
        <f t="shared" si="6"/>
        <v>12</v>
      </c>
      <c r="AP5" s="4"/>
      <c r="AQ5" s="25">
        <f t="shared" si="7"/>
        <v>2</v>
      </c>
      <c r="AR5" s="72"/>
      <c r="AS5" s="71">
        <f t="shared" si="8"/>
        <v>2</v>
      </c>
      <c r="AT5" s="3"/>
    </row>
    <row r="6" spans="1:49" ht="15.6" x14ac:dyDescent="0.25">
      <c r="A6" s="35" t="s">
        <v>112</v>
      </c>
      <c r="B6" s="32">
        <v>5</v>
      </c>
      <c r="C6" s="29">
        <f>(P32)</f>
        <v>1</v>
      </c>
      <c r="D6" s="29">
        <f>(N32)</f>
        <v>2</v>
      </c>
      <c r="E6" s="31" t="str">
        <f t="shared" si="9"/>
        <v>v</v>
      </c>
      <c r="F6" s="32">
        <v>4</v>
      </c>
      <c r="G6" s="29">
        <f>(P28)</f>
        <v>0</v>
      </c>
      <c r="H6" s="29">
        <f>(N28)</f>
        <v>1</v>
      </c>
      <c r="I6" s="31" t="str">
        <f t="shared" si="10"/>
        <v>v</v>
      </c>
      <c r="J6" s="32">
        <v>3</v>
      </c>
      <c r="K6" s="29">
        <f>(P24)</f>
        <v>1</v>
      </c>
      <c r="L6" s="29">
        <f>(N24)</f>
        <v>2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0</v>
      </c>
      <c r="U6" s="31" t="str">
        <f>IF(S6=".","-",IF(S6&gt;T6,"g",IF(S6=T6,"d","v")))</f>
        <v>d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1</v>
      </c>
      <c r="AB6" s="29">
        <f>(P39)</f>
        <v>0</v>
      </c>
      <c r="AC6" s="31" t="str">
        <f t="shared" si="0"/>
        <v>g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2</v>
      </c>
      <c r="AK6" s="29">
        <f t="shared" si="4"/>
        <v>1</v>
      </c>
      <c r="AL6" s="29">
        <f t="shared" si="5"/>
        <v>3</v>
      </c>
      <c r="AM6" s="28">
        <f>SUM(IF(C6&lt;&gt;".",C6)+IF(G6&lt;&gt;".",G6)+IF(K6&lt;&gt;".",K6)+IF(S6&lt;&gt;".",S6)+IF(W6&lt;&gt;".",W6)+IF(AA6&lt;&gt;".",AA6)+IF(AE6&lt;&gt;".",AE6))</f>
        <v>5</v>
      </c>
      <c r="AN6" s="28">
        <f>SUM(IF(D6&lt;&gt;".",D6)+IF(H6&lt;&gt;".",H6)+IF(L6&lt;&gt;".",L6)+IF(T6&lt;&gt;".",T6)+IF(X6&lt;&gt;".",X6)+IF(AB6&lt;&gt;".",AB6)+IF(AF6&lt;&gt;".",AF6))</f>
        <v>6</v>
      </c>
      <c r="AO6" s="27">
        <f t="shared" si="6"/>
        <v>7</v>
      </c>
      <c r="AP6" s="4"/>
      <c r="AQ6" s="25">
        <f t="shared" si="7"/>
        <v>5</v>
      </c>
      <c r="AR6" s="72"/>
      <c r="AS6" s="71">
        <f t="shared" si="8"/>
        <v>-1</v>
      </c>
      <c r="AT6" s="3"/>
      <c r="AV6" s="74"/>
      <c r="AW6" s="74"/>
    </row>
    <row r="7" spans="1:49" ht="15.6" x14ac:dyDescent="0.25">
      <c r="A7" s="35" t="s">
        <v>113</v>
      </c>
      <c r="B7" s="32">
        <v>4</v>
      </c>
      <c r="C7" s="29">
        <f>(P27)</f>
        <v>0</v>
      </c>
      <c r="D7" s="29">
        <f>(N27)</f>
        <v>1</v>
      </c>
      <c r="E7" s="31" t="str">
        <f t="shared" si="9"/>
        <v>v</v>
      </c>
      <c r="F7" s="32">
        <v>3</v>
      </c>
      <c r="G7" s="29">
        <f>(P23)</f>
        <v>1</v>
      </c>
      <c r="H7" s="29">
        <f>(N23)</f>
        <v>1</v>
      </c>
      <c r="I7" s="31" t="str">
        <f t="shared" si="10"/>
        <v>d</v>
      </c>
      <c r="J7" s="32">
        <v>2</v>
      </c>
      <c r="K7" s="29">
        <f>(P19)</f>
        <v>2</v>
      </c>
      <c r="L7" s="29">
        <f>(N19)</f>
        <v>0</v>
      </c>
      <c r="M7" s="31" t="str">
        <f>IF(K7=".","-",IF(K7&gt;L7,"g",IF(K7=L7,"d","v")))</f>
        <v>g</v>
      </c>
      <c r="N7" s="32">
        <v>1</v>
      </c>
      <c r="O7" s="29">
        <f>(P15)</f>
        <v>0</v>
      </c>
      <c r="P7" s="29">
        <f>(N15)</f>
        <v>0</v>
      </c>
      <c r="Q7" s="31" t="str">
        <f>IF(O7=".","-",IF(O7&gt;P7,"g",IF(O7=P7,"d","v")))</f>
        <v>d</v>
      </c>
      <c r="R7" s="34"/>
      <c r="S7" s="33"/>
      <c r="T7" s="33"/>
      <c r="U7" s="33"/>
      <c r="V7" s="32">
        <v>6</v>
      </c>
      <c r="W7" s="29">
        <f>(N40)</f>
        <v>3</v>
      </c>
      <c r="X7" s="29">
        <f>(P40)</f>
        <v>1</v>
      </c>
      <c r="Y7" s="31" t="str">
        <f>IF(W7=".","-",IF(W7&gt;X7,"g",IF(W7=X7,"d","v")))</f>
        <v>g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3</v>
      </c>
      <c r="AK7" s="29">
        <f t="shared" si="4"/>
        <v>2</v>
      </c>
      <c r="AL7" s="29">
        <f t="shared" si="5"/>
        <v>1</v>
      </c>
      <c r="AM7" s="28">
        <f>SUM(IF(C7&lt;&gt;".",C7)+IF(G7&lt;&gt;".",G7)+IF(K7&lt;&gt;".",K7)+IF(O7&lt;&gt;".",O7)+IF(W7&lt;&gt;".",W7)+IF(AA7&lt;&gt;".",AA7)+IF(AE7&lt;&gt;".",AE7))</f>
        <v>7</v>
      </c>
      <c r="AN7" s="28">
        <f>SUM(IF(D7&lt;&gt;".",D7)+IF(H7&lt;&gt;".",H7)+IF(L7&lt;&gt;".",L7)+IF(P7&lt;&gt;".",P7)+IF(X7&lt;&gt;".",X7)+IF(AB7&lt;&gt;".",AB7)+IF(AF7&lt;&gt;".",AF7))</f>
        <v>3</v>
      </c>
      <c r="AO7" s="27">
        <f t="shared" si="6"/>
        <v>11</v>
      </c>
      <c r="AP7" s="4"/>
      <c r="AQ7" s="25">
        <f t="shared" si="7"/>
        <v>3</v>
      </c>
      <c r="AR7" s="72"/>
      <c r="AS7" s="71">
        <f t="shared" si="8"/>
        <v>4</v>
      </c>
      <c r="AT7" s="3"/>
    </row>
    <row r="8" spans="1:49" ht="15.6" x14ac:dyDescent="0.25">
      <c r="A8" s="35" t="s">
        <v>126</v>
      </c>
      <c r="B8" s="32">
        <v>3</v>
      </c>
      <c r="C8" s="29">
        <f>(P22)</f>
        <v>0</v>
      </c>
      <c r="D8" s="29">
        <f>(N22)</f>
        <v>6</v>
      </c>
      <c r="E8" s="31" t="str">
        <f t="shared" si="9"/>
        <v>v</v>
      </c>
      <c r="F8" s="32">
        <v>2</v>
      </c>
      <c r="G8" s="29">
        <f>(P18)</f>
        <v>1</v>
      </c>
      <c r="H8" s="29">
        <f>(N18)</f>
        <v>3</v>
      </c>
      <c r="I8" s="31" t="str">
        <f t="shared" si="10"/>
        <v>v</v>
      </c>
      <c r="J8" s="32">
        <v>1</v>
      </c>
      <c r="K8" s="29">
        <f>(P14)</f>
        <v>0</v>
      </c>
      <c r="L8" s="29">
        <f>(N14)</f>
        <v>1</v>
      </c>
      <c r="M8" s="31" t="str">
        <f>IF(K8=".","-",IF(K8&gt;L8,"g",IF(K8=L8,"d","v")))</f>
        <v>v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1</v>
      </c>
      <c r="T8" s="29">
        <f>(N40)</f>
        <v>3</v>
      </c>
      <c r="U8" s="31" t="str">
        <f>IF(S8=".","-",IF(S8&gt;T8,"g",IF(S8=T8,"d","v")))</f>
        <v>v</v>
      </c>
      <c r="V8" s="34"/>
      <c r="W8" s="33"/>
      <c r="X8" s="33"/>
      <c r="Y8" s="33"/>
      <c r="Z8" s="32">
        <v>4</v>
      </c>
      <c r="AA8" s="29">
        <f>(N30)</f>
        <v>1</v>
      </c>
      <c r="AB8" s="29">
        <f>(P30)</f>
        <v>1</v>
      </c>
      <c r="AC8" s="31" t="str">
        <f t="shared" si="0"/>
        <v>d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0</v>
      </c>
      <c r="AK8" s="29">
        <f t="shared" si="4"/>
        <v>1</v>
      </c>
      <c r="AL8" s="29">
        <f t="shared" si="5"/>
        <v>5</v>
      </c>
      <c r="AM8" s="28">
        <f>SUM(IF(C8&lt;&gt;".",C8)+IF(G8&lt;&gt;".",G8)+IF(K8&lt;&gt;".",K8)+IF(S8&lt;&gt;".",S8)+IF(O8&lt;&gt;".",O8)+IF(AA8&lt;&gt;".",AA8)+IF(AE8&lt;&gt;".",AE8))</f>
        <v>4</v>
      </c>
      <c r="AN8" s="28">
        <f>SUM(IF(D8&lt;&gt;".",D8)+IF(H8&lt;&gt;".",H8)+IF(L8&lt;&gt;".",L8)+IF(T8&lt;&gt;".",T8)+IF(P8&lt;&gt;".",P8)+IF(AB8&lt;&gt;".",AB8)+IF(AF8&lt;&gt;".",AF8))</f>
        <v>16</v>
      </c>
      <c r="AO8" s="27">
        <f t="shared" si="6"/>
        <v>1</v>
      </c>
      <c r="AP8" s="4"/>
      <c r="AQ8" s="25">
        <f t="shared" si="7"/>
        <v>6</v>
      </c>
      <c r="AR8" s="72"/>
      <c r="AS8" s="71">
        <f t="shared" si="8"/>
        <v>-12</v>
      </c>
      <c r="AT8" s="3"/>
      <c r="AV8" s="73"/>
      <c r="AW8" s="73"/>
    </row>
    <row r="9" spans="1:49" ht="15.6" x14ac:dyDescent="0.25">
      <c r="A9" s="35" t="s">
        <v>127</v>
      </c>
      <c r="B9" s="32">
        <v>2</v>
      </c>
      <c r="C9" s="29">
        <f>(P17)</f>
        <v>0</v>
      </c>
      <c r="D9" s="29">
        <f>(N17)</f>
        <v>3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1</v>
      </c>
      <c r="I9" s="31" t="str">
        <f t="shared" si="10"/>
        <v>v</v>
      </c>
      <c r="J9" s="32">
        <v>7</v>
      </c>
      <c r="K9" s="29">
        <f>(P43)</f>
        <v>2</v>
      </c>
      <c r="L9" s="29">
        <f>(N43)</f>
        <v>4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1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1</v>
      </c>
      <c r="X9" s="29">
        <f>(N30)</f>
        <v>1</v>
      </c>
      <c r="Y9" s="31" t="str">
        <f>IF(W9=".","-",IF(W9&gt;X9,"g",IF(W9=X9,"d","v")))</f>
        <v>d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0</v>
      </c>
      <c r="AK9" s="29">
        <f t="shared" si="4"/>
        <v>1</v>
      </c>
      <c r="AL9" s="29">
        <f t="shared" si="5"/>
        <v>5</v>
      </c>
      <c r="AM9" s="28">
        <f>SUM(IF(C9&lt;&gt;".",C9)+IF(G9&lt;&gt;".",G9)+IF(K9&lt;&gt;".",K9)+IF(S9&lt;&gt;".",S9)+IF(W9&lt;&gt;".",W9)+IF(O9&lt;&gt;".",O9)+IF(AE9&lt;&gt;".",AE9))</f>
        <v>3</v>
      </c>
      <c r="AN9" s="28">
        <f>SUM(IF(D9&lt;&gt;".",D9)+IF(H9&lt;&gt;".",H9)+IF(L9&lt;&gt;".",L9)+IF(T9&lt;&gt;".",T9)+IF(X9&lt;&gt;".",X9)+IF(P9&lt;&gt;".",P9)+IF(AF9&lt;&gt;".",AF9))</f>
        <v>11</v>
      </c>
      <c r="AO9" s="27">
        <f t="shared" si="6"/>
        <v>1</v>
      </c>
      <c r="AP9" s="26"/>
      <c r="AQ9" s="25">
        <f t="shared" si="7"/>
        <v>6</v>
      </c>
      <c r="AR9" s="72"/>
      <c r="AS9" s="71">
        <f t="shared" si="8"/>
        <v>-8</v>
      </c>
      <c r="AT9" s="3"/>
    </row>
    <row r="10" spans="1:49" s="10" customFormat="1" ht="16.2" thickBot="1" x14ac:dyDescent="0.3">
      <c r="A10" s="24" t="s">
        <v>139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8</v>
      </c>
      <c r="AR10" s="72"/>
      <c r="AS10" s="71">
        <f t="shared" si="8"/>
        <v>0</v>
      </c>
      <c r="AT10" s="4"/>
    </row>
    <row r="11" spans="1:49" s="10" customFormat="1" ht="3.75" customHeight="1" thickTop="1" x14ac:dyDescent="0.25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399999999999999" x14ac:dyDescent="0.35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Pákai Gy.</v>
      </c>
      <c r="M12" s="6"/>
      <c r="N12" s="7" t="s">
        <v>0</v>
      </c>
      <c r="O12" s="58" t="s">
        <v>1</v>
      </c>
      <c r="P12" s="7" t="s">
        <v>0</v>
      </c>
      <c r="Q12" s="6"/>
      <c r="R12" s="84" t="str">
        <f>($A$10)</f>
        <v>kimaradó</v>
      </c>
      <c r="S12" s="84"/>
      <c r="T12" s="84"/>
      <c r="U12" s="8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399999999999999" x14ac:dyDescent="0.35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Kiss I.</v>
      </c>
      <c r="M13" s="2"/>
      <c r="N13" s="7">
        <v>1</v>
      </c>
      <c r="O13" s="58" t="s">
        <v>1</v>
      </c>
      <c r="P13" s="7">
        <v>0</v>
      </c>
      <c r="Q13" s="2"/>
      <c r="R13" s="6" t="str">
        <f>($A$9)</f>
        <v>Maczelka L.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399999999999999" x14ac:dyDescent="0.35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Koczor J.</v>
      </c>
      <c r="M14" s="2"/>
      <c r="N14" s="7">
        <v>1</v>
      </c>
      <c r="O14" s="58" t="s">
        <v>1</v>
      </c>
      <c r="P14" s="7">
        <v>0</v>
      </c>
      <c r="Q14" s="6"/>
      <c r="R14" s="6" t="str">
        <f>($A$8)</f>
        <v>Papp T.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399999999999999" x14ac:dyDescent="0.35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Major I.</v>
      </c>
      <c r="M15" s="2"/>
      <c r="N15" s="7">
        <v>0</v>
      </c>
      <c r="O15" s="58" t="s">
        <v>1</v>
      </c>
      <c r="P15" s="7">
        <v>0</v>
      </c>
      <c r="Q15" s="2"/>
      <c r="R15" s="6" t="str">
        <f>($A$7)</f>
        <v>Komáromi Zs.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5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399999999999999" x14ac:dyDescent="0.35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Pákai Gy.</v>
      </c>
      <c r="M17" s="6"/>
      <c r="N17" s="7">
        <v>3</v>
      </c>
      <c r="O17" s="58" t="s">
        <v>1</v>
      </c>
      <c r="P17" s="7">
        <v>0</v>
      </c>
      <c r="Q17" s="6"/>
      <c r="R17" s="6" t="str">
        <f>($A$9)</f>
        <v>Maczelka L.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399999999999999" x14ac:dyDescent="0.35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Kiss I.</v>
      </c>
      <c r="M18" s="2"/>
      <c r="N18" s="7">
        <v>3</v>
      </c>
      <c r="O18" s="58" t="s">
        <v>1</v>
      </c>
      <c r="P18" s="7">
        <v>1</v>
      </c>
      <c r="Q18" s="2"/>
      <c r="R18" s="6" t="str">
        <f>($A$8)</f>
        <v>Papp T.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399999999999999" x14ac:dyDescent="0.35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Koczor J.</v>
      </c>
      <c r="M19" s="2"/>
      <c r="N19" s="7">
        <v>0</v>
      </c>
      <c r="O19" s="58" t="s">
        <v>1</v>
      </c>
      <c r="P19" s="7">
        <v>2</v>
      </c>
      <c r="Q19" s="6"/>
      <c r="R19" s="6" t="str">
        <f>($A$7)</f>
        <v>Komáromi Zs.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399999999999999" x14ac:dyDescent="0.35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Major I.</v>
      </c>
      <c r="M20" s="2"/>
      <c r="N20" s="7" t="s">
        <v>0</v>
      </c>
      <c r="O20" s="58" t="s">
        <v>1</v>
      </c>
      <c r="P20" s="7" t="s">
        <v>0</v>
      </c>
      <c r="Q20" s="2"/>
      <c r="R20" s="84" t="str">
        <f>($A$10)</f>
        <v>kimaradó</v>
      </c>
      <c r="S20" s="84"/>
      <c r="T20" s="85"/>
      <c r="U20" s="85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5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399999999999999" x14ac:dyDescent="0.35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Pákai Gy.</v>
      </c>
      <c r="M22" s="6"/>
      <c r="N22" s="7">
        <v>6</v>
      </c>
      <c r="O22" s="58" t="s">
        <v>1</v>
      </c>
      <c r="P22" s="7">
        <v>0</v>
      </c>
      <c r="Q22" s="6"/>
      <c r="R22" s="6" t="str">
        <f>($A$8)</f>
        <v>Papp T.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399999999999999" x14ac:dyDescent="0.35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Kiss I.</v>
      </c>
      <c r="M23" s="2"/>
      <c r="N23" s="7">
        <v>1</v>
      </c>
      <c r="O23" s="58" t="s">
        <v>1</v>
      </c>
      <c r="P23" s="7">
        <v>1</v>
      </c>
      <c r="Q23" s="2"/>
      <c r="R23" s="6" t="str">
        <f>($A$7)</f>
        <v>Komáromi Zs.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399999999999999" x14ac:dyDescent="0.35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Koczor J.</v>
      </c>
      <c r="M24" s="2"/>
      <c r="N24" s="7">
        <v>2</v>
      </c>
      <c r="O24" s="58" t="s">
        <v>1</v>
      </c>
      <c r="P24" s="7">
        <v>1</v>
      </c>
      <c r="Q24" s="6"/>
      <c r="R24" s="6" t="str">
        <f>($A$6)</f>
        <v>Major I.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399999999999999" x14ac:dyDescent="0.35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Maczelka L.</v>
      </c>
      <c r="M25" s="2"/>
      <c r="N25" s="7" t="s">
        <v>0</v>
      </c>
      <c r="O25" s="58" t="s">
        <v>1</v>
      </c>
      <c r="P25" s="7" t="s">
        <v>0</v>
      </c>
      <c r="Q25" s="2"/>
      <c r="R25" s="84" t="str">
        <f>($A$10)</f>
        <v>kimaradó</v>
      </c>
      <c r="S25" s="84"/>
      <c r="T25" s="85"/>
      <c r="U25" s="85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5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399999999999999" x14ac:dyDescent="0.35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Pákai Gy.</v>
      </c>
      <c r="M27" s="6"/>
      <c r="N27" s="7">
        <v>1</v>
      </c>
      <c r="O27" s="58" t="s">
        <v>1</v>
      </c>
      <c r="P27" s="7">
        <v>0</v>
      </c>
      <c r="Q27" s="6"/>
      <c r="R27" s="6" t="str">
        <f>($A$7)</f>
        <v>Komáromi Zs.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399999999999999" x14ac:dyDescent="0.35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Kiss I.</v>
      </c>
      <c r="M28" s="2"/>
      <c r="N28" s="7">
        <v>1</v>
      </c>
      <c r="O28" s="58" t="s">
        <v>1</v>
      </c>
      <c r="P28" s="7">
        <v>0</v>
      </c>
      <c r="Q28" s="2"/>
      <c r="R28" s="6" t="str">
        <f>($A$6)</f>
        <v>Major I.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399999999999999" x14ac:dyDescent="0.35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Koczor J.</v>
      </c>
      <c r="M29" s="2"/>
      <c r="N29" s="7" t="s">
        <v>0</v>
      </c>
      <c r="O29" s="58" t="s">
        <v>1</v>
      </c>
      <c r="P29" s="7" t="s">
        <v>0</v>
      </c>
      <c r="Q29" s="6"/>
      <c r="R29" s="84" t="str">
        <f>($A$10)</f>
        <v>kimaradó</v>
      </c>
      <c r="S29" s="84"/>
      <c r="T29" s="85"/>
      <c r="U29" s="85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399999999999999" x14ac:dyDescent="0.35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Papp T.</v>
      </c>
      <c r="M30" s="2"/>
      <c r="N30" s="7">
        <v>1</v>
      </c>
      <c r="O30" s="58" t="s">
        <v>1</v>
      </c>
      <c r="P30" s="7">
        <v>1</v>
      </c>
      <c r="Q30" s="2"/>
      <c r="R30" s="6" t="str">
        <f>($A$9)</f>
        <v>Maczelka L.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5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399999999999999" x14ac:dyDescent="0.35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Pákai Gy.</v>
      </c>
      <c r="M32" s="6"/>
      <c r="N32" s="7">
        <v>2</v>
      </c>
      <c r="O32" s="58" t="s">
        <v>1</v>
      </c>
      <c r="P32" s="7">
        <v>1</v>
      </c>
      <c r="Q32" s="6"/>
      <c r="R32" s="6" t="str">
        <f>($A$6)</f>
        <v>Major I.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399999999999999" x14ac:dyDescent="0.35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Kiss I.</v>
      </c>
      <c r="M33" s="2"/>
      <c r="N33" s="7">
        <v>0</v>
      </c>
      <c r="O33" s="58" t="s">
        <v>1</v>
      </c>
      <c r="P33" s="7">
        <v>1</v>
      </c>
      <c r="Q33" s="2"/>
      <c r="R33" s="6" t="str">
        <f>($A$5)</f>
        <v>Koczor J.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399999999999999" x14ac:dyDescent="0.35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Komáromi Zs.</v>
      </c>
      <c r="M34" s="2"/>
      <c r="N34" s="7">
        <v>1</v>
      </c>
      <c r="O34" s="58" t="s">
        <v>1</v>
      </c>
      <c r="P34" s="7">
        <v>0</v>
      </c>
      <c r="Q34" s="6"/>
      <c r="R34" s="6" t="str">
        <f>($A$9)</f>
        <v>Maczelka L.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399999999999999" x14ac:dyDescent="0.35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Papp T.</v>
      </c>
      <c r="M35" s="2"/>
      <c r="N35" s="7" t="s">
        <v>0</v>
      </c>
      <c r="O35" s="58" t="s">
        <v>1</v>
      </c>
      <c r="P35" s="7" t="s">
        <v>0</v>
      </c>
      <c r="Q35" s="2"/>
      <c r="R35" s="84" t="str">
        <f>($A$10)</f>
        <v>kimaradó</v>
      </c>
      <c r="S35" s="84"/>
      <c r="T35" s="85"/>
      <c r="U35" s="85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5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399999999999999" x14ac:dyDescent="0.35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Pákai Gy.</v>
      </c>
      <c r="M37" s="6"/>
      <c r="N37" s="7">
        <v>1</v>
      </c>
      <c r="O37" s="58" t="s">
        <v>1</v>
      </c>
      <c r="P37" s="7">
        <v>0</v>
      </c>
      <c r="Q37" s="6"/>
      <c r="R37" s="6" t="str">
        <f>($A$5)</f>
        <v>Koczor J.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399999999999999" x14ac:dyDescent="0.35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Kiss I.</v>
      </c>
      <c r="M38" s="2"/>
      <c r="N38" s="7" t="s">
        <v>0</v>
      </c>
      <c r="O38" s="58" t="s">
        <v>1</v>
      </c>
      <c r="P38" s="7" t="s">
        <v>0</v>
      </c>
      <c r="Q38" s="2"/>
      <c r="R38" s="84" t="str">
        <f>($A$10)</f>
        <v>kimaradó</v>
      </c>
      <c r="S38" s="84"/>
      <c r="T38" s="85"/>
      <c r="U38" s="85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399999999999999" x14ac:dyDescent="0.35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Major I.</v>
      </c>
      <c r="M39" s="2"/>
      <c r="N39" s="7">
        <v>1</v>
      </c>
      <c r="O39" s="58" t="s">
        <v>1</v>
      </c>
      <c r="P39" s="7">
        <v>0</v>
      </c>
      <c r="Q39" s="6"/>
      <c r="R39" s="6" t="str">
        <f>($A$9)</f>
        <v>Maczelka L.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399999999999999" x14ac:dyDescent="0.35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Komáromi Zs.</v>
      </c>
      <c r="M40" s="2"/>
      <c r="N40" s="7">
        <v>3</v>
      </c>
      <c r="O40" s="58" t="s">
        <v>1</v>
      </c>
      <c r="P40" s="7">
        <v>1</v>
      </c>
      <c r="Q40" s="2"/>
      <c r="R40" s="6" t="str">
        <f>($A$8)</f>
        <v>Papp T.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5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399999999999999" x14ac:dyDescent="0.35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Pákai Gy.</v>
      </c>
      <c r="M42" s="6"/>
      <c r="N42" s="7">
        <v>0</v>
      </c>
      <c r="O42" s="58" t="s">
        <v>1</v>
      </c>
      <c r="P42" s="7">
        <v>0</v>
      </c>
      <c r="Q42" s="6"/>
      <c r="R42" s="6" t="str">
        <f>($A$4)</f>
        <v>Kiss I.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399999999999999" x14ac:dyDescent="0.35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Koczor J.</v>
      </c>
      <c r="M43" s="2"/>
      <c r="N43" s="7">
        <v>4</v>
      </c>
      <c r="O43" s="58" t="s">
        <v>1</v>
      </c>
      <c r="P43" s="7">
        <v>2</v>
      </c>
      <c r="Q43" s="2"/>
      <c r="R43" s="6" t="str">
        <f>($A$9)</f>
        <v>Maczelka L.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399999999999999" x14ac:dyDescent="0.35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Major I.</v>
      </c>
      <c r="M44" s="2"/>
      <c r="N44" s="7">
        <v>2</v>
      </c>
      <c r="O44" s="58" t="s">
        <v>1</v>
      </c>
      <c r="P44" s="7">
        <v>1</v>
      </c>
      <c r="Q44" s="6"/>
      <c r="R44" s="6" t="str">
        <f>($A$8)</f>
        <v>Papp T.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399999999999999" x14ac:dyDescent="0.35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Komáromi Zs.</v>
      </c>
      <c r="M45" s="2"/>
      <c r="N45" s="7" t="s">
        <v>0</v>
      </c>
      <c r="O45" s="58" t="s">
        <v>1</v>
      </c>
      <c r="P45" s="7" t="s">
        <v>0</v>
      </c>
      <c r="Q45" s="2"/>
      <c r="R45" s="84" t="str">
        <f>($A$10)</f>
        <v>kimaradó</v>
      </c>
      <c r="S45" s="84"/>
      <c r="T45" s="85"/>
      <c r="U45" s="85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5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9" ht="19.2" thickBot="1" x14ac:dyDescent="0.3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0" t="s">
        <v>142</v>
      </c>
      <c r="AJ1" s="170"/>
      <c r="AK1" s="170"/>
      <c r="AL1" s="170"/>
      <c r="AM1" s="170"/>
      <c r="AN1" s="170"/>
      <c r="AO1" s="170"/>
      <c r="AP1" s="3"/>
      <c r="AQ1" s="76"/>
      <c r="AR1" s="3"/>
      <c r="AS1" s="3"/>
      <c r="AT1" s="3"/>
    </row>
    <row r="2" spans="1:49" ht="33.75" customHeight="1" thickTop="1" thickBot="1" x14ac:dyDescent="0.45">
      <c r="A2" s="54" t="s">
        <v>143</v>
      </c>
      <c r="B2" s="51" t="str">
        <f>(A3)</f>
        <v>Fülöp E.</v>
      </c>
      <c r="C2" s="53"/>
      <c r="D2" s="51"/>
      <c r="E2" s="51"/>
      <c r="F2" s="52" t="str">
        <f>(A4)</f>
        <v>Debreczy I.</v>
      </c>
      <c r="G2" s="51"/>
      <c r="H2" s="51"/>
      <c r="I2" s="51"/>
      <c r="J2" s="52" t="str">
        <f>(A5)</f>
        <v>Horváth I.</v>
      </c>
      <c r="K2" s="51"/>
      <c r="L2" s="51"/>
      <c r="M2" s="51"/>
      <c r="N2" s="52" t="str">
        <f>(A6)</f>
        <v>Lukács L.</v>
      </c>
      <c r="O2" s="51"/>
      <c r="P2" s="51"/>
      <c r="Q2" s="51"/>
      <c r="R2" s="52" t="str">
        <f>(A7)</f>
        <v>Balla A.</v>
      </c>
      <c r="S2" s="51"/>
      <c r="T2" s="51"/>
      <c r="U2" s="51"/>
      <c r="V2" s="52" t="str">
        <f>(A8)</f>
        <v>Papp-Takács S.</v>
      </c>
      <c r="W2" s="51"/>
      <c r="X2" s="51"/>
      <c r="Y2" s="51"/>
      <c r="Z2" s="52" t="str">
        <f>(A9)</f>
        <v>Szikora R.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5"/>
      <c r="AS2" s="45" t="s">
        <v>2</v>
      </c>
      <c r="AT2" s="3"/>
    </row>
    <row r="3" spans="1:49" ht="16.2" thickTop="1" x14ac:dyDescent="0.25">
      <c r="A3" s="44" t="s">
        <v>97</v>
      </c>
      <c r="B3" s="43"/>
      <c r="C3" s="42"/>
      <c r="D3" s="42"/>
      <c r="E3" s="42"/>
      <c r="F3" s="41">
        <v>7</v>
      </c>
      <c r="G3" s="29">
        <f>(N42)</f>
        <v>2</v>
      </c>
      <c r="H3" s="29">
        <f>(P42)</f>
        <v>1</v>
      </c>
      <c r="I3" s="39" t="str">
        <f>IF(G3=".","-",IF(G3&gt;H3,"g",IF(G3=H3,"d","v")))</f>
        <v>g</v>
      </c>
      <c r="J3" s="41">
        <v>6</v>
      </c>
      <c r="K3" s="40">
        <f>(N37)</f>
        <v>0</v>
      </c>
      <c r="L3" s="40">
        <f>(P37)</f>
        <v>0</v>
      </c>
      <c r="M3" s="39" t="str">
        <f>IF(K3=".","-",IF(K3&gt;L3,"g",IF(K3=L3,"d","v")))</f>
        <v>d</v>
      </c>
      <c r="N3" s="41">
        <v>5</v>
      </c>
      <c r="O3" s="40">
        <f>(N32)</f>
        <v>3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2</v>
      </c>
      <c r="U3" s="39" t="str">
        <f>IF(S3=".","-",IF(S3&gt;T3,"g",IF(S3=T3,"d","v")))</f>
        <v>v</v>
      </c>
      <c r="V3" s="41">
        <v>3</v>
      </c>
      <c r="W3" s="40">
        <f>(N22)</f>
        <v>3</v>
      </c>
      <c r="X3" s="40">
        <f>(P22)</f>
        <v>1</v>
      </c>
      <c r="Y3" s="39" t="str">
        <f>IF(W3=".","-",IF(W3&gt;X3,"g",IF(W3=X3,"d","v")))</f>
        <v>g</v>
      </c>
      <c r="Z3" s="41">
        <v>2</v>
      </c>
      <c r="AA3" s="40">
        <f>(N17)</f>
        <v>6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4</v>
      </c>
      <c r="AK3" s="37">
        <f t="shared" ref="AK3:AK10" si="4">COUNTIF(B3:AG3,"d")</f>
        <v>1</v>
      </c>
      <c r="AL3" s="37">
        <f t="shared" ref="AL3:AL10" si="5">COUNTIF(B3:AG3,"v")</f>
        <v>1</v>
      </c>
      <c r="AM3" s="28">
        <f>SUM(IF(G3&lt;&gt;".",G3)+IF(K3&lt;&gt;".",K3)+IF(O3&lt;&gt;".",O3)+IF(S3&lt;&gt;".",S3)+IF(W3&lt;&gt;".",W3)+IF(AA3&lt;&gt;".",AA3)+IF(AE3&lt;&gt;".",AE3))</f>
        <v>15</v>
      </c>
      <c r="AN3" s="28">
        <f>SUM(IF(H3&lt;&gt;".",H3)+IF(L3&lt;&gt;".",L3)+IF(P3&lt;&gt;".",P3)+IF(T3&lt;&gt;".",T3)+IF(X3&lt;&gt;".",X3)+IF(AB3&lt;&gt;".",AB3)+IF(AF3&lt;&gt;".",AF3))</f>
        <v>4</v>
      </c>
      <c r="AO3" s="36">
        <f t="shared" ref="AO3:AO10" si="6">SUM(AJ3*3+AK3*1)</f>
        <v>13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11</v>
      </c>
      <c r="AT3" s="3"/>
      <c r="AV3" s="74"/>
      <c r="AW3" s="74"/>
    </row>
    <row r="4" spans="1:49" ht="15.6" x14ac:dyDescent="0.25">
      <c r="A4" s="35" t="s">
        <v>102</v>
      </c>
      <c r="B4" s="32">
        <v>7</v>
      </c>
      <c r="C4" s="29">
        <f>(P42)</f>
        <v>1</v>
      </c>
      <c r="D4" s="29">
        <f>(N42)</f>
        <v>2</v>
      </c>
      <c r="E4" s="31" t="str">
        <f t="shared" ref="E4:E10" si="9">IF(C4=".","-",IF(C4&gt;D4,"g",IF(C4=D4,"d","v")))</f>
        <v>v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1</v>
      </c>
      <c r="M4" s="31" t="str">
        <f>IF(K4=".","-",IF(K4&gt;L4,"g",IF(K4=L4,"d","v")))</f>
        <v>d</v>
      </c>
      <c r="N4" s="32">
        <v>4</v>
      </c>
      <c r="O4" s="29">
        <f>(N28)</f>
        <v>1</v>
      </c>
      <c r="P4" s="29">
        <f>(P28)</f>
        <v>2</v>
      </c>
      <c r="Q4" s="31" t="str">
        <f>IF(O4=".","-",IF(O4&gt;P4,"g",IF(O4=P4,"d","v")))</f>
        <v>v</v>
      </c>
      <c r="R4" s="32">
        <v>3</v>
      </c>
      <c r="S4" s="29">
        <f>(N23)</f>
        <v>0</v>
      </c>
      <c r="T4" s="29">
        <f>(P23)</f>
        <v>0</v>
      </c>
      <c r="U4" s="31" t="str">
        <f>IF(S4=".","-",IF(S4&gt;T4,"g",IF(S4=T4,"d","v")))</f>
        <v>d</v>
      </c>
      <c r="V4" s="32">
        <v>2</v>
      </c>
      <c r="W4" s="29">
        <f>(N18)</f>
        <v>2</v>
      </c>
      <c r="X4" s="29">
        <f>(P18)</f>
        <v>1</v>
      </c>
      <c r="Y4" s="31" t="str">
        <f>IF(W4=".","-",IF(W4&gt;X4,"g",IF(W4=X4,"d","v")))</f>
        <v>g</v>
      </c>
      <c r="Z4" s="32">
        <v>1</v>
      </c>
      <c r="AA4" s="29">
        <f>(N13)</f>
        <v>5</v>
      </c>
      <c r="AB4" s="29">
        <f>(P13)</f>
        <v>0</v>
      </c>
      <c r="AC4" s="31" t="str">
        <f t="shared" si="0"/>
        <v>g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2</v>
      </c>
      <c r="AK4" s="29">
        <f t="shared" si="4"/>
        <v>2</v>
      </c>
      <c r="AL4" s="29">
        <f t="shared" si="5"/>
        <v>2</v>
      </c>
      <c r="AM4" s="28">
        <f>SUM(IF(C4&lt;&gt;".",C4)+IF(K4&lt;&gt;".",K4)+IF(O4&lt;&gt;".",O4)+IF(S4&lt;&gt;".",S4)+IF(W4&lt;&gt;".",W4)+IF(AA4&lt;&gt;".",AA4)+IF(AE4&lt;&gt;".",AE4))</f>
        <v>10</v>
      </c>
      <c r="AN4" s="28">
        <f>SUM(IF(D4&lt;&gt;".",D4)+IF(L4&lt;&gt;".",L4)+IF(P4&lt;&gt;".",P4)+IF(T4&lt;&gt;".",T4)+IF(X4&lt;&gt;".",X4)+IF(AB4&lt;&gt;".",AB4)+IF(AF4&lt;&gt;".",AF4))</f>
        <v>6</v>
      </c>
      <c r="AO4" s="27">
        <f t="shared" si="6"/>
        <v>8</v>
      </c>
      <c r="AP4" s="4"/>
      <c r="AQ4" s="25">
        <f t="shared" si="7"/>
        <v>4</v>
      </c>
      <c r="AR4" s="72"/>
      <c r="AS4" s="71">
        <f t="shared" si="8"/>
        <v>4</v>
      </c>
      <c r="AT4" s="3"/>
    </row>
    <row r="5" spans="1:49" ht="15.6" x14ac:dyDescent="0.25">
      <c r="A5" s="35" t="s">
        <v>105</v>
      </c>
      <c r="B5" s="32">
        <v>6</v>
      </c>
      <c r="C5" s="29">
        <f>(P37)</f>
        <v>0</v>
      </c>
      <c r="D5" s="29">
        <f>(N37)</f>
        <v>0</v>
      </c>
      <c r="E5" s="31" t="str">
        <f t="shared" si="9"/>
        <v>d</v>
      </c>
      <c r="F5" s="32">
        <v>5</v>
      </c>
      <c r="G5" s="29">
        <f>(P33)</f>
        <v>1</v>
      </c>
      <c r="H5" s="29">
        <f>(N33)</f>
        <v>1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1</v>
      </c>
      <c r="P5" s="29">
        <f>(P24)</f>
        <v>0</v>
      </c>
      <c r="Q5" s="31" t="str">
        <f>IF(O5=".","-",IF(O5&gt;P5,"g",IF(O5=P5,"d","v")))</f>
        <v>g</v>
      </c>
      <c r="R5" s="32">
        <v>2</v>
      </c>
      <c r="S5" s="29">
        <f>(N19)</f>
        <v>1</v>
      </c>
      <c r="T5" s="29">
        <f>(P19)</f>
        <v>1</v>
      </c>
      <c r="U5" s="31" t="str">
        <f>IF(S5=".","-",IF(S5&gt;T5,"g",IF(S5=T5,"d","v")))</f>
        <v>d</v>
      </c>
      <c r="V5" s="32">
        <v>1</v>
      </c>
      <c r="W5" s="29">
        <f>(N14)</f>
        <v>1</v>
      </c>
      <c r="X5" s="29">
        <f>(P14)</f>
        <v>1</v>
      </c>
      <c r="Y5" s="31" t="str">
        <f>IF(W5=".","-",IF(W5&gt;X5,"g",IF(W5=X5,"d","v")))</f>
        <v>d</v>
      </c>
      <c r="Z5" s="32">
        <v>7</v>
      </c>
      <c r="AA5" s="29">
        <f>(N43)</f>
        <v>6</v>
      </c>
      <c r="AB5" s="29">
        <f>(P43)</f>
        <v>0</v>
      </c>
      <c r="AC5" s="31" t="str">
        <f t="shared" si="0"/>
        <v>g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2</v>
      </c>
      <c r="AK5" s="29">
        <f t="shared" si="4"/>
        <v>4</v>
      </c>
      <c r="AL5" s="29">
        <f t="shared" si="5"/>
        <v>0</v>
      </c>
      <c r="AM5" s="28">
        <f>SUM(IF(C5&lt;&gt;".",C5)+IF(G5&lt;&gt;".",G5)+IF(O5&lt;&gt;".",O5)+IF(S5&lt;&gt;".",S5)+IF(W5&lt;&gt;".",W5)+IF(AA5&lt;&gt;".",AA5)+IF(AE5&lt;&gt;".",AE5))</f>
        <v>10</v>
      </c>
      <c r="AN5" s="28">
        <f>SUM(IF(D5&lt;&gt;".",D5)+IF(H5&lt;&gt;".",H5)+IF(P5&lt;&gt;".",P5)+IF(T5&lt;&gt;".",T5)+IF(X5&lt;&gt;".",X5)+IF(AB5&lt;&gt;".",AB5)+IF(AF5&lt;&gt;".",AF5))</f>
        <v>3</v>
      </c>
      <c r="AO5" s="27">
        <f t="shared" si="6"/>
        <v>10</v>
      </c>
      <c r="AP5" s="4"/>
      <c r="AQ5" s="25">
        <f t="shared" si="7"/>
        <v>2</v>
      </c>
      <c r="AR5" s="72"/>
      <c r="AS5" s="71">
        <f t="shared" si="8"/>
        <v>7</v>
      </c>
      <c r="AT5" s="3"/>
    </row>
    <row r="6" spans="1:49" ht="15.6" x14ac:dyDescent="0.25">
      <c r="A6" s="35" t="s">
        <v>111</v>
      </c>
      <c r="B6" s="32">
        <v>5</v>
      </c>
      <c r="C6" s="29">
        <f>(P32)</f>
        <v>0</v>
      </c>
      <c r="D6" s="29">
        <f>(N32)</f>
        <v>3</v>
      </c>
      <c r="E6" s="31" t="str">
        <f t="shared" si="9"/>
        <v>v</v>
      </c>
      <c r="F6" s="32">
        <v>4</v>
      </c>
      <c r="G6" s="29">
        <f>(P28)</f>
        <v>2</v>
      </c>
      <c r="H6" s="29">
        <f>(N28)</f>
        <v>1</v>
      </c>
      <c r="I6" s="31" t="str">
        <f t="shared" si="10"/>
        <v>g</v>
      </c>
      <c r="J6" s="32">
        <v>3</v>
      </c>
      <c r="K6" s="29">
        <f>(P24)</f>
        <v>0</v>
      </c>
      <c r="L6" s="29">
        <f>(N24)</f>
        <v>1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2</v>
      </c>
      <c r="T6" s="29">
        <f>(P15)</f>
        <v>0</v>
      </c>
      <c r="U6" s="31" t="str">
        <f>IF(S6=".","-",IF(S6&gt;T6,"g",IF(S6=T6,"d","v")))</f>
        <v>g</v>
      </c>
      <c r="V6" s="32">
        <v>7</v>
      </c>
      <c r="W6" s="29">
        <f>(N44)</f>
        <v>2</v>
      </c>
      <c r="X6" s="29">
        <f>(P44)</f>
        <v>2</v>
      </c>
      <c r="Y6" s="31" t="str">
        <f>IF(W6=".","-",IF(W6&gt;X6,"g",IF(W6=X6,"d","v")))</f>
        <v>d</v>
      </c>
      <c r="Z6" s="32">
        <v>6</v>
      </c>
      <c r="AA6" s="29">
        <f>(N39)</f>
        <v>4</v>
      </c>
      <c r="AB6" s="29">
        <f>(P39)</f>
        <v>0</v>
      </c>
      <c r="AC6" s="31" t="str">
        <f t="shared" si="0"/>
        <v>g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3</v>
      </c>
      <c r="AK6" s="29">
        <f t="shared" si="4"/>
        <v>1</v>
      </c>
      <c r="AL6" s="29">
        <f t="shared" si="5"/>
        <v>2</v>
      </c>
      <c r="AM6" s="28">
        <f>SUM(IF(C6&lt;&gt;".",C6)+IF(G6&lt;&gt;".",G6)+IF(K6&lt;&gt;".",K6)+IF(S6&lt;&gt;".",S6)+IF(W6&lt;&gt;".",W6)+IF(AA6&lt;&gt;".",AA6)+IF(AE6&lt;&gt;".",AE6))</f>
        <v>10</v>
      </c>
      <c r="AN6" s="28">
        <f>SUM(IF(D6&lt;&gt;".",D6)+IF(H6&lt;&gt;".",H6)+IF(L6&lt;&gt;".",L6)+IF(T6&lt;&gt;".",T6)+IF(X6&lt;&gt;".",X6)+IF(AB6&lt;&gt;".",AB6)+IF(AF6&lt;&gt;".",AF6))</f>
        <v>7</v>
      </c>
      <c r="AO6" s="27">
        <f t="shared" si="6"/>
        <v>10</v>
      </c>
      <c r="AP6" s="4"/>
      <c r="AQ6" s="25">
        <f t="shared" si="7"/>
        <v>2</v>
      </c>
      <c r="AR6" s="72"/>
      <c r="AS6" s="71">
        <f t="shared" si="8"/>
        <v>3</v>
      </c>
      <c r="AT6" s="3"/>
      <c r="AV6" s="74"/>
      <c r="AW6" s="74"/>
    </row>
    <row r="7" spans="1:49" ht="15.6" x14ac:dyDescent="0.25">
      <c r="A7" s="35" t="s">
        <v>114</v>
      </c>
      <c r="B7" s="32">
        <v>4</v>
      </c>
      <c r="C7" s="29">
        <f>(P27)</f>
        <v>2</v>
      </c>
      <c r="D7" s="29">
        <f>(N27)</f>
        <v>1</v>
      </c>
      <c r="E7" s="31" t="str">
        <f t="shared" si="9"/>
        <v>g</v>
      </c>
      <c r="F7" s="32">
        <v>3</v>
      </c>
      <c r="G7" s="29">
        <f>(P23)</f>
        <v>0</v>
      </c>
      <c r="H7" s="29">
        <f>(N23)</f>
        <v>0</v>
      </c>
      <c r="I7" s="31" t="str">
        <f t="shared" si="10"/>
        <v>d</v>
      </c>
      <c r="J7" s="32">
        <v>2</v>
      </c>
      <c r="K7" s="29">
        <f>(P19)</f>
        <v>1</v>
      </c>
      <c r="L7" s="29">
        <f>(N19)</f>
        <v>1</v>
      </c>
      <c r="M7" s="31" t="str">
        <f>IF(K7=".","-",IF(K7&gt;L7,"g",IF(K7=L7,"d","v")))</f>
        <v>d</v>
      </c>
      <c r="N7" s="32">
        <v>1</v>
      </c>
      <c r="O7" s="29">
        <f>(P15)</f>
        <v>0</v>
      </c>
      <c r="P7" s="29">
        <f>(N15)</f>
        <v>2</v>
      </c>
      <c r="Q7" s="31" t="str">
        <f>IF(O7=".","-",IF(O7&gt;P7,"g",IF(O7=P7,"d","v")))</f>
        <v>v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1</v>
      </c>
      <c r="Y7" s="31" t="str">
        <f>IF(W7=".","-",IF(W7&gt;X7,"g",IF(W7=X7,"d","v")))</f>
        <v>v</v>
      </c>
      <c r="Z7" s="32">
        <v>5</v>
      </c>
      <c r="AA7" s="29">
        <f>(N34)</f>
        <v>6</v>
      </c>
      <c r="AB7" s="29">
        <f>(P34)</f>
        <v>0</v>
      </c>
      <c r="AC7" s="31" t="str">
        <f t="shared" si="0"/>
        <v>g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2</v>
      </c>
      <c r="AK7" s="29">
        <f t="shared" si="4"/>
        <v>2</v>
      </c>
      <c r="AL7" s="29">
        <f t="shared" si="5"/>
        <v>2</v>
      </c>
      <c r="AM7" s="28">
        <f>SUM(IF(C7&lt;&gt;".",C7)+IF(G7&lt;&gt;".",G7)+IF(K7&lt;&gt;".",K7)+IF(O7&lt;&gt;".",O7)+IF(W7&lt;&gt;".",W7)+IF(AA7&lt;&gt;".",AA7)+IF(AE7&lt;&gt;".",AE7))</f>
        <v>9</v>
      </c>
      <c r="AN7" s="28">
        <f>SUM(IF(D7&lt;&gt;".",D7)+IF(H7&lt;&gt;".",H7)+IF(L7&lt;&gt;".",L7)+IF(P7&lt;&gt;".",P7)+IF(X7&lt;&gt;".",X7)+IF(AB7&lt;&gt;".",AB7)+IF(AF7&lt;&gt;".",AF7))</f>
        <v>5</v>
      </c>
      <c r="AO7" s="27">
        <f t="shared" si="6"/>
        <v>8</v>
      </c>
      <c r="AP7" s="4"/>
      <c r="AQ7" s="25">
        <f t="shared" si="7"/>
        <v>4</v>
      </c>
      <c r="AR7" s="72"/>
      <c r="AS7" s="71">
        <f t="shared" si="8"/>
        <v>4</v>
      </c>
      <c r="AT7" s="3"/>
    </row>
    <row r="8" spans="1:49" ht="15.6" x14ac:dyDescent="0.25">
      <c r="A8" s="35" t="s">
        <v>119</v>
      </c>
      <c r="B8" s="32">
        <v>3</v>
      </c>
      <c r="C8" s="29">
        <f>(P22)</f>
        <v>1</v>
      </c>
      <c r="D8" s="29">
        <f>(N22)</f>
        <v>3</v>
      </c>
      <c r="E8" s="31" t="str">
        <f t="shared" si="9"/>
        <v>v</v>
      </c>
      <c r="F8" s="32">
        <v>2</v>
      </c>
      <c r="G8" s="29">
        <f>(P18)</f>
        <v>1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1</v>
      </c>
      <c r="L8" s="29">
        <f>(N14)</f>
        <v>1</v>
      </c>
      <c r="M8" s="31" t="str">
        <f>IF(K8=".","-",IF(K8&gt;L8,"g",IF(K8=L8,"d","v")))</f>
        <v>d</v>
      </c>
      <c r="N8" s="32">
        <v>7</v>
      </c>
      <c r="O8" s="29">
        <f>(P44)</f>
        <v>2</v>
      </c>
      <c r="P8" s="29">
        <f>(N44)</f>
        <v>2</v>
      </c>
      <c r="Q8" s="31" t="str">
        <f>IF(O8=".","-",IF(O8&gt;P8,"g",IF(O8=P8,"d","v")))</f>
        <v>d</v>
      </c>
      <c r="R8" s="32">
        <v>6</v>
      </c>
      <c r="S8" s="29">
        <f>(P40)</f>
        <v>1</v>
      </c>
      <c r="T8" s="29">
        <f>(N40)</f>
        <v>0</v>
      </c>
      <c r="U8" s="31" t="str">
        <f>IF(S8=".","-",IF(S8&gt;T8,"g",IF(S8=T8,"d","v")))</f>
        <v>g</v>
      </c>
      <c r="V8" s="34"/>
      <c r="W8" s="33"/>
      <c r="X8" s="33"/>
      <c r="Y8" s="33"/>
      <c r="Z8" s="32">
        <v>4</v>
      </c>
      <c r="AA8" s="29">
        <f>(N30)</f>
        <v>4</v>
      </c>
      <c r="AB8" s="29">
        <f>(P30)</f>
        <v>0</v>
      </c>
      <c r="AC8" s="31" t="str">
        <f t="shared" si="0"/>
        <v>g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2</v>
      </c>
      <c r="AK8" s="29">
        <f t="shared" si="4"/>
        <v>2</v>
      </c>
      <c r="AL8" s="29">
        <f t="shared" si="5"/>
        <v>2</v>
      </c>
      <c r="AM8" s="28">
        <f>SUM(IF(C8&lt;&gt;".",C8)+IF(G8&lt;&gt;".",G8)+IF(K8&lt;&gt;".",K8)+IF(S8&lt;&gt;".",S8)+IF(O8&lt;&gt;".",O8)+IF(AA8&lt;&gt;".",AA8)+IF(AE8&lt;&gt;".",AE8))</f>
        <v>10</v>
      </c>
      <c r="AN8" s="28">
        <f>SUM(IF(D8&lt;&gt;".",D8)+IF(H8&lt;&gt;".",H8)+IF(L8&lt;&gt;".",L8)+IF(T8&lt;&gt;".",T8)+IF(P8&lt;&gt;".",P8)+IF(AB8&lt;&gt;".",AB8)+IF(AF8&lt;&gt;".",AF8))</f>
        <v>8</v>
      </c>
      <c r="AO8" s="27">
        <f t="shared" si="6"/>
        <v>8</v>
      </c>
      <c r="AP8" s="4"/>
      <c r="AQ8" s="25">
        <f t="shared" si="7"/>
        <v>4</v>
      </c>
      <c r="AR8" s="72"/>
      <c r="AS8" s="71">
        <f t="shared" si="8"/>
        <v>2</v>
      </c>
      <c r="AT8" s="3"/>
      <c r="AV8" s="73"/>
      <c r="AW8" s="73"/>
    </row>
    <row r="9" spans="1:49" ht="15.6" x14ac:dyDescent="0.25">
      <c r="A9" s="35" t="s">
        <v>131</v>
      </c>
      <c r="B9" s="32">
        <v>2</v>
      </c>
      <c r="C9" s="29">
        <f>(P17)</f>
        <v>0</v>
      </c>
      <c r="D9" s="29">
        <f>(N17)</f>
        <v>6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5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6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4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6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4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0</v>
      </c>
      <c r="AK9" s="29">
        <f t="shared" si="4"/>
        <v>0</v>
      </c>
      <c r="AL9" s="29">
        <f t="shared" si="5"/>
        <v>6</v>
      </c>
      <c r="AM9" s="28">
        <f>SUM(IF(C9&lt;&gt;".",C9)+IF(G9&lt;&gt;".",G9)+IF(K9&lt;&gt;".",K9)+IF(S9&lt;&gt;".",S9)+IF(W9&lt;&gt;".",W9)+IF(O9&lt;&gt;".",O9)+IF(AE9&lt;&gt;".",AE9))</f>
        <v>0</v>
      </c>
      <c r="AN9" s="28">
        <f>SUM(IF(D9&lt;&gt;".",D9)+IF(H9&lt;&gt;".",H9)+IF(L9&lt;&gt;".",L9)+IF(T9&lt;&gt;".",T9)+IF(X9&lt;&gt;".",X9)+IF(P9&lt;&gt;".",P9)+IF(AF9&lt;&gt;".",AF9))</f>
        <v>31</v>
      </c>
      <c r="AO9" s="27">
        <f t="shared" si="6"/>
        <v>0</v>
      </c>
      <c r="AP9" s="26"/>
      <c r="AQ9" s="25">
        <f t="shared" si="7"/>
        <v>7</v>
      </c>
      <c r="AR9" s="72"/>
      <c r="AS9" s="71">
        <f t="shared" si="8"/>
        <v>-31</v>
      </c>
      <c r="AT9" s="3"/>
    </row>
    <row r="10" spans="1:49" s="10" customFormat="1" ht="16.2" thickBot="1" x14ac:dyDescent="0.3">
      <c r="A10" s="24" t="s">
        <v>139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7</v>
      </c>
      <c r="AR10" s="72"/>
      <c r="AS10" s="71">
        <f t="shared" si="8"/>
        <v>0</v>
      </c>
      <c r="AT10" s="4"/>
    </row>
    <row r="11" spans="1:49" s="10" customFormat="1" ht="3.75" customHeight="1" thickTop="1" x14ac:dyDescent="0.25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399999999999999" x14ac:dyDescent="0.35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Fülöp E.</v>
      </c>
      <c r="M12" s="6"/>
      <c r="N12" s="7" t="s">
        <v>0</v>
      </c>
      <c r="O12" s="58" t="s">
        <v>1</v>
      </c>
      <c r="P12" s="7" t="s">
        <v>0</v>
      </c>
      <c r="Q12" s="6"/>
      <c r="R12" s="84" t="str">
        <f>($A$10)</f>
        <v>kimaradó</v>
      </c>
      <c r="S12" s="84"/>
      <c r="T12" s="84"/>
      <c r="U12" s="8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399999999999999" x14ac:dyDescent="0.35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Debreczy I.</v>
      </c>
      <c r="M13" s="2"/>
      <c r="N13" s="7">
        <v>5</v>
      </c>
      <c r="O13" s="58" t="s">
        <v>1</v>
      </c>
      <c r="P13" s="7">
        <v>0</v>
      </c>
      <c r="Q13" s="2"/>
      <c r="R13" s="6" t="str">
        <f>($A$9)</f>
        <v>Szikora R.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399999999999999" x14ac:dyDescent="0.35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Horváth I.</v>
      </c>
      <c r="M14" s="2"/>
      <c r="N14" s="7">
        <v>1</v>
      </c>
      <c r="O14" s="58" t="s">
        <v>1</v>
      </c>
      <c r="P14" s="7">
        <v>1</v>
      </c>
      <c r="Q14" s="6"/>
      <c r="R14" s="6" t="str">
        <f>($A$8)</f>
        <v>Papp-Takács S.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399999999999999" x14ac:dyDescent="0.35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Lukács L.</v>
      </c>
      <c r="M15" s="2"/>
      <c r="N15" s="7">
        <v>2</v>
      </c>
      <c r="O15" s="58" t="s">
        <v>1</v>
      </c>
      <c r="P15" s="7">
        <v>0</v>
      </c>
      <c r="Q15" s="2"/>
      <c r="R15" s="6" t="str">
        <f>($A$7)</f>
        <v>Balla A.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5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399999999999999" x14ac:dyDescent="0.35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Fülöp E.</v>
      </c>
      <c r="M17" s="6"/>
      <c r="N17" s="7">
        <v>6</v>
      </c>
      <c r="O17" s="58" t="s">
        <v>1</v>
      </c>
      <c r="P17" s="7">
        <v>0</v>
      </c>
      <c r="Q17" s="6"/>
      <c r="R17" s="6" t="str">
        <f>($A$9)</f>
        <v>Szikora R.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399999999999999" x14ac:dyDescent="0.35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Debreczy I.</v>
      </c>
      <c r="M18" s="2"/>
      <c r="N18" s="7">
        <v>2</v>
      </c>
      <c r="O18" s="58" t="s">
        <v>1</v>
      </c>
      <c r="P18" s="7">
        <v>1</v>
      </c>
      <c r="Q18" s="2"/>
      <c r="R18" s="6" t="str">
        <f>($A$8)</f>
        <v>Papp-Takács S.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399999999999999" x14ac:dyDescent="0.35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Horváth I.</v>
      </c>
      <c r="M19" s="2"/>
      <c r="N19" s="7">
        <v>1</v>
      </c>
      <c r="O19" s="58" t="s">
        <v>1</v>
      </c>
      <c r="P19" s="7">
        <v>1</v>
      </c>
      <c r="Q19" s="6"/>
      <c r="R19" s="6" t="str">
        <f>($A$7)</f>
        <v>Balla A.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399999999999999" x14ac:dyDescent="0.35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Lukács L.</v>
      </c>
      <c r="M20" s="2"/>
      <c r="N20" s="7" t="s">
        <v>0</v>
      </c>
      <c r="O20" s="58" t="s">
        <v>1</v>
      </c>
      <c r="P20" s="7" t="s">
        <v>0</v>
      </c>
      <c r="Q20" s="2"/>
      <c r="R20" s="84" t="str">
        <f>($A$10)</f>
        <v>kimaradó</v>
      </c>
      <c r="S20" s="84"/>
      <c r="T20" s="85"/>
      <c r="U20" s="85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5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399999999999999" x14ac:dyDescent="0.35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Fülöp E.</v>
      </c>
      <c r="M22" s="6"/>
      <c r="N22" s="7">
        <v>3</v>
      </c>
      <c r="O22" s="58" t="s">
        <v>1</v>
      </c>
      <c r="P22" s="7">
        <v>1</v>
      </c>
      <c r="Q22" s="6"/>
      <c r="R22" s="6" t="str">
        <f>($A$8)</f>
        <v>Papp-Takács S.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399999999999999" x14ac:dyDescent="0.35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Debreczy I.</v>
      </c>
      <c r="M23" s="2"/>
      <c r="N23" s="7">
        <v>0</v>
      </c>
      <c r="O23" s="58" t="s">
        <v>1</v>
      </c>
      <c r="P23" s="7">
        <v>0</v>
      </c>
      <c r="Q23" s="2"/>
      <c r="R23" s="6" t="str">
        <f>($A$7)</f>
        <v>Balla A.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399999999999999" x14ac:dyDescent="0.35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Horváth I.</v>
      </c>
      <c r="M24" s="2"/>
      <c r="N24" s="7">
        <v>1</v>
      </c>
      <c r="O24" s="58" t="s">
        <v>1</v>
      </c>
      <c r="P24" s="7">
        <v>0</v>
      </c>
      <c r="Q24" s="6"/>
      <c r="R24" s="6" t="str">
        <f>($A$6)</f>
        <v>Lukács L.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399999999999999" x14ac:dyDescent="0.35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Szikora R.</v>
      </c>
      <c r="M25" s="2"/>
      <c r="N25" s="7" t="s">
        <v>0</v>
      </c>
      <c r="O25" s="58" t="s">
        <v>1</v>
      </c>
      <c r="P25" s="7" t="s">
        <v>0</v>
      </c>
      <c r="Q25" s="2"/>
      <c r="R25" s="84" t="str">
        <f>($A$10)</f>
        <v>kimaradó</v>
      </c>
      <c r="S25" s="84"/>
      <c r="T25" s="85"/>
      <c r="U25" s="85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5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399999999999999" x14ac:dyDescent="0.35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Fülöp E.</v>
      </c>
      <c r="M27" s="6"/>
      <c r="N27" s="7">
        <v>1</v>
      </c>
      <c r="O27" s="58" t="s">
        <v>1</v>
      </c>
      <c r="P27" s="7">
        <v>2</v>
      </c>
      <c r="Q27" s="6"/>
      <c r="R27" s="6" t="str">
        <f>($A$7)</f>
        <v>Balla A.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399999999999999" x14ac:dyDescent="0.35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Debreczy I.</v>
      </c>
      <c r="M28" s="2"/>
      <c r="N28" s="7">
        <v>1</v>
      </c>
      <c r="O28" s="58" t="s">
        <v>1</v>
      </c>
      <c r="P28" s="7">
        <v>2</v>
      </c>
      <c r="Q28" s="2"/>
      <c r="R28" s="6" t="str">
        <f>($A$6)</f>
        <v>Lukács L.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399999999999999" x14ac:dyDescent="0.35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Horváth I.</v>
      </c>
      <c r="M29" s="2"/>
      <c r="N29" s="7" t="s">
        <v>0</v>
      </c>
      <c r="O29" s="58" t="s">
        <v>1</v>
      </c>
      <c r="P29" s="7" t="s">
        <v>0</v>
      </c>
      <c r="Q29" s="6"/>
      <c r="R29" s="84" t="str">
        <f>($A$10)</f>
        <v>kimaradó</v>
      </c>
      <c r="S29" s="84"/>
      <c r="T29" s="85"/>
      <c r="U29" s="85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399999999999999" x14ac:dyDescent="0.35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Papp-Takács S.</v>
      </c>
      <c r="M30" s="2"/>
      <c r="N30" s="7">
        <v>4</v>
      </c>
      <c r="O30" s="58" t="s">
        <v>1</v>
      </c>
      <c r="P30" s="7">
        <v>0</v>
      </c>
      <c r="Q30" s="2"/>
      <c r="R30" s="6" t="str">
        <f>($A$9)</f>
        <v>Szikora R.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5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399999999999999" x14ac:dyDescent="0.35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Fülöp E.</v>
      </c>
      <c r="M32" s="6"/>
      <c r="N32" s="7">
        <v>3</v>
      </c>
      <c r="O32" s="58" t="s">
        <v>1</v>
      </c>
      <c r="P32" s="7">
        <v>0</v>
      </c>
      <c r="Q32" s="6"/>
      <c r="R32" s="6" t="str">
        <f>($A$6)</f>
        <v>Lukács L.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399999999999999" x14ac:dyDescent="0.35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Debreczy I.</v>
      </c>
      <c r="M33" s="2"/>
      <c r="N33" s="7">
        <v>1</v>
      </c>
      <c r="O33" s="58" t="s">
        <v>1</v>
      </c>
      <c r="P33" s="7">
        <v>1</v>
      </c>
      <c r="Q33" s="2"/>
      <c r="R33" s="6" t="str">
        <f>($A$5)</f>
        <v>Horváth I.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399999999999999" x14ac:dyDescent="0.35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Balla A.</v>
      </c>
      <c r="M34" s="2"/>
      <c r="N34" s="7">
        <v>6</v>
      </c>
      <c r="O34" s="58" t="s">
        <v>1</v>
      </c>
      <c r="P34" s="7">
        <v>0</v>
      </c>
      <c r="Q34" s="6"/>
      <c r="R34" s="6" t="str">
        <f>($A$9)</f>
        <v>Szikora R.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399999999999999" x14ac:dyDescent="0.35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Papp-Takács S.</v>
      </c>
      <c r="M35" s="2"/>
      <c r="N35" s="7" t="s">
        <v>0</v>
      </c>
      <c r="O35" s="58" t="s">
        <v>1</v>
      </c>
      <c r="P35" s="7" t="s">
        <v>0</v>
      </c>
      <c r="Q35" s="2"/>
      <c r="R35" s="84" t="str">
        <f>($A$10)</f>
        <v>kimaradó</v>
      </c>
      <c r="S35" s="84"/>
      <c r="T35" s="85"/>
      <c r="U35" s="85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5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399999999999999" x14ac:dyDescent="0.35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Fülöp E.</v>
      </c>
      <c r="M37" s="6"/>
      <c r="N37" s="7">
        <v>0</v>
      </c>
      <c r="O37" s="58" t="s">
        <v>1</v>
      </c>
      <c r="P37" s="7">
        <v>0</v>
      </c>
      <c r="Q37" s="6"/>
      <c r="R37" s="6" t="str">
        <f>($A$5)</f>
        <v>Horváth I.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399999999999999" x14ac:dyDescent="0.35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Debreczy I.</v>
      </c>
      <c r="M38" s="2"/>
      <c r="N38" s="7" t="s">
        <v>0</v>
      </c>
      <c r="O38" s="58" t="s">
        <v>1</v>
      </c>
      <c r="P38" s="7" t="s">
        <v>0</v>
      </c>
      <c r="Q38" s="2"/>
      <c r="R38" s="84" t="str">
        <f>($A$10)</f>
        <v>kimaradó</v>
      </c>
      <c r="S38" s="84"/>
      <c r="T38" s="85"/>
      <c r="U38" s="85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399999999999999" x14ac:dyDescent="0.35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Lukács L.</v>
      </c>
      <c r="M39" s="2"/>
      <c r="N39" s="7">
        <v>4</v>
      </c>
      <c r="O39" s="58" t="s">
        <v>1</v>
      </c>
      <c r="P39" s="7">
        <v>0</v>
      </c>
      <c r="Q39" s="6"/>
      <c r="R39" s="6" t="str">
        <f>($A$9)</f>
        <v>Szikora R.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399999999999999" x14ac:dyDescent="0.35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Balla A.</v>
      </c>
      <c r="M40" s="2"/>
      <c r="N40" s="7">
        <v>0</v>
      </c>
      <c r="O40" s="58" t="s">
        <v>1</v>
      </c>
      <c r="P40" s="7">
        <v>1</v>
      </c>
      <c r="Q40" s="2"/>
      <c r="R40" s="6" t="str">
        <f>($A$8)</f>
        <v>Papp-Takács S.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5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399999999999999" x14ac:dyDescent="0.35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Fülöp E.</v>
      </c>
      <c r="M42" s="6"/>
      <c r="N42" s="7">
        <v>2</v>
      </c>
      <c r="O42" s="58" t="s">
        <v>1</v>
      </c>
      <c r="P42" s="7">
        <v>1</v>
      </c>
      <c r="Q42" s="6"/>
      <c r="R42" s="6" t="str">
        <f>($A$4)</f>
        <v>Debreczy I.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399999999999999" x14ac:dyDescent="0.35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Horváth I.</v>
      </c>
      <c r="M43" s="2"/>
      <c r="N43" s="7">
        <v>6</v>
      </c>
      <c r="O43" s="58" t="s">
        <v>1</v>
      </c>
      <c r="P43" s="7">
        <v>0</v>
      </c>
      <c r="Q43" s="2"/>
      <c r="R43" s="6" t="str">
        <f>($A$9)</f>
        <v>Szikora R.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399999999999999" x14ac:dyDescent="0.35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Lukács L.</v>
      </c>
      <c r="M44" s="2"/>
      <c r="N44" s="7">
        <v>2</v>
      </c>
      <c r="O44" s="58" t="s">
        <v>1</v>
      </c>
      <c r="P44" s="7">
        <v>2</v>
      </c>
      <c r="Q44" s="6"/>
      <c r="R44" s="6" t="str">
        <f>($A$8)</f>
        <v>Papp-Takács S.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399999999999999" x14ac:dyDescent="0.35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Balla A.</v>
      </c>
      <c r="M45" s="2"/>
      <c r="N45" s="7" t="s">
        <v>0</v>
      </c>
      <c r="O45" s="58" t="s">
        <v>1</v>
      </c>
      <c r="P45" s="7" t="s">
        <v>0</v>
      </c>
      <c r="Q45" s="2"/>
      <c r="R45" s="84" t="str">
        <f>($A$10)</f>
        <v>kimaradó</v>
      </c>
      <c r="S45" s="84"/>
      <c r="T45" s="85"/>
      <c r="U45" s="85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5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9" ht="19.2" thickBot="1" x14ac:dyDescent="0.3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0" t="s">
        <v>142</v>
      </c>
      <c r="AJ1" s="170"/>
      <c r="AK1" s="170"/>
      <c r="AL1" s="170"/>
      <c r="AM1" s="170"/>
      <c r="AN1" s="170"/>
      <c r="AO1" s="170"/>
      <c r="AP1" s="3"/>
      <c r="AQ1" s="76"/>
      <c r="AR1" s="3"/>
      <c r="AS1" s="3"/>
      <c r="AT1" s="3"/>
    </row>
    <row r="2" spans="1:49" ht="33.75" customHeight="1" thickTop="1" thickBot="1" x14ac:dyDescent="0.45">
      <c r="A2" s="54" t="s">
        <v>144</v>
      </c>
      <c r="B2" s="51" t="str">
        <f>(A3)</f>
        <v>Szatmári T.</v>
      </c>
      <c r="C2" s="53"/>
      <c r="D2" s="51"/>
      <c r="E2" s="51"/>
      <c r="F2" s="52" t="str">
        <f>(A4)</f>
        <v>Bottyán Z.</v>
      </c>
      <c r="G2" s="51"/>
      <c r="H2" s="51"/>
      <c r="I2" s="51"/>
      <c r="J2" s="52" t="str">
        <f>(A5)</f>
        <v>Donáth T.</v>
      </c>
      <c r="K2" s="51"/>
      <c r="L2" s="51"/>
      <c r="M2" s="51"/>
      <c r="N2" s="52" t="str">
        <f>(A6)</f>
        <v>Mészáros Gy.</v>
      </c>
      <c r="O2" s="51"/>
      <c r="P2" s="51"/>
      <c r="Q2" s="51"/>
      <c r="R2" s="52" t="str">
        <f>(A7)</f>
        <v>Plemic S.</v>
      </c>
      <c r="S2" s="51"/>
      <c r="T2" s="51"/>
      <c r="U2" s="51"/>
      <c r="V2" s="52" t="str">
        <f>(A8)</f>
        <v>Gyenes G.</v>
      </c>
      <c r="W2" s="51"/>
      <c r="X2" s="51"/>
      <c r="Y2" s="51"/>
      <c r="Z2" s="52" t="str">
        <f>(A9)</f>
        <v>Balázs M.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5"/>
      <c r="AS2" s="45" t="s">
        <v>2</v>
      </c>
      <c r="AT2" s="3"/>
    </row>
    <row r="3" spans="1:49" ht="16.2" thickTop="1" x14ac:dyDescent="0.25">
      <c r="A3" s="44" t="s">
        <v>98</v>
      </c>
      <c r="B3" s="43"/>
      <c r="C3" s="42"/>
      <c r="D3" s="42"/>
      <c r="E3" s="42"/>
      <c r="F3" s="41">
        <v>7</v>
      </c>
      <c r="G3" s="29">
        <f>(N42)</f>
        <v>4</v>
      </c>
      <c r="H3" s="29">
        <f>(P42)</f>
        <v>1</v>
      </c>
      <c r="I3" s="39" t="str">
        <f>IF(G3=".","-",IF(G3&gt;H3,"g",IF(G3=H3,"d","v")))</f>
        <v>g</v>
      </c>
      <c r="J3" s="41">
        <v>6</v>
      </c>
      <c r="K3" s="40">
        <f>(N37)</f>
        <v>0</v>
      </c>
      <c r="L3" s="40">
        <f>(P37)</f>
        <v>0</v>
      </c>
      <c r="M3" s="39" t="str">
        <f>IF(K3=".","-",IF(K3&gt;L3,"g",IF(K3=L3,"d","v")))</f>
        <v>d</v>
      </c>
      <c r="N3" s="41">
        <v>5</v>
      </c>
      <c r="O3" s="40">
        <f>(N32)</f>
        <v>1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3</v>
      </c>
      <c r="T3" s="40">
        <f>(P27)</f>
        <v>1</v>
      </c>
      <c r="U3" s="39" t="str">
        <f>IF(S3=".","-",IF(S3&gt;T3,"g",IF(S3=T3,"d","v")))</f>
        <v>g</v>
      </c>
      <c r="V3" s="41">
        <v>3</v>
      </c>
      <c r="W3" s="40">
        <f>(N22)</f>
        <v>2</v>
      </c>
      <c r="X3" s="40">
        <f>(P22)</f>
        <v>1</v>
      </c>
      <c r="Y3" s="39" t="str">
        <f>IF(W3=".","-",IF(W3&gt;X3,"g",IF(W3=X3,"d","v")))</f>
        <v>g</v>
      </c>
      <c r="Z3" s="41">
        <v>2</v>
      </c>
      <c r="AA3" s="40">
        <f>(N17)</f>
        <v>7</v>
      </c>
      <c r="AB3" s="40">
        <f>(P17)</f>
        <v>1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5</v>
      </c>
      <c r="AK3" s="37">
        <f t="shared" ref="AK3:AK10" si="4">COUNTIF(B3:AG3,"d")</f>
        <v>1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17</v>
      </c>
      <c r="AN3" s="28">
        <f>SUM(IF(H3&lt;&gt;".",H3)+IF(L3&lt;&gt;".",L3)+IF(P3&lt;&gt;".",P3)+IF(T3&lt;&gt;".",T3)+IF(X3&lt;&gt;".",X3)+IF(AB3&lt;&gt;".",AB3)+IF(AF3&lt;&gt;".",AF3))</f>
        <v>4</v>
      </c>
      <c r="AO3" s="36">
        <f t="shared" ref="AO3:AO10" si="6">SUM(AJ3*3+AK3*1)</f>
        <v>16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13</v>
      </c>
      <c r="AT3" s="3"/>
      <c r="AV3" s="74"/>
      <c r="AW3" s="74"/>
    </row>
    <row r="4" spans="1:49" ht="15.6" x14ac:dyDescent="0.25">
      <c r="A4" s="35" t="s">
        <v>101</v>
      </c>
      <c r="B4" s="32">
        <v>7</v>
      </c>
      <c r="C4" s="29">
        <f>(P42)</f>
        <v>1</v>
      </c>
      <c r="D4" s="29">
        <f>(N42)</f>
        <v>4</v>
      </c>
      <c r="E4" s="31" t="str">
        <f t="shared" ref="E4:E10" si="9">IF(C4=".","-",IF(C4&gt;D4,"g",IF(C4=D4,"d","v")))</f>
        <v>v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2</v>
      </c>
      <c r="M4" s="31" t="str">
        <f>IF(K4=".","-",IF(K4&gt;L4,"g",IF(K4=L4,"d","v")))</f>
        <v>v</v>
      </c>
      <c r="N4" s="32">
        <v>4</v>
      </c>
      <c r="O4" s="29">
        <f>(N28)</f>
        <v>2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3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7</v>
      </c>
      <c r="AB4" s="29">
        <f>(P13)</f>
        <v>0</v>
      </c>
      <c r="AC4" s="31" t="str">
        <f t="shared" si="0"/>
        <v>g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4</v>
      </c>
      <c r="AK4" s="29">
        <f t="shared" si="4"/>
        <v>0</v>
      </c>
      <c r="AL4" s="29">
        <f t="shared" si="5"/>
        <v>2</v>
      </c>
      <c r="AM4" s="28">
        <f>SUM(IF(C4&lt;&gt;".",C4)+IF(K4&lt;&gt;".",K4)+IF(O4&lt;&gt;".",O4)+IF(S4&lt;&gt;".",S4)+IF(W4&lt;&gt;".",W4)+IF(AA4&lt;&gt;".",AA4)+IF(AE4&lt;&gt;".",AE4))</f>
        <v>16</v>
      </c>
      <c r="AN4" s="28">
        <f>SUM(IF(D4&lt;&gt;".",D4)+IF(L4&lt;&gt;".",L4)+IF(P4&lt;&gt;".",P4)+IF(T4&lt;&gt;".",T4)+IF(X4&lt;&gt;".",X4)+IF(AB4&lt;&gt;".",AB4)+IF(AF4&lt;&gt;".",AF4))</f>
        <v>6</v>
      </c>
      <c r="AO4" s="27">
        <f t="shared" si="6"/>
        <v>12</v>
      </c>
      <c r="AP4" s="4"/>
      <c r="AQ4" s="25">
        <f t="shared" si="7"/>
        <v>2</v>
      </c>
      <c r="AR4" s="72"/>
      <c r="AS4" s="71">
        <f t="shared" si="8"/>
        <v>10</v>
      </c>
      <c r="AT4" s="3"/>
    </row>
    <row r="5" spans="1:49" ht="15.6" x14ac:dyDescent="0.25">
      <c r="A5" s="35" t="s">
        <v>106</v>
      </c>
      <c r="B5" s="32">
        <v>6</v>
      </c>
      <c r="C5" s="29">
        <f>(P37)</f>
        <v>0</v>
      </c>
      <c r="D5" s="29">
        <f>(N37)</f>
        <v>0</v>
      </c>
      <c r="E5" s="31" t="str">
        <f t="shared" si="9"/>
        <v>d</v>
      </c>
      <c r="F5" s="32">
        <v>5</v>
      </c>
      <c r="G5" s="29">
        <f>(P33)</f>
        <v>2</v>
      </c>
      <c r="H5" s="29">
        <f>(N33)</f>
        <v>1</v>
      </c>
      <c r="I5" s="31" t="str">
        <f t="shared" ref="I5:I10" si="10">IF(G5=".","-",IF(G5&gt;H5,"g",IF(G5=H5,"d","v")))</f>
        <v>g</v>
      </c>
      <c r="J5" s="34"/>
      <c r="K5" s="33"/>
      <c r="L5" s="33"/>
      <c r="M5" s="33"/>
      <c r="N5" s="32">
        <v>3</v>
      </c>
      <c r="O5" s="29">
        <f>(N24)</f>
        <v>2</v>
      </c>
      <c r="P5" s="29">
        <f>(P24)</f>
        <v>2</v>
      </c>
      <c r="Q5" s="31" t="str">
        <f>IF(O5=".","-",IF(O5&gt;P5,"g",IF(O5=P5,"d","v")))</f>
        <v>d</v>
      </c>
      <c r="R5" s="32">
        <v>2</v>
      </c>
      <c r="S5" s="29">
        <f>(N19)</f>
        <v>1</v>
      </c>
      <c r="T5" s="29">
        <f>(P19)</f>
        <v>0</v>
      </c>
      <c r="U5" s="31" t="str">
        <f>IF(S5=".","-",IF(S5&gt;T5,"g",IF(S5=T5,"d","v")))</f>
        <v>g</v>
      </c>
      <c r="V5" s="32">
        <v>1</v>
      </c>
      <c r="W5" s="29">
        <f>(N14)</f>
        <v>0</v>
      </c>
      <c r="X5" s="29">
        <f>(P14)</f>
        <v>1</v>
      </c>
      <c r="Y5" s="31" t="str">
        <f>IF(W5=".","-",IF(W5&gt;X5,"g",IF(W5=X5,"d","v")))</f>
        <v>v</v>
      </c>
      <c r="Z5" s="32">
        <v>7</v>
      </c>
      <c r="AA5" s="29">
        <f>(N43)</f>
        <v>2</v>
      </c>
      <c r="AB5" s="29">
        <f>(P43)</f>
        <v>0</v>
      </c>
      <c r="AC5" s="31" t="str">
        <f t="shared" si="0"/>
        <v>g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3</v>
      </c>
      <c r="AK5" s="29">
        <f t="shared" si="4"/>
        <v>2</v>
      </c>
      <c r="AL5" s="29">
        <f t="shared" si="5"/>
        <v>1</v>
      </c>
      <c r="AM5" s="28">
        <f>SUM(IF(C5&lt;&gt;".",C5)+IF(G5&lt;&gt;".",G5)+IF(O5&lt;&gt;".",O5)+IF(S5&lt;&gt;".",S5)+IF(W5&lt;&gt;".",W5)+IF(AA5&lt;&gt;".",AA5)+IF(AE5&lt;&gt;".",AE5))</f>
        <v>7</v>
      </c>
      <c r="AN5" s="28">
        <f>SUM(IF(D5&lt;&gt;".",D5)+IF(H5&lt;&gt;".",H5)+IF(P5&lt;&gt;".",P5)+IF(T5&lt;&gt;".",T5)+IF(X5&lt;&gt;".",X5)+IF(AB5&lt;&gt;".",AB5)+IF(AF5&lt;&gt;".",AF5))</f>
        <v>4</v>
      </c>
      <c r="AO5" s="27">
        <f t="shared" si="6"/>
        <v>11</v>
      </c>
      <c r="AP5" s="4"/>
      <c r="AQ5" s="25">
        <f t="shared" si="7"/>
        <v>3</v>
      </c>
      <c r="AR5" s="72"/>
      <c r="AS5" s="71">
        <f t="shared" si="8"/>
        <v>3</v>
      </c>
      <c r="AT5" s="3"/>
    </row>
    <row r="6" spans="1:49" ht="15.6" x14ac:dyDescent="0.25">
      <c r="A6" s="35" t="s">
        <v>110</v>
      </c>
      <c r="B6" s="32">
        <v>5</v>
      </c>
      <c r="C6" s="29">
        <f>(P32)</f>
        <v>0</v>
      </c>
      <c r="D6" s="29">
        <f>(N32)</f>
        <v>1</v>
      </c>
      <c r="E6" s="31" t="str">
        <f t="shared" si="9"/>
        <v>v</v>
      </c>
      <c r="F6" s="32">
        <v>4</v>
      </c>
      <c r="G6" s="29">
        <f>(P28)</f>
        <v>0</v>
      </c>
      <c r="H6" s="29">
        <f>(N28)</f>
        <v>2</v>
      </c>
      <c r="I6" s="31" t="str">
        <f t="shared" si="10"/>
        <v>v</v>
      </c>
      <c r="J6" s="32">
        <v>3</v>
      </c>
      <c r="K6" s="29">
        <f>(P24)</f>
        <v>2</v>
      </c>
      <c r="L6" s="29">
        <f>(N24)</f>
        <v>2</v>
      </c>
      <c r="M6" s="31" t="str">
        <f>IF(K6=".","-",IF(K6&gt;L6,"g",IF(K6=L6,"d","v")))</f>
        <v>d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0</v>
      </c>
      <c r="U6" s="31" t="str">
        <f>IF(S6=".","-",IF(S6&gt;T6,"g",IF(S6=T6,"d","v")))</f>
        <v>d</v>
      </c>
      <c r="V6" s="32">
        <v>7</v>
      </c>
      <c r="W6" s="29">
        <f>(N44)</f>
        <v>4</v>
      </c>
      <c r="X6" s="29">
        <f>(P44)</f>
        <v>0</v>
      </c>
      <c r="Y6" s="31" t="str">
        <f>IF(W6=".","-",IF(W6&gt;X6,"g",IF(W6=X6,"d","v")))</f>
        <v>g</v>
      </c>
      <c r="Z6" s="32">
        <v>6</v>
      </c>
      <c r="AA6" s="29">
        <f>(N39)</f>
        <v>5</v>
      </c>
      <c r="AB6" s="29">
        <f>(P39)</f>
        <v>0</v>
      </c>
      <c r="AC6" s="31" t="str">
        <f t="shared" si="0"/>
        <v>g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2</v>
      </c>
      <c r="AK6" s="29">
        <f t="shared" si="4"/>
        <v>2</v>
      </c>
      <c r="AL6" s="29">
        <f t="shared" si="5"/>
        <v>2</v>
      </c>
      <c r="AM6" s="28">
        <f>SUM(IF(C6&lt;&gt;".",C6)+IF(G6&lt;&gt;".",G6)+IF(K6&lt;&gt;".",K6)+IF(S6&lt;&gt;".",S6)+IF(W6&lt;&gt;".",W6)+IF(AA6&lt;&gt;".",AA6)+IF(AE6&lt;&gt;".",AE6))</f>
        <v>11</v>
      </c>
      <c r="AN6" s="28">
        <f>SUM(IF(D6&lt;&gt;".",D6)+IF(H6&lt;&gt;".",H6)+IF(L6&lt;&gt;".",L6)+IF(T6&lt;&gt;".",T6)+IF(X6&lt;&gt;".",X6)+IF(AB6&lt;&gt;".",AB6)+IF(AF6&lt;&gt;".",AF6))</f>
        <v>5</v>
      </c>
      <c r="AO6" s="27">
        <f t="shared" si="6"/>
        <v>8</v>
      </c>
      <c r="AP6" s="4"/>
      <c r="AQ6" s="25">
        <f t="shared" si="7"/>
        <v>5</v>
      </c>
      <c r="AR6" s="72"/>
      <c r="AS6" s="71">
        <f t="shared" si="8"/>
        <v>6</v>
      </c>
      <c r="AT6" s="3"/>
      <c r="AV6" s="74"/>
      <c r="AW6" s="74"/>
    </row>
    <row r="7" spans="1:49" ht="15.6" x14ac:dyDescent="0.25">
      <c r="A7" s="35" t="s">
        <v>115</v>
      </c>
      <c r="B7" s="32">
        <v>4</v>
      </c>
      <c r="C7" s="29">
        <f>(P27)</f>
        <v>1</v>
      </c>
      <c r="D7" s="29">
        <f>(N27)</f>
        <v>3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3</v>
      </c>
      <c r="I7" s="31" t="str">
        <f t="shared" si="10"/>
        <v>v</v>
      </c>
      <c r="J7" s="32">
        <v>2</v>
      </c>
      <c r="K7" s="29">
        <f>(P19)</f>
        <v>0</v>
      </c>
      <c r="L7" s="29">
        <f>(N19)</f>
        <v>1</v>
      </c>
      <c r="M7" s="31" t="str">
        <f>IF(K7=".","-",IF(K7&gt;L7,"g",IF(K7=L7,"d","v")))</f>
        <v>v</v>
      </c>
      <c r="N7" s="32">
        <v>1</v>
      </c>
      <c r="O7" s="29">
        <f>(P15)</f>
        <v>0</v>
      </c>
      <c r="P7" s="29">
        <f>(N15)</f>
        <v>0</v>
      </c>
      <c r="Q7" s="31" t="str">
        <f>IF(O7=".","-",IF(O7&gt;P7,"g",IF(O7=P7,"d","v")))</f>
        <v>d</v>
      </c>
      <c r="R7" s="34"/>
      <c r="S7" s="33"/>
      <c r="T7" s="33"/>
      <c r="U7" s="33"/>
      <c r="V7" s="32">
        <v>6</v>
      </c>
      <c r="W7" s="29">
        <f>(N40)</f>
        <v>1</v>
      </c>
      <c r="X7" s="29">
        <f>(P40)</f>
        <v>2</v>
      </c>
      <c r="Y7" s="31" t="str">
        <f>IF(W7=".","-",IF(W7&gt;X7,"g",IF(W7=X7,"d","v")))</f>
        <v>v</v>
      </c>
      <c r="Z7" s="32">
        <v>5</v>
      </c>
      <c r="AA7" s="29">
        <f>(N34)</f>
        <v>5</v>
      </c>
      <c r="AB7" s="29">
        <f>(P34)</f>
        <v>1</v>
      </c>
      <c r="AC7" s="31" t="str">
        <f t="shared" si="0"/>
        <v>g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1</v>
      </c>
      <c r="AK7" s="29">
        <f t="shared" si="4"/>
        <v>1</v>
      </c>
      <c r="AL7" s="29">
        <f t="shared" si="5"/>
        <v>4</v>
      </c>
      <c r="AM7" s="28">
        <f>SUM(IF(C7&lt;&gt;".",C7)+IF(G7&lt;&gt;".",G7)+IF(K7&lt;&gt;".",K7)+IF(O7&lt;&gt;".",O7)+IF(W7&lt;&gt;".",W7)+IF(AA7&lt;&gt;".",AA7)+IF(AE7&lt;&gt;".",AE7))</f>
        <v>7</v>
      </c>
      <c r="AN7" s="28">
        <f>SUM(IF(D7&lt;&gt;".",D7)+IF(H7&lt;&gt;".",H7)+IF(L7&lt;&gt;".",L7)+IF(P7&lt;&gt;".",P7)+IF(X7&lt;&gt;".",X7)+IF(AB7&lt;&gt;".",AB7)+IF(AF7&lt;&gt;".",AF7))</f>
        <v>10</v>
      </c>
      <c r="AO7" s="27">
        <f t="shared" si="6"/>
        <v>4</v>
      </c>
      <c r="AP7" s="4"/>
      <c r="AQ7" s="25">
        <f t="shared" si="7"/>
        <v>6</v>
      </c>
      <c r="AR7" s="72"/>
      <c r="AS7" s="71">
        <f t="shared" si="8"/>
        <v>-3</v>
      </c>
      <c r="AT7" s="3"/>
    </row>
    <row r="8" spans="1:49" ht="15.6" x14ac:dyDescent="0.25">
      <c r="A8" s="35" t="s">
        <v>118</v>
      </c>
      <c r="B8" s="32">
        <v>3</v>
      </c>
      <c r="C8" s="29">
        <f>(P22)</f>
        <v>1</v>
      </c>
      <c r="D8" s="29">
        <f>(N22)</f>
        <v>2</v>
      </c>
      <c r="E8" s="31" t="str">
        <f t="shared" si="9"/>
        <v>v</v>
      </c>
      <c r="F8" s="32">
        <v>2</v>
      </c>
      <c r="G8" s="29">
        <f>(P18)</f>
        <v>0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1</v>
      </c>
      <c r="L8" s="29">
        <f>(N14)</f>
        <v>0</v>
      </c>
      <c r="M8" s="31" t="str">
        <f>IF(K8=".","-",IF(K8&gt;L8,"g",IF(K8=L8,"d","v")))</f>
        <v>g</v>
      </c>
      <c r="N8" s="32">
        <v>7</v>
      </c>
      <c r="O8" s="29">
        <f>(P44)</f>
        <v>0</v>
      </c>
      <c r="P8" s="29">
        <f>(N44)</f>
        <v>4</v>
      </c>
      <c r="Q8" s="31" t="str">
        <f>IF(O8=".","-",IF(O8&gt;P8,"g",IF(O8=P8,"d","v")))</f>
        <v>v</v>
      </c>
      <c r="R8" s="32">
        <v>6</v>
      </c>
      <c r="S8" s="29">
        <f>(P40)</f>
        <v>2</v>
      </c>
      <c r="T8" s="29">
        <f>(N40)</f>
        <v>1</v>
      </c>
      <c r="U8" s="31" t="str">
        <f>IF(S8=".","-",IF(S8&gt;T8,"g",IF(S8=T8,"d","v")))</f>
        <v>g</v>
      </c>
      <c r="V8" s="34"/>
      <c r="W8" s="33"/>
      <c r="X8" s="33"/>
      <c r="Y8" s="33"/>
      <c r="Z8" s="32">
        <v>4</v>
      </c>
      <c r="AA8" s="29">
        <f>(N30)</f>
        <v>6</v>
      </c>
      <c r="AB8" s="29">
        <f>(P30)</f>
        <v>0</v>
      </c>
      <c r="AC8" s="31" t="str">
        <f t="shared" si="0"/>
        <v>g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3</v>
      </c>
      <c r="AK8" s="29">
        <f t="shared" si="4"/>
        <v>0</v>
      </c>
      <c r="AL8" s="29">
        <f t="shared" si="5"/>
        <v>3</v>
      </c>
      <c r="AM8" s="28">
        <f>SUM(IF(C8&lt;&gt;".",C8)+IF(G8&lt;&gt;".",G8)+IF(K8&lt;&gt;".",K8)+IF(S8&lt;&gt;".",S8)+IF(O8&lt;&gt;".",O8)+IF(AA8&lt;&gt;".",AA8)+IF(AE8&lt;&gt;".",AE8))</f>
        <v>10</v>
      </c>
      <c r="AN8" s="28">
        <f>SUM(IF(D8&lt;&gt;".",D8)+IF(H8&lt;&gt;".",H8)+IF(L8&lt;&gt;".",L8)+IF(T8&lt;&gt;".",T8)+IF(P8&lt;&gt;".",P8)+IF(AB8&lt;&gt;".",AB8)+IF(AF8&lt;&gt;".",AF8))</f>
        <v>9</v>
      </c>
      <c r="AO8" s="27">
        <f t="shared" si="6"/>
        <v>9</v>
      </c>
      <c r="AP8" s="4"/>
      <c r="AQ8" s="25">
        <f t="shared" si="7"/>
        <v>4</v>
      </c>
      <c r="AR8" s="72"/>
      <c r="AS8" s="71">
        <f t="shared" si="8"/>
        <v>1</v>
      </c>
      <c r="AT8" s="3"/>
      <c r="AV8" s="73"/>
      <c r="AW8" s="73"/>
    </row>
    <row r="9" spans="1:49" ht="15.6" x14ac:dyDescent="0.25">
      <c r="A9" s="35" t="s">
        <v>132</v>
      </c>
      <c r="B9" s="32">
        <v>2</v>
      </c>
      <c r="C9" s="29">
        <f>(P17)</f>
        <v>1</v>
      </c>
      <c r="D9" s="29">
        <f>(N17)</f>
        <v>7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7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2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5</v>
      </c>
      <c r="Q9" s="31" t="str">
        <f>IF(O9=".","-",IF(O9&gt;P9,"g",IF(O9=P9,"d","v")))</f>
        <v>v</v>
      </c>
      <c r="R9" s="32">
        <v>5</v>
      </c>
      <c r="S9" s="29">
        <f>(P34)</f>
        <v>1</v>
      </c>
      <c r="T9" s="29">
        <f>(N34)</f>
        <v>5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6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0</v>
      </c>
      <c r="AK9" s="29">
        <f t="shared" si="4"/>
        <v>0</v>
      </c>
      <c r="AL9" s="29">
        <f t="shared" si="5"/>
        <v>6</v>
      </c>
      <c r="AM9" s="28">
        <f>SUM(IF(C9&lt;&gt;".",C9)+IF(G9&lt;&gt;".",G9)+IF(K9&lt;&gt;".",K9)+IF(S9&lt;&gt;".",S9)+IF(W9&lt;&gt;".",W9)+IF(O9&lt;&gt;".",O9)+IF(AE9&lt;&gt;".",AE9))</f>
        <v>2</v>
      </c>
      <c r="AN9" s="28">
        <f>SUM(IF(D9&lt;&gt;".",D9)+IF(H9&lt;&gt;".",H9)+IF(L9&lt;&gt;".",L9)+IF(T9&lt;&gt;".",T9)+IF(X9&lt;&gt;".",X9)+IF(P9&lt;&gt;".",P9)+IF(AF9&lt;&gt;".",AF9))</f>
        <v>32</v>
      </c>
      <c r="AO9" s="27">
        <f t="shared" si="6"/>
        <v>0</v>
      </c>
      <c r="AP9" s="26"/>
      <c r="AQ9" s="25">
        <f t="shared" si="7"/>
        <v>7</v>
      </c>
      <c r="AR9" s="72"/>
      <c r="AS9" s="71">
        <f t="shared" si="8"/>
        <v>-30</v>
      </c>
      <c r="AT9" s="3"/>
    </row>
    <row r="10" spans="1:49" s="10" customFormat="1" ht="16.2" thickBot="1" x14ac:dyDescent="0.3">
      <c r="A10" s="24" t="s">
        <v>139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7</v>
      </c>
      <c r="AR10" s="72"/>
      <c r="AS10" s="71">
        <f t="shared" si="8"/>
        <v>0</v>
      </c>
      <c r="AT10" s="4"/>
    </row>
    <row r="11" spans="1:49" s="10" customFormat="1" ht="3.75" customHeight="1" thickTop="1" x14ac:dyDescent="0.25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399999999999999" x14ac:dyDescent="0.35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Szatmári T.</v>
      </c>
      <c r="M12" s="6"/>
      <c r="N12" s="7" t="s">
        <v>0</v>
      </c>
      <c r="O12" s="58" t="s">
        <v>1</v>
      </c>
      <c r="P12" s="7" t="s">
        <v>0</v>
      </c>
      <c r="Q12" s="6"/>
      <c r="R12" s="84" t="str">
        <f>($A$10)</f>
        <v>kimaradó</v>
      </c>
      <c r="S12" s="84"/>
      <c r="T12" s="84"/>
      <c r="U12" s="8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399999999999999" x14ac:dyDescent="0.35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Bottyán Z.</v>
      </c>
      <c r="M13" s="2"/>
      <c r="N13" s="7">
        <v>7</v>
      </c>
      <c r="O13" s="58" t="s">
        <v>1</v>
      </c>
      <c r="P13" s="7">
        <v>0</v>
      </c>
      <c r="Q13" s="2"/>
      <c r="R13" s="6" t="str">
        <f>($A$9)</f>
        <v>Balázs M.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399999999999999" x14ac:dyDescent="0.35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Donáth T.</v>
      </c>
      <c r="M14" s="2"/>
      <c r="N14" s="7">
        <v>0</v>
      </c>
      <c r="O14" s="58" t="s">
        <v>1</v>
      </c>
      <c r="P14" s="7">
        <v>1</v>
      </c>
      <c r="Q14" s="6"/>
      <c r="R14" s="6" t="str">
        <f>($A$8)</f>
        <v>Gyenes G.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399999999999999" x14ac:dyDescent="0.35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Mészáros Gy.</v>
      </c>
      <c r="M15" s="2"/>
      <c r="N15" s="7">
        <v>0</v>
      </c>
      <c r="O15" s="58" t="s">
        <v>1</v>
      </c>
      <c r="P15" s="7">
        <v>0</v>
      </c>
      <c r="Q15" s="2"/>
      <c r="R15" s="6" t="str">
        <f>($A$7)</f>
        <v>Plemic S.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5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399999999999999" x14ac:dyDescent="0.35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Szatmári T.</v>
      </c>
      <c r="M17" s="6"/>
      <c r="N17" s="7">
        <v>7</v>
      </c>
      <c r="O17" s="58" t="s">
        <v>1</v>
      </c>
      <c r="P17" s="7">
        <v>1</v>
      </c>
      <c r="Q17" s="6"/>
      <c r="R17" s="6" t="str">
        <f>($A$9)</f>
        <v>Balázs M.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399999999999999" x14ac:dyDescent="0.35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Bottyán Z.</v>
      </c>
      <c r="M18" s="2"/>
      <c r="N18" s="7">
        <v>2</v>
      </c>
      <c r="O18" s="58" t="s">
        <v>1</v>
      </c>
      <c r="P18" s="7">
        <v>0</v>
      </c>
      <c r="Q18" s="2"/>
      <c r="R18" s="6" t="str">
        <f>($A$8)</f>
        <v>Gyenes G.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399999999999999" x14ac:dyDescent="0.35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Donáth T.</v>
      </c>
      <c r="M19" s="2"/>
      <c r="N19" s="7">
        <v>1</v>
      </c>
      <c r="O19" s="58" t="s">
        <v>1</v>
      </c>
      <c r="P19" s="7">
        <v>0</v>
      </c>
      <c r="Q19" s="6"/>
      <c r="R19" s="6" t="str">
        <f>($A$7)</f>
        <v>Plemic S.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399999999999999" x14ac:dyDescent="0.35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Mészáros Gy.</v>
      </c>
      <c r="M20" s="2"/>
      <c r="N20" s="7" t="s">
        <v>0</v>
      </c>
      <c r="O20" s="58" t="s">
        <v>1</v>
      </c>
      <c r="P20" s="7" t="s">
        <v>0</v>
      </c>
      <c r="Q20" s="2"/>
      <c r="R20" s="84" t="str">
        <f>($A$10)</f>
        <v>kimaradó</v>
      </c>
      <c r="S20" s="84"/>
      <c r="T20" s="85"/>
      <c r="U20" s="85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5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399999999999999" x14ac:dyDescent="0.35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Szatmári T.</v>
      </c>
      <c r="M22" s="6"/>
      <c r="N22" s="7">
        <v>2</v>
      </c>
      <c r="O22" s="58" t="s">
        <v>1</v>
      </c>
      <c r="P22" s="7">
        <v>1</v>
      </c>
      <c r="Q22" s="6"/>
      <c r="R22" s="6" t="str">
        <f>($A$8)</f>
        <v>Gyenes G.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399999999999999" x14ac:dyDescent="0.35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Bottyán Z.</v>
      </c>
      <c r="M23" s="2"/>
      <c r="N23" s="7">
        <v>3</v>
      </c>
      <c r="O23" s="58" t="s">
        <v>1</v>
      </c>
      <c r="P23" s="7">
        <v>0</v>
      </c>
      <c r="Q23" s="2"/>
      <c r="R23" s="6" t="str">
        <f>($A$7)</f>
        <v>Plemic S.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399999999999999" x14ac:dyDescent="0.35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Donáth T.</v>
      </c>
      <c r="M24" s="2"/>
      <c r="N24" s="7">
        <v>2</v>
      </c>
      <c r="O24" s="58" t="s">
        <v>1</v>
      </c>
      <c r="P24" s="7">
        <v>2</v>
      </c>
      <c r="Q24" s="6"/>
      <c r="R24" s="6" t="str">
        <f>($A$6)</f>
        <v>Mészáros Gy.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399999999999999" x14ac:dyDescent="0.35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Balázs M.</v>
      </c>
      <c r="M25" s="2"/>
      <c r="N25" s="7" t="s">
        <v>0</v>
      </c>
      <c r="O25" s="58" t="s">
        <v>1</v>
      </c>
      <c r="P25" s="7" t="s">
        <v>0</v>
      </c>
      <c r="Q25" s="2"/>
      <c r="R25" s="84" t="str">
        <f>($A$10)</f>
        <v>kimaradó</v>
      </c>
      <c r="S25" s="84"/>
      <c r="T25" s="85"/>
      <c r="U25" s="85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5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399999999999999" x14ac:dyDescent="0.35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Szatmári T.</v>
      </c>
      <c r="M27" s="6"/>
      <c r="N27" s="7">
        <v>3</v>
      </c>
      <c r="O27" s="58" t="s">
        <v>1</v>
      </c>
      <c r="P27" s="7">
        <v>1</v>
      </c>
      <c r="Q27" s="6"/>
      <c r="R27" s="6" t="str">
        <f>($A$7)</f>
        <v>Plemic S.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399999999999999" x14ac:dyDescent="0.35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Bottyán Z.</v>
      </c>
      <c r="M28" s="2"/>
      <c r="N28" s="7">
        <v>2</v>
      </c>
      <c r="O28" s="58" t="s">
        <v>1</v>
      </c>
      <c r="P28" s="7">
        <v>0</v>
      </c>
      <c r="Q28" s="2"/>
      <c r="R28" s="6" t="str">
        <f>($A$6)</f>
        <v>Mészáros Gy.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399999999999999" x14ac:dyDescent="0.35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Donáth T.</v>
      </c>
      <c r="M29" s="2"/>
      <c r="N29" s="7" t="s">
        <v>0</v>
      </c>
      <c r="O29" s="58" t="s">
        <v>1</v>
      </c>
      <c r="P29" s="7" t="s">
        <v>0</v>
      </c>
      <c r="Q29" s="6"/>
      <c r="R29" s="84" t="str">
        <f>($A$10)</f>
        <v>kimaradó</v>
      </c>
      <c r="S29" s="84"/>
      <c r="T29" s="85"/>
      <c r="U29" s="85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399999999999999" x14ac:dyDescent="0.35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Gyenes G.</v>
      </c>
      <c r="M30" s="2"/>
      <c r="N30" s="7">
        <v>6</v>
      </c>
      <c r="O30" s="58" t="s">
        <v>1</v>
      </c>
      <c r="P30" s="7">
        <v>0</v>
      </c>
      <c r="Q30" s="2"/>
      <c r="R30" s="6" t="str">
        <f>($A$9)</f>
        <v>Balázs M.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5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399999999999999" x14ac:dyDescent="0.35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Szatmári T.</v>
      </c>
      <c r="M32" s="6"/>
      <c r="N32" s="7">
        <v>1</v>
      </c>
      <c r="O32" s="58" t="s">
        <v>1</v>
      </c>
      <c r="P32" s="7">
        <v>0</v>
      </c>
      <c r="Q32" s="6"/>
      <c r="R32" s="6" t="str">
        <f>($A$6)</f>
        <v>Mészáros Gy.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399999999999999" x14ac:dyDescent="0.35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Bottyán Z.</v>
      </c>
      <c r="M33" s="2"/>
      <c r="N33" s="7">
        <v>1</v>
      </c>
      <c r="O33" s="58" t="s">
        <v>1</v>
      </c>
      <c r="P33" s="7">
        <v>2</v>
      </c>
      <c r="Q33" s="2"/>
      <c r="R33" s="6" t="str">
        <f>($A$5)</f>
        <v>Donáth T.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399999999999999" x14ac:dyDescent="0.35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Plemic S.</v>
      </c>
      <c r="M34" s="2"/>
      <c r="N34" s="7">
        <v>5</v>
      </c>
      <c r="O34" s="58" t="s">
        <v>1</v>
      </c>
      <c r="P34" s="7">
        <v>1</v>
      </c>
      <c r="Q34" s="6"/>
      <c r="R34" s="6" t="str">
        <f>($A$9)</f>
        <v>Balázs M.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399999999999999" x14ac:dyDescent="0.35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Gyenes G.</v>
      </c>
      <c r="M35" s="2"/>
      <c r="N35" s="7" t="s">
        <v>0</v>
      </c>
      <c r="O35" s="58" t="s">
        <v>1</v>
      </c>
      <c r="P35" s="7" t="s">
        <v>0</v>
      </c>
      <c r="Q35" s="2"/>
      <c r="R35" s="84" t="str">
        <f>($A$10)</f>
        <v>kimaradó</v>
      </c>
      <c r="S35" s="84"/>
      <c r="T35" s="85"/>
      <c r="U35" s="85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5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399999999999999" x14ac:dyDescent="0.35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Szatmári T.</v>
      </c>
      <c r="M37" s="6"/>
      <c r="N37" s="7">
        <v>0</v>
      </c>
      <c r="O37" s="58" t="s">
        <v>1</v>
      </c>
      <c r="P37" s="7">
        <v>0</v>
      </c>
      <c r="Q37" s="6"/>
      <c r="R37" s="6" t="str">
        <f>($A$5)</f>
        <v>Donáth T.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399999999999999" x14ac:dyDescent="0.35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Bottyán Z.</v>
      </c>
      <c r="M38" s="2"/>
      <c r="N38" s="7" t="s">
        <v>0</v>
      </c>
      <c r="O38" s="58" t="s">
        <v>1</v>
      </c>
      <c r="P38" s="7" t="s">
        <v>0</v>
      </c>
      <c r="Q38" s="2"/>
      <c r="R38" s="84" t="str">
        <f>($A$10)</f>
        <v>kimaradó</v>
      </c>
      <c r="S38" s="84"/>
      <c r="T38" s="85"/>
      <c r="U38" s="85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399999999999999" x14ac:dyDescent="0.35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Mészáros Gy.</v>
      </c>
      <c r="M39" s="2"/>
      <c r="N39" s="7">
        <v>5</v>
      </c>
      <c r="O39" s="58" t="s">
        <v>1</v>
      </c>
      <c r="P39" s="7">
        <v>0</v>
      </c>
      <c r="Q39" s="6"/>
      <c r="R39" s="6" t="str">
        <f>($A$9)</f>
        <v>Balázs M.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399999999999999" x14ac:dyDescent="0.35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Plemic S.</v>
      </c>
      <c r="M40" s="2"/>
      <c r="N40" s="7">
        <v>1</v>
      </c>
      <c r="O40" s="58" t="s">
        <v>1</v>
      </c>
      <c r="P40" s="7">
        <v>2</v>
      </c>
      <c r="Q40" s="2"/>
      <c r="R40" s="6" t="str">
        <f>($A$8)</f>
        <v>Gyenes G.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5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399999999999999" x14ac:dyDescent="0.35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Szatmári T.</v>
      </c>
      <c r="M42" s="6"/>
      <c r="N42" s="7">
        <v>4</v>
      </c>
      <c r="O42" s="58" t="s">
        <v>1</v>
      </c>
      <c r="P42" s="7">
        <v>1</v>
      </c>
      <c r="Q42" s="6"/>
      <c r="R42" s="6" t="str">
        <f>($A$4)</f>
        <v>Bottyán Z.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399999999999999" x14ac:dyDescent="0.35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Donáth T.</v>
      </c>
      <c r="M43" s="2"/>
      <c r="N43" s="7">
        <v>2</v>
      </c>
      <c r="O43" s="58" t="s">
        <v>1</v>
      </c>
      <c r="P43" s="7">
        <v>0</v>
      </c>
      <c r="Q43" s="2"/>
      <c r="R43" s="6" t="str">
        <f>($A$9)</f>
        <v>Balázs M.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399999999999999" x14ac:dyDescent="0.35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Mészáros Gy.</v>
      </c>
      <c r="M44" s="2"/>
      <c r="N44" s="7">
        <v>4</v>
      </c>
      <c r="O44" s="58" t="s">
        <v>1</v>
      </c>
      <c r="P44" s="7">
        <v>0</v>
      </c>
      <c r="Q44" s="6"/>
      <c r="R44" s="6" t="str">
        <f>($A$8)</f>
        <v>Gyenes G.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399999999999999" x14ac:dyDescent="0.35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Plemic S.</v>
      </c>
      <c r="M45" s="2"/>
      <c r="N45" s="7" t="s">
        <v>0</v>
      </c>
      <c r="O45" s="58" t="s">
        <v>1</v>
      </c>
      <c r="P45" s="7" t="s">
        <v>0</v>
      </c>
      <c r="Q45" s="2"/>
      <c r="R45" s="84" t="str">
        <f>($A$10)</f>
        <v>kimaradó</v>
      </c>
      <c r="S45" s="84"/>
      <c r="T45" s="85"/>
      <c r="U45" s="85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5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9" ht="19.2" thickBot="1" x14ac:dyDescent="0.3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0" t="s">
        <v>142</v>
      </c>
      <c r="AJ1" s="170"/>
      <c r="AK1" s="170"/>
      <c r="AL1" s="170"/>
      <c r="AM1" s="170"/>
      <c r="AN1" s="170"/>
      <c r="AO1" s="170"/>
      <c r="AP1" s="3"/>
      <c r="AQ1" s="76"/>
      <c r="AR1" s="3"/>
      <c r="AS1" s="3"/>
      <c r="AT1" s="3"/>
    </row>
    <row r="2" spans="1:49" ht="33.75" customHeight="1" thickTop="1" thickBot="1" x14ac:dyDescent="0.45">
      <c r="A2" s="54" t="s">
        <v>145</v>
      </c>
      <c r="B2" s="51" t="str">
        <f>(A3)</f>
        <v>ifj. Farkas G.</v>
      </c>
      <c r="C2" s="53"/>
      <c r="D2" s="51"/>
      <c r="E2" s="51"/>
      <c r="F2" s="52" t="str">
        <f>(A4)</f>
        <v>Lukács V.</v>
      </c>
      <c r="G2" s="51"/>
      <c r="H2" s="51"/>
      <c r="I2" s="51"/>
      <c r="J2" s="52" t="str">
        <f>(A5)</f>
        <v>Trecskó J.</v>
      </c>
      <c r="K2" s="51"/>
      <c r="L2" s="51"/>
      <c r="M2" s="51"/>
      <c r="N2" s="52" t="str">
        <f>(A6)</f>
        <v>Szirmay E.</v>
      </c>
      <c r="O2" s="51"/>
      <c r="P2" s="51"/>
      <c r="Q2" s="51"/>
      <c r="R2" s="52" t="str">
        <f>(A7)</f>
        <v>Simon F.</v>
      </c>
      <c r="S2" s="51"/>
      <c r="T2" s="51"/>
      <c r="U2" s="51"/>
      <c r="V2" s="52" t="str">
        <f>(A8)</f>
        <v>Najror Z.</v>
      </c>
      <c r="W2" s="51"/>
      <c r="X2" s="51"/>
      <c r="Y2" s="51"/>
      <c r="Z2" s="52" t="str">
        <f>(A9)</f>
        <v>Balázs S.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5"/>
      <c r="AS2" s="45" t="s">
        <v>2</v>
      </c>
      <c r="AT2" s="3"/>
    </row>
    <row r="3" spans="1:49" ht="16.2" thickTop="1" x14ac:dyDescent="0.25">
      <c r="A3" s="44" t="s">
        <v>99</v>
      </c>
      <c r="B3" s="43"/>
      <c r="C3" s="42"/>
      <c r="D3" s="42"/>
      <c r="E3" s="42"/>
      <c r="F3" s="41">
        <v>7</v>
      </c>
      <c r="G3" s="29">
        <f>(N42)</f>
        <v>2</v>
      </c>
      <c r="H3" s="29">
        <f>(P42)</f>
        <v>5</v>
      </c>
      <c r="I3" s="39" t="str">
        <f>IF(G3=".","-",IF(G3&gt;H3,"g",IF(G3=H3,"d","v")))</f>
        <v>v</v>
      </c>
      <c r="J3" s="41">
        <v>6</v>
      </c>
      <c r="K3" s="40">
        <f>(N37)</f>
        <v>3</v>
      </c>
      <c r="L3" s="40">
        <f>(P37)</f>
        <v>2</v>
      </c>
      <c r="M3" s="39" t="str">
        <f>IF(K3=".","-",IF(K3&gt;L3,"g",IF(K3=L3,"d","v")))</f>
        <v>g</v>
      </c>
      <c r="N3" s="41">
        <v>5</v>
      </c>
      <c r="O3" s="40">
        <f>(N32)</f>
        <v>2</v>
      </c>
      <c r="P3" s="40">
        <f>(P32)</f>
        <v>1</v>
      </c>
      <c r="Q3" s="39" t="str">
        <f>IF(O3=".","-",IF(O3&gt;P3,"g",IF(O3=P3,"d","v")))</f>
        <v>g</v>
      </c>
      <c r="R3" s="41">
        <v>4</v>
      </c>
      <c r="S3" s="40">
        <f>(N27)</f>
        <v>4</v>
      </c>
      <c r="T3" s="40">
        <f>(P27)</f>
        <v>1</v>
      </c>
      <c r="U3" s="39" t="str">
        <f>IF(S3=".","-",IF(S3&gt;T3,"g",IF(S3=T3,"d","v")))</f>
        <v>g</v>
      </c>
      <c r="V3" s="41">
        <v>3</v>
      </c>
      <c r="W3" s="40">
        <f>(N22)</f>
        <v>3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7</v>
      </c>
      <c r="AB3" s="40">
        <f>(P17)</f>
        <v>1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5</v>
      </c>
      <c r="AK3" s="37">
        <f t="shared" ref="AK3:AK10" si="4">COUNTIF(B3:AG3,"d")</f>
        <v>0</v>
      </c>
      <c r="AL3" s="37">
        <f t="shared" ref="AL3:AL10" si="5">COUNTIF(B3:AG3,"v")</f>
        <v>1</v>
      </c>
      <c r="AM3" s="28">
        <f>SUM(IF(G3&lt;&gt;".",G3)+IF(K3&lt;&gt;".",K3)+IF(O3&lt;&gt;".",O3)+IF(S3&lt;&gt;".",S3)+IF(W3&lt;&gt;".",W3)+IF(AA3&lt;&gt;".",AA3)+IF(AE3&lt;&gt;".",AE3))</f>
        <v>21</v>
      </c>
      <c r="AN3" s="28">
        <f>SUM(IF(H3&lt;&gt;".",H3)+IF(L3&lt;&gt;".",L3)+IF(P3&lt;&gt;".",P3)+IF(T3&lt;&gt;".",T3)+IF(X3&lt;&gt;".",X3)+IF(AB3&lt;&gt;".",AB3)+IF(AF3&lt;&gt;".",AF3))</f>
        <v>10</v>
      </c>
      <c r="AO3" s="36">
        <f t="shared" ref="AO3:AO10" si="6">SUM(AJ3*3+AK3*1)</f>
        <v>15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11</v>
      </c>
      <c r="AT3" s="3"/>
      <c r="AV3" s="74"/>
      <c r="AW3" s="74"/>
    </row>
    <row r="4" spans="1:49" ht="15.6" x14ac:dyDescent="0.25">
      <c r="A4" s="35" t="s">
        <v>100</v>
      </c>
      <c r="B4" s="32">
        <v>7</v>
      </c>
      <c r="C4" s="29">
        <f>(P42)</f>
        <v>5</v>
      </c>
      <c r="D4" s="29">
        <f>(N42)</f>
        <v>2</v>
      </c>
      <c r="E4" s="31" t="str">
        <f t="shared" ref="E4:E10" si="9">IF(C4=".","-",IF(C4&gt;D4,"g",IF(C4=D4,"d","v")))</f>
        <v>g</v>
      </c>
      <c r="F4" s="34"/>
      <c r="G4" s="33"/>
      <c r="H4" s="33"/>
      <c r="I4" s="33"/>
      <c r="J4" s="32">
        <v>5</v>
      </c>
      <c r="K4" s="29">
        <f>(N33)</f>
        <v>0</v>
      </c>
      <c r="L4" s="29">
        <f>(P33)</f>
        <v>1</v>
      </c>
      <c r="M4" s="31" t="str">
        <f>IF(K4=".","-",IF(K4&gt;L4,"g",IF(K4=L4,"d","v")))</f>
        <v>v</v>
      </c>
      <c r="N4" s="32">
        <v>4</v>
      </c>
      <c r="O4" s="29">
        <f>(N28)</f>
        <v>2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2</v>
      </c>
      <c r="T4" s="29">
        <f>(P23)</f>
        <v>1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6</v>
      </c>
      <c r="AB4" s="29">
        <f>(P13)</f>
        <v>1</v>
      </c>
      <c r="AC4" s="31" t="str">
        <f t="shared" si="0"/>
        <v>g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5</v>
      </c>
      <c r="AK4" s="29">
        <f t="shared" si="4"/>
        <v>0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17</v>
      </c>
      <c r="AN4" s="28">
        <f>SUM(IF(D4&lt;&gt;".",D4)+IF(L4&lt;&gt;".",L4)+IF(P4&lt;&gt;".",P4)+IF(T4&lt;&gt;".",T4)+IF(X4&lt;&gt;".",X4)+IF(AB4&lt;&gt;".",AB4)+IF(AF4&lt;&gt;".",AF4))</f>
        <v>5</v>
      </c>
      <c r="AO4" s="27">
        <f t="shared" si="6"/>
        <v>15</v>
      </c>
      <c r="AP4" s="4"/>
      <c r="AQ4" s="25">
        <f t="shared" si="7"/>
        <v>1</v>
      </c>
      <c r="AR4" s="72"/>
      <c r="AS4" s="71">
        <f t="shared" si="8"/>
        <v>12</v>
      </c>
      <c r="AT4" s="3"/>
    </row>
    <row r="5" spans="1:49" ht="15.6" x14ac:dyDescent="0.25">
      <c r="A5" s="35" t="s">
        <v>108</v>
      </c>
      <c r="B5" s="32">
        <v>6</v>
      </c>
      <c r="C5" s="29">
        <f>(P37)</f>
        <v>2</v>
      </c>
      <c r="D5" s="29">
        <f>(N37)</f>
        <v>3</v>
      </c>
      <c r="E5" s="31" t="str">
        <f t="shared" si="9"/>
        <v>v</v>
      </c>
      <c r="F5" s="32">
        <v>5</v>
      </c>
      <c r="G5" s="29">
        <f>(P33)</f>
        <v>1</v>
      </c>
      <c r="H5" s="29">
        <f>(N33)</f>
        <v>0</v>
      </c>
      <c r="I5" s="31" t="str">
        <f t="shared" ref="I5:I10" si="10">IF(G5=".","-",IF(G5&gt;H5,"g",IF(G5=H5,"d","v")))</f>
        <v>g</v>
      </c>
      <c r="J5" s="34"/>
      <c r="K5" s="33"/>
      <c r="L5" s="33"/>
      <c r="M5" s="33"/>
      <c r="N5" s="32">
        <v>3</v>
      </c>
      <c r="O5" s="29">
        <f>(N24)</f>
        <v>0</v>
      </c>
      <c r="P5" s="29">
        <f>(P24)</f>
        <v>1</v>
      </c>
      <c r="Q5" s="31" t="str">
        <f>IF(O5=".","-",IF(O5&gt;P5,"g",IF(O5=P5,"d","v")))</f>
        <v>v</v>
      </c>
      <c r="R5" s="32">
        <v>2</v>
      </c>
      <c r="S5" s="29">
        <f>(N19)</f>
        <v>3</v>
      </c>
      <c r="T5" s="29">
        <f>(P19)</f>
        <v>0</v>
      </c>
      <c r="U5" s="31" t="str">
        <f>IF(S5=".","-",IF(S5&gt;T5,"g",IF(S5=T5,"d","v")))</f>
        <v>g</v>
      </c>
      <c r="V5" s="32">
        <v>1</v>
      </c>
      <c r="W5" s="29">
        <f>(N14)</f>
        <v>2</v>
      </c>
      <c r="X5" s="29">
        <f>(P14)</f>
        <v>3</v>
      </c>
      <c r="Y5" s="31" t="str">
        <f>IF(W5=".","-",IF(W5&gt;X5,"g",IF(W5=X5,"d","v")))</f>
        <v>v</v>
      </c>
      <c r="Z5" s="32">
        <v>7</v>
      </c>
      <c r="AA5" s="29">
        <f>(N43)</f>
        <v>9</v>
      </c>
      <c r="AB5" s="29">
        <f>(P43)</f>
        <v>0</v>
      </c>
      <c r="AC5" s="31" t="str">
        <f t="shared" si="0"/>
        <v>g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3</v>
      </c>
      <c r="AK5" s="29">
        <f t="shared" si="4"/>
        <v>0</v>
      </c>
      <c r="AL5" s="29">
        <f t="shared" si="5"/>
        <v>3</v>
      </c>
      <c r="AM5" s="28">
        <f>SUM(IF(C5&lt;&gt;".",C5)+IF(G5&lt;&gt;".",G5)+IF(O5&lt;&gt;".",O5)+IF(S5&lt;&gt;".",S5)+IF(W5&lt;&gt;".",W5)+IF(AA5&lt;&gt;".",AA5)+IF(AE5&lt;&gt;".",AE5))</f>
        <v>17</v>
      </c>
      <c r="AN5" s="28">
        <f>SUM(IF(D5&lt;&gt;".",D5)+IF(H5&lt;&gt;".",H5)+IF(P5&lt;&gt;".",P5)+IF(T5&lt;&gt;".",T5)+IF(X5&lt;&gt;".",X5)+IF(AB5&lt;&gt;".",AB5)+IF(AF5&lt;&gt;".",AF5))</f>
        <v>7</v>
      </c>
      <c r="AO5" s="27">
        <f t="shared" si="6"/>
        <v>9</v>
      </c>
      <c r="AP5" s="4"/>
      <c r="AQ5" s="25">
        <f t="shared" si="7"/>
        <v>4</v>
      </c>
      <c r="AR5" s="72"/>
      <c r="AS5" s="71">
        <f t="shared" si="8"/>
        <v>10</v>
      </c>
      <c r="AT5" s="3"/>
    </row>
    <row r="6" spans="1:49" ht="15.6" x14ac:dyDescent="0.25">
      <c r="A6" s="35" t="s">
        <v>109</v>
      </c>
      <c r="B6" s="32">
        <v>5</v>
      </c>
      <c r="C6" s="29">
        <f>(P32)</f>
        <v>1</v>
      </c>
      <c r="D6" s="29">
        <f>(N32)</f>
        <v>2</v>
      </c>
      <c r="E6" s="31" t="str">
        <f t="shared" si="9"/>
        <v>v</v>
      </c>
      <c r="F6" s="32">
        <v>4</v>
      </c>
      <c r="G6" s="29">
        <f>(P28)</f>
        <v>0</v>
      </c>
      <c r="H6" s="29">
        <f>(N28)</f>
        <v>2</v>
      </c>
      <c r="I6" s="31" t="str">
        <f t="shared" si="10"/>
        <v>v</v>
      </c>
      <c r="J6" s="32">
        <v>3</v>
      </c>
      <c r="K6" s="29">
        <f>(P24)</f>
        <v>1</v>
      </c>
      <c r="L6" s="29">
        <f>(N24)</f>
        <v>0</v>
      </c>
      <c r="M6" s="31" t="str">
        <f>IF(K6=".","-",IF(K6&gt;L6,"g",IF(K6=L6,"d","v")))</f>
        <v>g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0</v>
      </c>
      <c r="U6" s="31" t="str">
        <f>IF(S6=".","-",IF(S6&gt;T6,"g",IF(S6=T6,"d","v")))</f>
        <v>d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4</v>
      </c>
      <c r="AB6" s="29">
        <f>(P39)</f>
        <v>0</v>
      </c>
      <c r="AC6" s="31" t="str">
        <f t="shared" si="0"/>
        <v>g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3</v>
      </c>
      <c r="AK6" s="29">
        <f t="shared" si="4"/>
        <v>1</v>
      </c>
      <c r="AL6" s="29">
        <f t="shared" si="5"/>
        <v>2</v>
      </c>
      <c r="AM6" s="28">
        <f>SUM(IF(C6&lt;&gt;".",C6)+IF(G6&lt;&gt;".",G6)+IF(K6&lt;&gt;".",K6)+IF(S6&lt;&gt;".",S6)+IF(W6&lt;&gt;".",W6)+IF(AA6&lt;&gt;".",AA6)+IF(AE6&lt;&gt;".",AE6))</f>
        <v>8</v>
      </c>
      <c r="AN6" s="28">
        <f>SUM(IF(D6&lt;&gt;".",D6)+IF(H6&lt;&gt;".",H6)+IF(L6&lt;&gt;".",L6)+IF(T6&lt;&gt;".",T6)+IF(X6&lt;&gt;".",X6)+IF(AB6&lt;&gt;".",AB6)+IF(AF6&lt;&gt;".",AF6))</f>
        <v>5</v>
      </c>
      <c r="AO6" s="27">
        <f t="shared" si="6"/>
        <v>10</v>
      </c>
      <c r="AP6" s="4"/>
      <c r="AQ6" s="25">
        <f t="shared" si="7"/>
        <v>3</v>
      </c>
      <c r="AR6" s="72"/>
      <c r="AS6" s="71">
        <f t="shared" si="8"/>
        <v>3</v>
      </c>
      <c r="AT6" s="3"/>
      <c r="AV6" s="74"/>
      <c r="AW6" s="74"/>
    </row>
    <row r="7" spans="1:49" ht="15.6" x14ac:dyDescent="0.25">
      <c r="A7" s="35" t="s">
        <v>116</v>
      </c>
      <c r="B7" s="32">
        <v>4</v>
      </c>
      <c r="C7" s="29">
        <f>(P27)</f>
        <v>1</v>
      </c>
      <c r="D7" s="29">
        <f>(N27)</f>
        <v>4</v>
      </c>
      <c r="E7" s="31" t="str">
        <f t="shared" si="9"/>
        <v>v</v>
      </c>
      <c r="F7" s="32">
        <v>3</v>
      </c>
      <c r="G7" s="29">
        <f>(P23)</f>
        <v>1</v>
      </c>
      <c r="H7" s="29">
        <f>(N23)</f>
        <v>2</v>
      </c>
      <c r="I7" s="31" t="str">
        <f t="shared" si="10"/>
        <v>v</v>
      </c>
      <c r="J7" s="32">
        <v>2</v>
      </c>
      <c r="K7" s="29">
        <f>(P19)</f>
        <v>0</v>
      </c>
      <c r="L7" s="29">
        <f>(N19)</f>
        <v>3</v>
      </c>
      <c r="M7" s="31" t="str">
        <f>IF(K7=".","-",IF(K7&gt;L7,"g",IF(K7=L7,"d","v")))</f>
        <v>v</v>
      </c>
      <c r="N7" s="32">
        <v>1</v>
      </c>
      <c r="O7" s="29">
        <f>(P15)</f>
        <v>0</v>
      </c>
      <c r="P7" s="29">
        <f>(N15)</f>
        <v>0</v>
      </c>
      <c r="Q7" s="31" t="str">
        <f>IF(O7=".","-",IF(O7&gt;P7,"g",IF(O7=P7,"d","v")))</f>
        <v>d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1</v>
      </c>
      <c r="Y7" s="31" t="str">
        <f>IF(W7=".","-",IF(W7&gt;X7,"g",IF(W7=X7,"d","v")))</f>
        <v>v</v>
      </c>
      <c r="Z7" s="32">
        <v>5</v>
      </c>
      <c r="AA7" s="29">
        <f>(N34)</f>
        <v>6</v>
      </c>
      <c r="AB7" s="29">
        <f>(P34)</f>
        <v>0</v>
      </c>
      <c r="AC7" s="31" t="str">
        <f t="shared" si="0"/>
        <v>g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1</v>
      </c>
      <c r="AK7" s="29">
        <f t="shared" si="4"/>
        <v>1</v>
      </c>
      <c r="AL7" s="29">
        <f t="shared" si="5"/>
        <v>4</v>
      </c>
      <c r="AM7" s="28">
        <f>SUM(IF(C7&lt;&gt;".",C7)+IF(G7&lt;&gt;".",G7)+IF(K7&lt;&gt;".",K7)+IF(O7&lt;&gt;".",O7)+IF(W7&lt;&gt;".",W7)+IF(AA7&lt;&gt;".",AA7)+IF(AE7&lt;&gt;".",AE7))</f>
        <v>8</v>
      </c>
      <c r="AN7" s="28">
        <f>SUM(IF(D7&lt;&gt;".",D7)+IF(H7&lt;&gt;".",H7)+IF(L7&lt;&gt;".",L7)+IF(P7&lt;&gt;".",P7)+IF(X7&lt;&gt;".",X7)+IF(AB7&lt;&gt;".",AB7)+IF(AF7&lt;&gt;".",AF7))</f>
        <v>10</v>
      </c>
      <c r="AO7" s="27">
        <f t="shared" si="6"/>
        <v>4</v>
      </c>
      <c r="AP7" s="4"/>
      <c r="AQ7" s="25">
        <f t="shared" si="7"/>
        <v>6</v>
      </c>
      <c r="AR7" s="72"/>
      <c r="AS7" s="71">
        <f t="shared" si="8"/>
        <v>-2</v>
      </c>
      <c r="AT7" s="3"/>
    </row>
    <row r="8" spans="1:49" ht="15.6" x14ac:dyDescent="0.25">
      <c r="A8" s="35" t="s">
        <v>117</v>
      </c>
      <c r="B8" s="32">
        <v>3</v>
      </c>
      <c r="C8" s="29">
        <f>(P22)</f>
        <v>0</v>
      </c>
      <c r="D8" s="29">
        <f>(N22)</f>
        <v>3</v>
      </c>
      <c r="E8" s="31" t="str">
        <f t="shared" si="9"/>
        <v>v</v>
      </c>
      <c r="F8" s="32">
        <v>2</v>
      </c>
      <c r="G8" s="29">
        <f>(P18)</f>
        <v>0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3</v>
      </c>
      <c r="L8" s="29">
        <f>(N14)</f>
        <v>2</v>
      </c>
      <c r="M8" s="31" t="str">
        <f>IF(K8=".","-",IF(K8&gt;L8,"g",IF(K8=L8,"d","v")))</f>
        <v>g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1</v>
      </c>
      <c r="T8" s="29">
        <f>(N40)</f>
        <v>0</v>
      </c>
      <c r="U8" s="31" t="str">
        <f>IF(S8=".","-",IF(S8&gt;T8,"g",IF(S8=T8,"d","v")))</f>
        <v>g</v>
      </c>
      <c r="V8" s="34"/>
      <c r="W8" s="33"/>
      <c r="X8" s="33"/>
      <c r="Y8" s="33"/>
      <c r="Z8" s="32">
        <v>4</v>
      </c>
      <c r="AA8" s="29">
        <f>(N30)</f>
        <v>3</v>
      </c>
      <c r="AB8" s="29">
        <f>(P30)</f>
        <v>0</v>
      </c>
      <c r="AC8" s="31" t="str">
        <f t="shared" si="0"/>
        <v>g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3</v>
      </c>
      <c r="AK8" s="29">
        <f t="shared" si="4"/>
        <v>0</v>
      </c>
      <c r="AL8" s="29">
        <f t="shared" si="5"/>
        <v>3</v>
      </c>
      <c r="AM8" s="28">
        <f>SUM(IF(C8&lt;&gt;".",C8)+IF(G8&lt;&gt;".",G8)+IF(K8&lt;&gt;".",K8)+IF(S8&lt;&gt;".",S8)+IF(O8&lt;&gt;".",O8)+IF(AA8&lt;&gt;".",AA8)+IF(AE8&lt;&gt;".",AE8))</f>
        <v>8</v>
      </c>
      <c r="AN8" s="28">
        <f>SUM(IF(D8&lt;&gt;".",D8)+IF(H8&lt;&gt;".",H8)+IF(L8&lt;&gt;".",L8)+IF(T8&lt;&gt;".",T8)+IF(P8&lt;&gt;".",P8)+IF(AB8&lt;&gt;".",AB8)+IF(AF8&lt;&gt;".",AF8))</f>
        <v>9</v>
      </c>
      <c r="AO8" s="27">
        <f t="shared" si="6"/>
        <v>9</v>
      </c>
      <c r="AP8" s="4"/>
      <c r="AQ8" s="25">
        <f t="shared" si="7"/>
        <v>4</v>
      </c>
      <c r="AR8" s="72"/>
      <c r="AS8" s="71">
        <f t="shared" si="8"/>
        <v>-1</v>
      </c>
      <c r="AT8" s="3"/>
      <c r="AV8" s="73"/>
      <c r="AW8" s="73"/>
    </row>
    <row r="9" spans="1:49" ht="15.6" x14ac:dyDescent="0.25">
      <c r="A9" s="35" t="s">
        <v>133</v>
      </c>
      <c r="B9" s="32">
        <v>2</v>
      </c>
      <c r="C9" s="29">
        <f>(P17)</f>
        <v>1</v>
      </c>
      <c r="D9" s="29">
        <f>(N17)</f>
        <v>7</v>
      </c>
      <c r="E9" s="31" t="str">
        <f t="shared" si="9"/>
        <v>v</v>
      </c>
      <c r="F9" s="32">
        <v>1</v>
      </c>
      <c r="G9" s="29">
        <f>(P13)</f>
        <v>1</v>
      </c>
      <c r="H9" s="29">
        <f>(N13)</f>
        <v>6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9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4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6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3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0</v>
      </c>
      <c r="AK9" s="29">
        <f t="shared" si="4"/>
        <v>0</v>
      </c>
      <c r="AL9" s="29">
        <f t="shared" si="5"/>
        <v>6</v>
      </c>
      <c r="AM9" s="28">
        <f>SUM(IF(C9&lt;&gt;".",C9)+IF(G9&lt;&gt;".",G9)+IF(K9&lt;&gt;".",K9)+IF(S9&lt;&gt;".",S9)+IF(W9&lt;&gt;".",W9)+IF(O9&lt;&gt;".",O9)+IF(AE9&lt;&gt;".",AE9))</f>
        <v>2</v>
      </c>
      <c r="AN9" s="28">
        <f>SUM(IF(D9&lt;&gt;".",D9)+IF(H9&lt;&gt;".",H9)+IF(L9&lt;&gt;".",L9)+IF(T9&lt;&gt;".",T9)+IF(X9&lt;&gt;".",X9)+IF(P9&lt;&gt;".",P9)+IF(AF9&lt;&gt;".",AF9))</f>
        <v>35</v>
      </c>
      <c r="AO9" s="27">
        <f t="shared" si="6"/>
        <v>0</v>
      </c>
      <c r="AP9" s="26"/>
      <c r="AQ9" s="25">
        <f t="shared" si="7"/>
        <v>7</v>
      </c>
      <c r="AR9" s="72"/>
      <c r="AS9" s="71">
        <f t="shared" si="8"/>
        <v>-33</v>
      </c>
      <c r="AT9" s="3"/>
    </row>
    <row r="10" spans="1:49" s="10" customFormat="1" ht="16.2" thickBot="1" x14ac:dyDescent="0.3">
      <c r="A10" s="24" t="s">
        <v>139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7</v>
      </c>
      <c r="AR10" s="72"/>
      <c r="AS10" s="71">
        <f t="shared" si="8"/>
        <v>0</v>
      </c>
      <c r="AT10" s="4"/>
    </row>
    <row r="11" spans="1:49" s="10" customFormat="1" ht="3.75" customHeight="1" thickTop="1" x14ac:dyDescent="0.25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399999999999999" x14ac:dyDescent="0.35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ifj. Farkas G.</v>
      </c>
      <c r="M12" s="6"/>
      <c r="N12" s="7" t="s">
        <v>0</v>
      </c>
      <c r="O12" s="58" t="s">
        <v>1</v>
      </c>
      <c r="P12" s="7" t="s">
        <v>0</v>
      </c>
      <c r="Q12" s="6"/>
      <c r="R12" s="84" t="str">
        <f>($A$10)</f>
        <v>kimaradó</v>
      </c>
      <c r="S12" s="84"/>
      <c r="T12" s="84"/>
      <c r="U12" s="8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399999999999999" x14ac:dyDescent="0.35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Lukács V.</v>
      </c>
      <c r="M13" s="2"/>
      <c r="N13" s="7">
        <v>6</v>
      </c>
      <c r="O13" s="58" t="s">
        <v>1</v>
      </c>
      <c r="P13" s="7">
        <v>1</v>
      </c>
      <c r="Q13" s="2"/>
      <c r="R13" s="6" t="str">
        <f>($A$9)</f>
        <v>Balázs S.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399999999999999" x14ac:dyDescent="0.35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Trecskó J.</v>
      </c>
      <c r="M14" s="2"/>
      <c r="N14" s="7">
        <v>2</v>
      </c>
      <c r="O14" s="58" t="s">
        <v>1</v>
      </c>
      <c r="P14" s="7">
        <v>3</v>
      </c>
      <c r="Q14" s="6"/>
      <c r="R14" s="6" t="str">
        <f>($A$8)</f>
        <v>Najror Z.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399999999999999" x14ac:dyDescent="0.35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Szirmay E.</v>
      </c>
      <c r="M15" s="2"/>
      <c r="N15" s="7">
        <v>0</v>
      </c>
      <c r="O15" s="58" t="s">
        <v>1</v>
      </c>
      <c r="P15" s="7">
        <v>0</v>
      </c>
      <c r="Q15" s="2"/>
      <c r="R15" s="6" t="str">
        <f>($A$7)</f>
        <v>Simon F.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5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399999999999999" x14ac:dyDescent="0.35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ifj. Farkas G.</v>
      </c>
      <c r="M17" s="6"/>
      <c r="N17" s="7">
        <v>7</v>
      </c>
      <c r="O17" s="58" t="s">
        <v>1</v>
      </c>
      <c r="P17" s="7">
        <v>1</v>
      </c>
      <c r="Q17" s="6"/>
      <c r="R17" s="6" t="str">
        <f>($A$9)</f>
        <v>Balázs S.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399999999999999" x14ac:dyDescent="0.35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Lukács V.</v>
      </c>
      <c r="M18" s="2"/>
      <c r="N18" s="7">
        <v>2</v>
      </c>
      <c r="O18" s="58" t="s">
        <v>1</v>
      </c>
      <c r="P18" s="7">
        <v>0</v>
      </c>
      <c r="Q18" s="2"/>
      <c r="R18" s="6" t="str">
        <f>($A$8)</f>
        <v>Najror Z.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399999999999999" x14ac:dyDescent="0.35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Trecskó J.</v>
      </c>
      <c r="M19" s="2"/>
      <c r="N19" s="7">
        <v>3</v>
      </c>
      <c r="O19" s="58" t="s">
        <v>1</v>
      </c>
      <c r="P19" s="7">
        <v>0</v>
      </c>
      <c r="Q19" s="6"/>
      <c r="R19" s="6" t="str">
        <f>($A$7)</f>
        <v>Simon F.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399999999999999" x14ac:dyDescent="0.35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Szirmay E.</v>
      </c>
      <c r="M20" s="2"/>
      <c r="N20" s="7" t="s">
        <v>0</v>
      </c>
      <c r="O20" s="58" t="s">
        <v>1</v>
      </c>
      <c r="P20" s="7" t="s">
        <v>0</v>
      </c>
      <c r="Q20" s="2"/>
      <c r="R20" s="84" t="str">
        <f>($A$10)</f>
        <v>kimaradó</v>
      </c>
      <c r="S20" s="84"/>
      <c r="T20" s="85"/>
      <c r="U20" s="85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5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399999999999999" x14ac:dyDescent="0.35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ifj. Farkas G.</v>
      </c>
      <c r="M22" s="6"/>
      <c r="N22" s="7">
        <v>3</v>
      </c>
      <c r="O22" s="58" t="s">
        <v>1</v>
      </c>
      <c r="P22" s="7">
        <v>0</v>
      </c>
      <c r="Q22" s="6"/>
      <c r="R22" s="6" t="str">
        <f>($A$8)</f>
        <v>Najror Z.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399999999999999" x14ac:dyDescent="0.35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Lukács V.</v>
      </c>
      <c r="M23" s="2"/>
      <c r="N23" s="7">
        <v>2</v>
      </c>
      <c r="O23" s="58" t="s">
        <v>1</v>
      </c>
      <c r="P23" s="7">
        <v>1</v>
      </c>
      <c r="Q23" s="2"/>
      <c r="R23" s="6" t="str">
        <f>($A$7)</f>
        <v>Simon F.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399999999999999" x14ac:dyDescent="0.35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Trecskó J.</v>
      </c>
      <c r="M24" s="2"/>
      <c r="N24" s="7">
        <v>0</v>
      </c>
      <c r="O24" s="58" t="s">
        <v>1</v>
      </c>
      <c r="P24" s="7">
        <v>1</v>
      </c>
      <c r="Q24" s="6"/>
      <c r="R24" s="6" t="str">
        <f>($A$6)</f>
        <v>Szirmay E.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399999999999999" x14ac:dyDescent="0.35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Balázs S.</v>
      </c>
      <c r="M25" s="2"/>
      <c r="N25" s="7" t="s">
        <v>0</v>
      </c>
      <c r="O25" s="58" t="s">
        <v>1</v>
      </c>
      <c r="P25" s="7" t="s">
        <v>0</v>
      </c>
      <c r="Q25" s="2"/>
      <c r="R25" s="84" t="str">
        <f>($A$10)</f>
        <v>kimaradó</v>
      </c>
      <c r="S25" s="84"/>
      <c r="T25" s="85"/>
      <c r="U25" s="85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5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399999999999999" x14ac:dyDescent="0.35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ifj. Farkas G.</v>
      </c>
      <c r="M27" s="6"/>
      <c r="N27" s="7">
        <v>4</v>
      </c>
      <c r="O27" s="58" t="s">
        <v>1</v>
      </c>
      <c r="P27" s="7">
        <v>1</v>
      </c>
      <c r="Q27" s="6"/>
      <c r="R27" s="6" t="str">
        <f>($A$7)</f>
        <v>Simon F.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399999999999999" x14ac:dyDescent="0.35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Lukács V.</v>
      </c>
      <c r="M28" s="2"/>
      <c r="N28" s="7">
        <v>2</v>
      </c>
      <c r="O28" s="58" t="s">
        <v>1</v>
      </c>
      <c r="P28" s="7">
        <v>0</v>
      </c>
      <c r="Q28" s="2"/>
      <c r="R28" s="6" t="str">
        <f>($A$6)</f>
        <v>Szirmay E.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399999999999999" x14ac:dyDescent="0.35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Trecskó J.</v>
      </c>
      <c r="M29" s="2"/>
      <c r="N29" s="7" t="s">
        <v>0</v>
      </c>
      <c r="O29" s="58" t="s">
        <v>1</v>
      </c>
      <c r="P29" s="7" t="s">
        <v>0</v>
      </c>
      <c r="Q29" s="6"/>
      <c r="R29" s="84" t="str">
        <f>($A$10)</f>
        <v>kimaradó</v>
      </c>
      <c r="S29" s="84"/>
      <c r="T29" s="85"/>
      <c r="U29" s="85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399999999999999" x14ac:dyDescent="0.35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Najror Z.</v>
      </c>
      <c r="M30" s="2"/>
      <c r="N30" s="7">
        <v>3</v>
      </c>
      <c r="O30" s="58" t="s">
        <v>1</v>
      </c>
      <c r="P30" s="7">
        <v>0</v>
      </c>
      <c r="Q30" s="2"/>
      <c r="R30" s="6" t="str">
        <f>($A$9)</f>
        <v>Balázs S.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5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399999999999999" x14ac:dyDescent="0.35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ifj. Farkas G.</v>
      </c>
      <c r="M32" s="6"/>
      <c r="N32" s="7">
        <v>2</v>
      </c>
      <c r="O32" s="58" t="s">
        <v>1</v>
      </c>
      <c r="P32" s="7">
        <v>1</v>
      </c>
      <c r="Q32" s="6"/>
      <c r="R32" s="6" t="str">
        <f>($A$6)</f>
        <v>Szirmay E.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399999999999999" x14ac:dyDescent="0.35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Lukács V.</v>
      </c>
      <c r="M33" s="2"/>
      <c r="N33" s="7">
        <v>0</v>
      </c>
      <c r="O33" s="58" t="s">
        <v>1</v>
      </c>
      <c r="P33" s="7">
        <v>1</v>
      </c>
      <c r="Q33" s="2"/>
      <c r="R33" s="6" t="str">
        <f>($A$5)</f>
        <v>Trecskó J.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399999999999999" x14ac:dyDescent="0.35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Simon F.</v>
      </c>
      <c r="M34" s="2"/>
      <c r="N34" s="7">
        <v>6</v>
      </c>
      <c r="O34" s="58" t="s">
        <v>1</v>
      </c>
      <c r="P34" s="7">
        <v>0</v>
      </c>
      <c r="Q34" s="6"/>
      <c r="R34" s="6" t="str">
        <f>($A$9)</f>
        <v>Balázs S.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399999999999999" x14ac:dyDescent="0.35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Najror Z.</v>
      </c>
      <c r="M35" s="2"/>
      <c r="N35" s="7" t="s">
        <v>0</v>
      </c>
      <c r="O35" s="58" t="s">
        <v>1</v>
      </c>
      <c r="P35" s="7" t="s">
        <v>0</v>
      </c>
      <c r="Q35" s="2"/>
      <c r="R35" s="84" t="str">
        <f>($A$10)</f>
        <v>kimaradó</v>
      </c>
      <c r="S35" s="84"/>
      <c r="T35" s="85"/>
      <c r="U35" s="85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5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399999999999999" x14ac:dyDescent="0.35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ifj. Farkas G.</v>
      </c>
      <c r="M37" s="6"/>
      <c r="N37" s="7">
        <v>3</v>
      </c>
      <c r="O37" s="58" t="s">
        <v>1</v>
      </c>
      <c r="P37" s="7">
        <v>2</v>
      </c>
      <c r="Q37" s="6"/>
      <c r="R37" s="6" t="str">
        <f>($A$5)</f>
        <v>Trecskó J.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399999999999999" x14ac:dyDescent="0.35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Lukács V.</v>
      </c>
      <c r="M38" s="2"/>
      <c r="N38" s="7" t="s">
        <v>0</v>
      </c>
      <c r="O38" s="58" t="s">
        <v>1</v>
      </c>
      <c r="P38" s="7" t="s">
        <v>0</v>
      </c>
      <c r="Q38" s="2"/>
      <c r="R38" s="84" t="str">
        <f>($A$10)</f>
        <v>kimaradó</v>
      </c>
      <c r="S38" s="84"/>
      <c r="T38" s="85"/>
      <c r="U38" s="85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399999999999999" x14ac:dyDescent="0.35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Szirmay E.</v>
      </c>
      <c r="M39" s="2"/>
      <c r="N39" s="7">
        <v>4</v>
      </c>
      <c r="O39" s="58" t="s">
        <v>1</v>
      </c>
      <c r="P39" s="7">
        <v>0</v>
      </c>
      <c r="Q39" s="6"/>
      <c r="R39" s="6" t="str">
        <f>($A$9)</f>
        <v>Balázs S.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399999999999999" x14ac:dyDescent="0.35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Simon F.</v>
      </c>
      <c r="M40" s="2"/>
      <c r="N40" s="7">
        <v>0</v>
      </c>
      <c r="O40" s="58" t="s">
        <v>1</v>
      </c>
      <c r="P40" s="7">
        <v>1</v>
      </c>
      <c r="Q40" s="2"/>
      <c r="R40" s="6" t="str">
        <f>($A$8)</f>
        <v>Najror Z.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5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399999999999999" x14ac:dyDescent="0.35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ifj. Farkas G.</v>
      </c>
      <c r="M42" s="6"/>
      <c r="N42" s="7">
        <v>2</v>
      </c>
      <c r="O42" s="58" t="s">
        <v>1</v>
      </c>
      <c r="P42" s="7">
        <v>5</v>
      </c>
      <c r="Q42" s="6"/>
      <c r="R42" s="6" t="str">
        <f>($A$4)</f>
        <v>Lukács V.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399999999999999" x14ac:dyDescent="0.35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Trecskó J.</v>
      </c>
      <c r="M43" s="2"/>
      <c r="N43" s="7">
        <v>9</v>
      </c>
      <c r="O43" s="58" t="s">
        <v>1</v>
      </c>
      <c r="P43" s="7">
        <v>0</v>
      </c>
      <c r="Q43" s="2"/>
      <c r="R43" s="6" t="str">
        <f>($A$9)</f>
        <v>Balázs S.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399999999999999" x14ac:dyDescent="0.35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Szirmay E.</v>
      </c>
      <c r="M44" s="2"/>
      <c r="N44" s="7">
        <v>2</v>
      </c>
      <c r="O44" s="58" t="s">
        <v>1</v>
      </c>
      <c r="P44" s="7">
        <v>1</v>
      </c>
      <c r="Q44" s="6"/>
      <c r="R44" s="6" t="str">
        <f>($A$8)</f>
        <v>Najror Z.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399999999999999" x14ac:dyDescent="0.35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Simon F.</v>
      </c>
      <c r="M45" s="2"/>
      <c r="N45" s="7" t="s">
        <v>0</v>
      </c>
      <c r="O45" s="58" t="s">
        <v>1</v>
      </c>
      <c r="P45" s="7" t="s">
        <v>0</v>
      </c>
      <c r="Q45" s="2"/>
      <c r="R45" s="84" t="str">
        <f>($A$10)</f>
        <v>kimaradó</v>
      </c>
      <c r="S45" s="84"/>
      <c r="T45" s="85"/>
      <c r="U45" s="85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5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workbookViewId="0">
      <selection activeCell="F1" sqref="F1"/>
    </sheetView>
  </sheetViews>
  <sheetFormatPr defaultRowHeight="14.4" x14ac:dyDescent="0.3"/>
  <sheetData>
    <row r="1" spans="1:17" ht="15" x14ac:dyDescent="0.3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5" x14ac:dyDescent="0.3">
      <c r="A2" s="171" t="s">
        <v>98</v>
      </c>
      <c r="B2" s="171"/>
      <c r="C2" s="171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15" x14ac:dyDescent="0.3">
      <c r="A3" s="172" t="s">
        <v>155</v>
      </c>
      <c r="B3" s="172"/>
      <c r="C3" s="172"/>
      <c r="D3" s="173" t="s">
        <v>102</v>
      </c>
      <c r="E3" s="173"/>
      <c r="F3" s="173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5" x14ac:dyDescent="0.3">
      <c r="A4" s="171" t="s">
        <v>102</v>
      </c>
      <c r="B4" s="171"/>
      <c r="C4" s="171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7" ht="15" x14ac:dyDescent="0.3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5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5" x14ac:dyDescent="0.3">
      <c r="A7" s="171" t="s">
        <v>99</v>
      </c>
      <c r="B7" s="171"/>
      <c r="C7" s="171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5" x14ac:dyDescent="0.3">
      <c r="A8" s="172" t="s">
        <v>157</v>
      </c>
      <c r="B8" s="172"/>
      <c r="C8" s="172"/>
      <c r="D8" s="173" t="s">
        <v>99</v>
      </c>
      <c r="E8" s="173"/>
      <c r="F8" s="173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5" x14ac:dyDescent="0.3">
      <c r="A9" s="171" t="s">
        <v>109</v>
      </c>
      <c r="B9" s="171"/>
      <c r="C9" s="171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5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5" x14ac:dyDescent="0.3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ht="15" x14ac:dyDescent="0.3">
      <c r="A12" s="171" t="s">
        <v>104</v>
      </c>
      <c r="B12" s="171"/>
      <c r="C12" s="171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ht="15" x14ac:dyDescent="0.3">
      <c r="A13" s="172" t="s">
        <v>160</v>
      </c>
      <c r="B13" s="172"/>
      <c r="C13" s="172"/>
      <c r="D13" s="173" t="s">
        <v>106</v>
      </c>
      <c r="E13" s="173"/>
      <c r="F13" s="173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15" x14ac:dyDescent="0.3">
      <c r="A14" s="171" t="s">
        <v>106</v>
      </c>
      <c r="B14" s="171"/>
      <c r="C14" s="171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ht="15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7" ht="15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t="15" x14ac:dyDescent="0.3">
      <c r="A17" s="171" t="s">
        <v>100</v>
      </c>
      <c r="B17" s="171"/>
      <c r="C17" s="171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t="15" x14ac:dyDescent="0.3">
      <c r="A18" s="172" t="s">
        <v>156</v>
      </c>
      <c r="B18" s="172"/>
      <c r="C18" s="172"/>
      <c r="D18" s="173" t="s">
        <v>100</v>
      </c>
      <c r="E18" s="173"/>
      <c r="F18" s="173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t="15" x14ac:dyDescent="0.3">
      <c r="A19" s="171" t="s">
        <v>118</v>
      </c>
      <c r="B19" s="171"/>
      <c r="C19" s="171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t="15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t="15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t="15" x14ac:dyDescent="0.3">
      <c r="A22" s="171" t="s">
        <v>97</v>
      </c>
      <c r="B22" s="171"/>
      <c r="C22" s="171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t="15" x14ac:dyDescent="0.3">
      <c r="A23" s="172" t="s">
        <v>158</v>
      </c>
      <c r="B23" s="172"/>
      <c r="C23" s="172"/>
      <c r="D23" s="173" t="s">
        <v>97</v>
      </c>
      <c r="E23" s="173"/>
      <c r="F23" s="173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t="15" x14ac:dyDescent="0.3">
      <c r="A24" s="171" t="s">
        <v>103</v>
      </c>
      <c r="B24" s="171"/>
      <c r="C24" s="171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t="15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t="15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5" x14ac:dyDescent="0.3">
      <c r="A27" s="171" t="s">
        <v>105</v>
      </c>
      <c r="B27" s="171"/>
      <c r="C27" s="171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t="15" x14ac:dyDescent="0.3">
      <c r="A28" s="172" t="s">
        <v>159</v>
      </c>
      <c r="B28" s="172"/>
      <c r="C28" s="172"/>
      <c r="D28" s="173" t="s">
        <v>105</v>
      </c>
      <c r="E28" s="173"/>
      <c r="F28" s="173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t="15" x14ac:dyDescent="0.3">
      <c r="A29" s="171" t="s">
        <v>113</v>
      </c>
      <c r="B29" s="171"/>
      <c r="C29" s="171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t="15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t="15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t="15" x14ac:dyDescent="0.3">
      <c r="A32" s="171" t="s">
        <v>101</v>
      </c>
      <c r="B32" s="171"/>
      <c r="C32" s="171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t="15" x14ac:dyDescent="0.3">
      <c r="A33" s="172" t="s">
        <v>154</v>
      </c>
      <c r="B33" s="172"/>
      <c r="C33" s="172"/>
      <c r="D33" s="173" t="s">
        <v>101</v>
      </c>
      <c r="E33" s="173"/>
      <c r="F33" s="173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t="15" x14ac:dyDescent="0.3">
      <c r="A34" s="171" t="s">
        <v>111</v>
      </c>
      <c r="B34" s="171"/>
      <c r="C34" s="171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t="15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t="15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t="15" x14ac:dyDescent="0.3">
      <c r="A37" s="171" t="s">
        <v>96</v>
      </c>
      <c r="B37" s="171"/>
      <c r="C37" s="17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t="15" x14ac:dyDescent="0.3">
      <c r="A38" s="172" t="s">
        <v>153</v>
      </c>
      <c r="B38" s="172"/>
      <c r="C38" s="172"/>
      <c r="D38" s="173" t="s">
        <v>96</v>
      </c>
      <c r="E38" s="173"/>
      <c r="F38" s="173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t="15" x14ac:dyDescent="0.3">
      <c r="A39" s="171" t="s">
        <v>117</v>
      </c>
      <c r="B39" s="171"/>
      <c r="C39" s="171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t="15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t="15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t="15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t="15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t="15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5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t="15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15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5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ht="15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t="15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15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ht="15" x14ac:dyDescent="0.3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</sheetData>
  <mergeCells count="32">
    <mergeCell ref="A17:C17"/>
    <mergeCell ref="A2:C2"/>
    <mergeCell ref="A3:C3"/>
    <mergeCell ref="D3:F3"/>
    <mergeCell ref="A4:C4"/>
    <mergeCell ref="A7:C7"/>
    <mergeCell ref="A8:C8"/>
    <mergeCell ref="D8:F8"/>
    <mergeCell ref="A9:C9"/>
    <mergeCell ref="A12:C12"/>
    <mergeCell ref="A13:C13"/>
    <mergeCell ref="D13:F13"/>
    <mergeCell ref="A14:C14"/>
    <mergeCell ref="A32:C32"/>
    <mergeCell ref="A18:C18"/>
    <mergeCell ref="D18:F18"/>
    <mergeCell ref="A19:C19"/>
    <mergeCell ref="A22:C22"/>
    <mergeCell ref="A23:C23"/>
    <mergeCell ref="D23:F23"/>
    <mergeCell ref="A24:C24"/>
    <mergeCell ref="A27:C27"/>
    <mergeCell ref="A28:C28"/>
    <mergeCell ref="D28:F28"/>
    <mergeCell ref="A29:C29"/>
    <mergeCell ref="A39:C39"/>
    <mergeCell ref="A33:C33"/>
    <mergeCell ref="D33:F33"/>
    <mergeCell ref="A34:C34"/>
    <mergeCell ref="A37:C37"/>
    <mergeCell ref="A38:C38"/>
    <mergeCell ref="D38:F38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47"/>
  <sheetViews>
    <sheetView tabSelected="1"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9" ht="19.2" thickBot="1" x14ac:dyDescent="0.3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0" t="s">
        <v>142</v>
      </c>
      <c r="AJ1" s="170"/>
      <c r="AK1" s="170"/>
      <c r="AL1" s="170"/>
      <c r="AM1" s="170"/>
      <c r="AN1" s="170"/>
      <c r="AO1" s="170"/>
      <c r="AP1" s="3"/>
      <c r="AQ1" s="76"/>
      <c r="AR1" s="3"/>
      <c r="AS1" s="3"/>
      <c r="AT1" s="3"/>
    </row>
    <row r="2" spans="1:49" ht="33.75" customHeight="1" thickTop="1" thickBot="1" x14ac:dyDescent="0.45">
      <c r="A2" s="54" t="s">
        <v>146</v>
      </c>
      <c r="B2" s="51" t="str">
        <f>(A3)</f>
        <v>Debreczy I.</v>
      </c>
      <c r="C2" s="53"/>
      <c r="D2" s="51"/>
      <c r="E2" s="51"/>
      <c r="F2" s="52" t="str">
        <f>(A4)</f>
        <v>ifj. Farkas G.</v>
      </c>
      <c r="G2" s="51"/>
      <c r="H2" s="51"/>
      <c r="I2" s="51"/>
      <c r="J2" s="52" t="str">
        <f>(A5)</f>
        <v>Donáth T.</v>
      </c>
      <c r="K2" s="51"/>
      <c r="L2" s="51"/>
      <c r="M2" s="51"/>
      <c r="N2" s="52" t="str">
        <f>(A6)</f>
        <v>Lukács V.</v>
      </c>
      <c r="O2" s="51"/>
      <c r="P2" s="51"/>
      <c r="Q2" s="51"/>
      <c r="R2" s="52" t="str">
        <f>(A7)</f>
        <v>Fülöp E.</v>
      </c>
      <c r="S2" s="51"/>
      <c r="T2" s="51"/>
      <c r="U2" s="51"/>
      <c r="V2" s="52" t="str">
        <f>(A8)</f>
        <v>Horváth I.</v>
      </c>
      <c r="W2" s="51"/>
      <c r="X2" s="51"/>
      <c r="Y2" s="51"/>
      <c r="Z2" s="52" t="str">
        <f>(A9)</f>
        <v>Bottyán Z.</v>
      </c>
      <c r="AA2" s="51"/>
      <c r="AB2" s="51"/>
      <c r="AC2" s="51"/>
      <c r="AD2" s="52" t="str">
        <f>(A10)</f>
        <v>Pákai Gy.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5"/>
      <c r="AS2" s="45" t="s">
        <v>2</v>
      </c>
      <c r="AT2" s="3"/>
    </row>
    <row r="3" spans="1:49" ht="16.2" thickTop="1" x14ac:dyDescent="0.25">
      <c r="A3" s="44" t="s">
        <v>102</v>
      </c>
      <c r="B3" s="43"/>
      <c r="C3" s="42"/>
      <c r="D3" s="42"/>
      <c r="E3" s="42"/>
      <c r="F3" s="41">
        <v>7</v>
      </c>
      <c r="G3" s="29">
        <f>(N42)</f>
        <v>4</v>
      </c>
      <c r="H3" s="29">
        <f>(P42)</f>
        <v>0</v>
      </c>
      <c r="I3" s="39" t="str">
        <f>IF(G3=".","-",IF(G3&gt;H3,"g",IF(G3=H3,"d","v")))</f>
        <v>g</v>
      </c>
      <c r="J3" s="41">
        <v>6</v>
      </c>
      <c r="K3" s="40">
        <f>(N37)</f>
        <v>0</v>
      </c>
      <c r="L3" s="40">
        <f>(P37)</f>
        <v>3</v>
      </c>
      <c r="M3" s="39" t="str">
        <f>IF(K3=".","-",IF(K3&gt;L3,"g",IF(K3=L3,"d","v")))</f>
        <v>v</v>
      </c>
      <c r="N3" s="41">
        <v>5</v>
      </c>
      <c r="O3" s="40">
        <f>(N32)</f>
        <v>1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1</v>
      </c>
      <c r="U3" s="39" t="str">
        <f>IF(S3=".","-",IF(S3&gt;T3,"g",IF(S3=T3,"d","v")))</f>
        <v>d</v>
      </c>
      <c r="V3" s="41">
        <v>3</v>
      </c>
      <c r="W3" s="40">
        <f>(N22)</f>
        <v>1</v>
      </c>
      <c r="X3" s="40">
        <f>(P22)</f>
        <v>1</v>
      </c>
      <c r="Y3" s="39" t="str">
        <f>IF(W3=".","-",IF(W3&gt;X3,"g",IF(W3=X3,"d","v")))</f>
        <v>d</v>
      </c>
      <c r="Z3" s="41">
        <v>2</v>
      </c>
      <c r="AA3" s="40">
        <f>(N17)</f>
        <v>1</v>
      </c>
      <c r="AB3" s="40">
        <f>(P17)</f>
        <v>2</v>
      </c>
      <c r="AC3" s="39" t="str">
        <f t="shared" ref="AC3:AC8" si="0">IF(AA3=".","-",IF(AA3&gt;AB3,"g",IF(AA3=AB3,"d","v")))</f>
        <v>v</v>
      </c>
      <c r="AD3" s="41">
        <v>1</v>
      </c>
      <c r="AE3" s="40">
        <f>(N12)</f>
        <v>0</v>
      </c>
      <c r="AF3" s="40">
        <f>(P12)</f>
        <v>2</v>
      </c>
      <c r="AG3" s="39" t="str">
        <f t="shared" ref="AG3:AG9" si="1">IF(AE3=".","-",IF(AE3&gt;AF3,"g",IF(AE3=AF3,"d","v")))</f>
        <v>v</v>
      </c>
      <c r="AH3" s="63"/>
      <c r="AI3" s="38">
        <f t="shared" ref="AI3:AI10" si="2">SUM(AJ3:AL3)</f>
        <v>7</v>
      </c>
      <c r="AJ3" s="37">
        <f t="shared" ref="AJ3:AJ10" si="3">COUNTIF(B3:AG3,"g")</f>
        <v>2</v>
      </c>
      <c r="AK3" s="37">
        <f t="shared" ref="AK3:AK10" si="4">COUNTIF(B3:AG3,"d")</f>
        <v>2</v>
      </c>
      <c r="AL3" s="37">
        <f t="shared" ref="AL3:AL10" si="5">COUNTIF(B3:AG3,"v")</f>
        <v>3</v>
      </c>
      <c r="AM3" s="28">
        <f>SUM(IF(G3&lt;&gt;".",G3)+IF(K3&lt;&gt;".",K3)+IF(O3&lt;&gt;".",O3)+IF(S3&lt;&gt;".",S3)+IF(W3&lt;&gt;".",W3)+IF(AA3&lt;&gt;".",AA3)+IF(AE3&lt;&gt;".",AE3))</f>
        <v>8</v>
      </c>
      <c r="AN3" s="28">
        <f>SUM(IF(H3&lt;&gt;".",H3)+IF(L3&lt;&gt;".",L3)+IF(P3&lt;&gt;".",P3)+IF(T3&lt;&gt;".",T3)+IF(X3&lt;&gt;".",X3)+IF(AB3&lt;&gt;".",AB3)+IF(AF3&lt;&gt;".",AF3))</f>
        <v>9</v>
      </c>
      <c r="AO3" s="36">
        <f t="shared" ref="AO3:AO10" si="6">SUM(AJ3*3+AK3*1)</f>
        <v>8</v>
      </c>
      <c r="AP3" s="4"/>
      <c r="AQ3" s="25">
        <f t="shared" ref="AQ3:AQ10" si="7">RANK(AO3,$AO$3:$AO$10,0)</f>
        <v>6</v>
      </c>
      <c r="AR3" s="72"/>
      <c r="AS3" s="71">
        <f t="shared" ref="AS3:AS10" si="8">SUM(AM3-AN3)</f>
        <v>-1</v>
      </c>
      <c r="AT3" s="3"/>
      <c r="AV3" s="74"/>
      <c r="AW3" s="74"/>
    </row>
    <row r="4" spans="1:49" ht="15.6" x14ac:dyDescent="0.25">
      <c r="A4" s="35" t="s">
        <v>99</v>
      </c>
      <c r="B4" s="32">
        <v>7</v>
      </c>
      <c r="C4" s="29">
        <f>(P42)</f>
        <v>0</v>
      </c>
      <c r="D4" s="29">
        <f>(N42)</f>
        <v>4</v>
      </c>
      <c r="E4" s="31" t="str">
        <f t="shared" ref="E4:E10" si="9">IF(C4=".","-",IF(C4&gt;D4,"g",IF(C4=D4,"d","v")))</f>
        <v>v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0</v>
      </c>
      <c r="M4" s="31" t="str">
        <f>IF(K4=".","-",IF(K4&gt;L4,"g",IF(K4=L4,"d","v")))</f>
        <v>g</v>
      </c>
      <c r="N4" s="32">
        <v>4</v>
      </c>
      <c r="O4" s="29">
        <f>(N28)</f>
        <v>3</v>
      </c>
      <c r="P4" s="29">
        <f>(P28)</f>
        <v>2</v>
      </c>
      <c r="Q4" s="31" t="str">
        <f>IF(O4=".","-",IF(O4&gt;P4,"g",IF(O4=P4,"d","v")))</f>
        <v>g</v>
      </c>
      <c r="R4" s="32">
        <v>3</v>
      </c>
      <c r="S4" s="29">
        <f>(N23)</f>
        <v>2</v>
      </c>
      <c r="T4" s="29">
        <f>(P23)</f>
        <v>1</v>
      </c>
      <c r="U4" s="31" t="str">
        <f>IF(S4=".","-",IF(S4&gt;T4,"g",IF(S4=T4,"d","v")))</f>
        <v>g</v>
      </c>
      <c r="V4" s="32">
        <v>2</v>
      </c>
      <c r="W4" s="29">
        <f>(N18)</f>
        <v>1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2</v>
      </c>
      <c r="AB4" s="29">
        <f>(P13)</f>
        <v>3</v>
      </c>
      <c r="AC4" s="31" t="str">
        <f t="shared" si="0"/>
        <v>v</v>
      </c>
      <c r="AD4" s="32">
        <v>6</v>
      </c>
      <c r="AE4" s="29">
        <f>(N38)</f>
        <v>0</v>
      </c>
      <c r="AF4" s="29">
        <f>(P38)</f>
        <v>1</v>
      </c>
      <c r="AG4" s="31" t="str">
        <f t="shared" si="1"/>
        <v>v</v>
      </c>
      <c r="AH4" s="62"/>
      <c r="AI4" s="30">
        <f t="shared" si="2"/>
        <v>7</v>
      </c>
      <c r="AJ4" s="29">
        <f t="shared" si="3"/>
        <v>4</v>
      </c>
      <c r="AK4" s="29">
        <f t="shared" si="4"/>
        <v>0</v>
      </c>
      <c r="AL4" s="29">
        <f t="shared" si="5"/>
        <v>3</v>
      </c>
      <c r="AM4" s="28">
        <f>SUM(IF(C4&lt;&gt;".",C4)+IF(K4&lt;&gt;".",K4)+IF(O4&lt;&gt;".",O4)+IF(S4&lt;&gt;".",S4)+IF(W4&lt;&gt;".",W4)+IF(AA4&lt;&gt;".",AA4)+IF(AE4&lt;&gt;".",AE4))</f>
        <v>9</v>
      </c>
      <c r="AN4" s="28">
        <f>SUM(IF(D4&lt;&gt;".",D4)+IF(L4&lt;&gt;".",L4)+IF(P4&lt;&gt;".",P4)+IF(T4&lt;&gt;".",T4)+IF(X4&lt;&gt;".",X4)+IF(AB4&lt;&gt;".",AB4)+IF(AF4&lt;&gt;".",AF4))</f>
        <v>11</v>
      </c>
      <c r="AO4" s="27">
        <f t="shared" si="6"/>
        <v>12</v>
      </c>
      <c r="AP4" s="4"/>
      <c r="AQ4" s="25">
        <f t="shared" si="7"/>
        <v>3</v>
      </c>
      <c r="AR4" s="72"/>
      <c r="AS4" s="71">
        <f t="shared" si="8"/>
        <v>-2</v>
      </c>
      <c r="AT4" s="3"/>
    </row>
    <row r="5" spans="1:49" ht="15.6" x14ac:dyDescent="0.25">
      <c r="A5" s="35" t="s">
        <v>106</v>
      </c>
      <c r="B5" s="32">
        <v>6</v>
      </c>
      <c r="C5" s="29">
        <f>(P37)</f>
        <v>3</v>
      </c>
      <c r="D5" s="29">
        <f>(N37)</f>
        <v>0</v>
      </c>
      <c r="E5" s="31" t="str">
        <f t="shared" si="9"/>
        <v>g</v>
      </c>
      <c r="F5" s="32">
        <v>5</v>
      </c>
      <c r="G5" s="29">
        <f>(P33)</f>
        <v>0</v>
      </c>
      <c r="H5" s="29">
        <f>(N33)</f>
        <v>1</v>
      </c>
      <c r="I5" s="31" t="str">
        <f t="shared" ref="I5:I10" si="10">IF(G5=".","-",IF(G5&gt;H5,"g",IF(G5=H5,"d","v")))</f>
        <v>v</v>
      </c>
      <c r="J5" s="34"/>
      <c r="K5" s="33"/>
      <c r="L5" s="33"/>
      <c r="M5" s="33"/>
      <c r="N5" s="32">
        <v>3</v>
      </c>
      <c r="O5" s="29">
        <f>(N24)</f>
        <v>0</v>
      </c>
      <c r="P5" s="29">
        <f>(P24)</f>
        <v>2</v>
      </c>
      <c r="Q5" s="31" t="str">
        <f>IF(O5=".","-",IF(O5&gt;P5,"g",IF(O5=P5,"d","v")))</f>
        <v>v</v>
      </c>
      <c r="R5" s="32">
        <v>2</v>
      </c>
      <c r="S5" s="29">
        <f>(N19)</f>
        <v>2</v>
      </c>
      <c r="T5" s="29">
        <f>(P19)</f>
        <v>4</v>
      </c>
      <c r="U5" s="31" t="str">
        <f>IF(S5=".","-",IF(S5&gt;T5,"g",IF(S5=T5,"d","v")))</f>
        <v>v</v>
      </c>
      <c r="V5" s="32">
        <v>1</v>
      </c>
      <c r="W5" s="29">
        <f>(N14)</f>
        <v>1</v>
      </c>
      <c r="X5" s="29">
        <f>(P14)</f>
        <v>3</v>
      </c>
      <c r="Y5" s="31" t="str">
        <f>IF(W5=".","-",IF(W5&gt;X5,"g",IF(W5=X5,"d","v")))</f>
        <v>v</v>
      </c>
      <c r="Z5" s="32">
        <v>7</v>
      </c>
      <c r="AA5" s="29">
        <f>(N43)</f>
        <v>0</v>
      </c>
      <c r="AB5" s="29">
        <f>(P43)</f>
        <v>4</v>
      </c>
      <c r="AC5" s="31" t="str">
        <f t="shared" si="0"/>
        <v>v</v>
      </c>
      <c r="AD5" s="32">
        <v>4</v>
      </c>
      <c r="AE5" s="29">
        <f>(N29)</f>
        <v>0</v>
      </c>
      <c r="AF5" s="29">
        <f>(P29)</f>
        <v>0</v>
      </c>
      <c r="AG5" s="31" t="str">
        <f t="shared" si="1"/>
        <v>d</v>
      </c>
      <c r="AH5" s="62"/>
      <c r="AI5" s="30">
        <f t="shared" si="2"/>
        <v>7</v>
      </c>
      <c r="AJ5" s="29">
        <f t="shared" si="3"/>
        <v>1</v>
      </c>
      <c r="AK5" s="29">
        <f t="shared" si="4"/>
        <v>1</v>
      </c>
      <c r="AL5" s="29">
        <f t="shared" si="5"/>
        <v>5</v>
      </c>
      <c r="AM5" s="28">
        <f>SUM(IF(C5&lt;&gt;".",C5)+IF(G5&lt;&gt;".",G5)+IF(O5&lt;&gt;".",O5)+IF(S5&lt;&gt;".",S5)+IF(W5&lt;&gt;".",W5)+IF(AA5&lt;&gt;".",AA5)+IF(AE5&lt;&gt;".",AE5))</f>
        <v>6</v>
      </c>
      <c r="AN5" s="28">
        <f>SUM(IF(D5&lt;&gt;".",D5)+IF(H5&lt;&gt;".",H5)+IF(P5&lt;&gt;".",P5)+IF(T5&lt;&gt;".",T5)+IF(X5&lt;&gt;".",X5)+IF(AB5&lt;&gt;".",AB5)+IF(AF5&lt;&gt;".",AF5))</f>
        <v>14</v>
      </c>
      <c r="AO5" s="27">
        <f t="shared" si="6"/>
        <v>4</v>
      </c>
      <c r="AP5" s="4"/>
      <c r="AQ5" s="25">
        <f t="shared" si="7"/>
        <v>8</v>
      </c>
      <c r="AR5" s="72"/>
      <c r="AS5" s="71">
        <f t="shared" si="8"/>
        <v>-8</v>
      </c>
      <c r="AT5" s="3"/>
    </row>
    <row r="6" spans="1:49" ht="15.6" x14ac:dyDescent="0.25">
      <c r="A6" s="35" t="s">
        <v>100</v>
      </c>
      <c r="B6" s="32">
        <v>5</v>
      </c>
      <c r="C6" s="29">
        <f>(P32)</f>
        <v>0</v>
      </c>
      <c r="D6" s="29">
        <f>(N32)</f>
        <v>1</v>
      </c>
      <c r="E6" s="31" t="str">
        <f t="shared" si="9"/>
        <v>v</v>
      </c>
      <c r="F6" s="32">
        <v>4</v>
      </c>
      <c r="G6" s="29">
        <f>(P28)</f>
        <v>2</v>
      </c>
      <c r="H6" s="29">
        <f>(N28)</f>
        <v>3</v>
      </c>
      <c r="I6" s="31" t="str">
        <f t="shared" si="10"/>
        <v>v</v>
      </c>
      <c r="J6" s="32">
        <v>3</v>
      </c>
      <c r="K6" s="29">
        <f>(P24)</f>
        <v>2</v>
      </c>
      <c r="L6" s="29">
        <f>(N24)</f>
        <v>0</v>
      </c>
      <c r="M6" s="31" t="str">
        <f>IF(K6=".","-",IF(K6&gt;L6,"g",IF(K6=L6,"d","v")))</f>
        <v>g</v>
      </c>
      <c r="N6" s="34"/>
      <c r="O6" s="33"/>
      <c r="P6" s="33"/>
      <c r="Q6" s="33"/>
      <c r="R6" s="32">
        <v>1</v>
      </c>
      <c r="S6" s="29">
        <f>(N15)</f>
        <v>1</v>
      </c>
      <c r="T6" s="29">
        <f>(P15)</f>
        <v>3</v>
      </c>
      <c r="U6" s="31" t="str">
        <f>IF(S6=".","-",IF(S6&gt;T6,"g",IF(S6=T6,"d","v")))</f>
        <v>v</v>
      </c>
      <c r="V6" s="32">
        <v>7</v>
      </c>
      <c r="W6" s="29">
        <f>(N44)</f>
        <v>0</v>
      </c>
      <c r="X6" s="29">
        <f>(P44)</f>
        <v>1</v>
      </c>
      <c r="Y6" s="31" t="str">
        <f>IF(W6=".","-",IF(W6&gt;X6,"g",IF(W6=X6,"d","v")))</f>
        <v>v</v>
      </c>
      <c r="Z6" s="32">
        <v>6</v>
      </c>
      <c r="AA6" s="29">
        <f>(N39)</f>
        <v>1</v>
      </c>
      <c r="AB6" s="29">
        <f>(P39)</f>
        <v>0</v>
      </c>
      <c r="AC6" s="31" t="str">
        <f t="shared" si="0"/>
        <v>g</v>
      </c>
      <c r="AD6" s="32">
        <v>2</v>
      </c>
      <c r="AE6" s="29">
        <f>(N20)</f>
        <v>0</v>
      </c>
      <c r="AF6" s="29">
        <f>(P20)</f>
        <v>2</v>
      </c>
      <c r="AG6" s="31" t="str">
        <f t="shared" si="1"/>
        <v>v</v>
      </c>
      <c r="AH6" s="62"/>
      <c r="AI6" s="30">
        <f t="shared" si="2"/>
        <v>7</v>
      </c>
      <c r="AJ6" s="29">
        <f t="shared" si="3"/>
        <v>2</v>
      </c>
      <c r="AK6" s="29">
        <f t="shared" si="4"/>
        <v>0</v>
      </c>
      <c r="AL6" s="29">
        <f t="shared" si="5"/>
        <v>5</v>
      </c>
      <c r="AM6" s="28">
        <f>SUM(IF(C6&lt;&gt;".",C6)+IF(G6&lt;&gt;".",G6)+IF(K6&lt;&gt;".",K6)+IF(S6&lt;&gt;".",S6)+IF(W6&lt;&gt;".",W6)+IF(AA6&lt;&gt;".",AA6)+IF(AE6&lt;&gt;".",AE6))</f>
        <v>6</v>
      </c>
      <c r="AN6" s="28">
        <f>SUM(IF(D6&lt;&gt;".",D6)+IF(H6&lt;&gt;".",H6)+IF(L6&lt;&gt;".",L6)+IF(T6&lt;&gt;".",T6)+IF(X6&lt;&gt;".",X6)+IF(AB6&lt;&gt;".",AB6)+IF(AF6&lt;&gt;".",AF6))</f>
        <v>10</v>
      </c>
      <c r="AO6" s="27">
        <f t="shared" si="6"/>
        <v>6</v>
      </c>
      <c r="AP6" s="4"/>
      <c r="AQ6" s="25">
        <f t="shared" si="7"/>
        <v>7</v>
      </c>
      <c r="AR6" s="72"/>
      <c r="AS6" s="71">
        <f t="shared" si="8"/>
        <v>-4</v>
      </c>
      <c r="AT6" s="3"/>
      <c r="AV6" s="74"/>
      <c r="AW6" s="74"/>
    </row>
    <row r="7" spans="1:49" ht="15.6" x14ac:dyDescent="0.25">
      <c r="A7" s="35" t="s">
        <v>97</v>
      </c>
      <c r="B7" s="32">
        <v>4</v>
      </c>
      <c r="C7" s="29">
        <f>(P27)</f>
        <v>1</v>
      </c>
      <c r="D7" s="29">
        <f>(N27)</f>
        <v>1</v>
      </c>
      <c r="E7" s="31" t="str">
        <f t="shared" si="9"/>
        <v>d</v>
      </c>
      <c r="F7" s="32">
        <v>3</v>
      </c>
      <c r="G7" s="29">
        <f>(P23)</f>
        <v>1</v>
      </c>
      <c r="H7" s="29">
        <f>(N23)</f>
        <v>2</v>
      </c>
      <c r="I7" s="31" t="str">
        <f t="shared" si="10"/>
        <v>v</v>
      </c>
      <c r="J7" s="32">
        <v>2</v>
      </c>
      <c r="K7" s="29">
        <f>(P19)</f>
        <v>4</v>
      </c>
      <c r="L7" s="29">
        <f>(N19)</f>
        <v>2</v>
      </c>
      <c r="M7" s="31" t="str">
        <f>IF(K7=".","-",IF(K7&gt;L7,"g",IF(K7=L7,"d","v")))</f>
        <v>g</v>
      </c>
      <c r="N7" s="32">
        <v>1</v>
      </c>
      <c r="O7" s="29">
        <f>(P15)</f>
        <v>3</v>
      </c>
      <c r="P7" s="29">
        <f>(N15)</f>
        <v>1</v>
      </c>
      <c r="Q7" s="31" t="str">
        <f>IF(O7=".","-",IF(O7&gt;P7,"g",IF(O7=P7,"d","v")))</f>
        <v>g</v>
      </c>
      <c r="R7" s="34"/>
      <c r="S7" s="33"/>
      <c r="T7" s="33"/>
      <c r="U7" s="33"/>
      <c r="V7" s="32">
        <v>6</v>
      </c>
      <c r="W7" s="29">
        <f>(N40)</f>
        <v>2</v>
      </c>
      <c r="X7" s="29">
        <f>(P40)</f>
        <v>1</v>
      </c>
      <c r="Y7" s="31" t="str">
        <f>IF(W7=".","-",IF(W7&gt;X7,"g",IF(W7=X7,"d","v")))</f>
        <v>g</v>
      </c>
      <c r="Z7" s="32">
        <v>5</v>
      </c>
      <c r="AA7" s="29">
        <f>(N34)</f>
        <v>1</v>
      </c>
      <c r="AB7" s="29">
        <f>(P34)</f>
        <v>2</v>
      </c>
      <c r="AC7" s="31" t="str">
        <f t="shared" si="0"/>
        <v>v</v>
      </c>
      <c r="AD7" s="32">
        <v>7</v>
      </c>
      <c r="AE7" s="29">
        <f>(N45)</f>
        <v>1</v>
      </c>
      <c r="AF7" s="29">
        <f>(P45)</f>
        <v>2</v>
      </c>
      <c r="AG7" s="31" t="str">
        <f t="shared" si="1"/>
        <v>v</v>
      </c>
      <c r="AH7" s="62"/>
      <c r="AI7" s="30">
        <f t="shared" si="2"/>
        <v>7</v>
      </c>
      <c r="AJ7" s="29">
        <f t="shared" si="3"/>
        <v>3</v>
      </c>
      <c r="AK7" s="29">
        <f t="shared" si="4"/>
        <v>1</v>
      </c>
      <c r="AL7" s="29">
        <f t="shared" si="5"/>
        <v>3</v>
      </c>
      <c r="AM7" s="28">
        <f>SUM(IF(C7&lt;&gt;".",C7)+IF(G7&lt;&gt;".",G7)+IF(K7&lt;&gt;".",K7)+IF(O7&lt;&gt;".",O7)+IF(W7&lt;&gt;".",W7)+IF(AA7&lt;&gt;".",AA7)+IF(AE7&lt;&gt;".",AE7))</f>
        <v>13</v>
      </c>
      <c r="AN7" s="28">
        <f>SUM(IF(D7&lt;&gt;".",D7)+IF(H7&lt;&gt;".",H7)+IF(L7&lt;&gt;".",L7)+IF(P7&lt;&gt;".",P7)+IF(X7&lt;&gt;".",X7)+IF(AB7&lt;&gt;".",AB7)+IF(AF7&lt;&gt;".",AF7))</f>
        <v>11</v>
      </c>
      <c r="AO7" s="27">
        <f t="shared" si="6"/>
        <v>10</v>
      </c>
      <c r="AP7" s="4"/>
      <c r="AQ7" s="25">
        <f t="shared" si="7"/>
        <v>4</v>
      </c>
      <c r="AR7" s="72"/>
      <c r="AS7" s="71">
        <f t="shared" si="8"/>
        <v>2</v>
      </c>
      <c r="AT7" s="3"/>
    </row>
    <row r="8" spans="1:49" ht="15.6" x14ac:dyDescent="0.25">
      <c r="A8" s="35" t="s">
        <v>105</v>
      </c>
      <c r="B8" s="32">
        <v>3</v>
      </c>
      <c r="C8" s="29">
        <f>(P22)</f>
        <v>1</v>
      </c>
      <c r="D8" s="29">
        <f>(N22)</f>
        <v>1</v>
      </c>
      <c r="E8" s="31" t="str">
        <f t="shared" si="9"/>
        <v>d</v>
      </c>
      <c r="F8" s="32">
        <v>2</v>
      </c>
      <c r="G8" s="29">
        <f>(P18)</f>
        <v>0</v>
      </c>
      <c r="H8" s="29">
        <f>(N18)</f>
        <v>1</v>
      </c>
      <c r="I8" s="31" t="str">
        <f t="shared" si="10"/>
        <v>v</v>
      </c>
      <c r="J8" s="32">
        <v>1</v>
      </c>
      <c r="K8" s="29">
        <f>(P14)</f>
        <v>3</v>
      </c>
      <c r="L8" s="29">
        <f>(N14)</f>
        <v>1</v>
      </c>
      <c r="M8" s="31" t="str">
        <f>IF(K8=".","-",IF(K8&gt;L8,"g",IF(K8=L8,"d","v")))</f>
        <v>g</v>
      </c>
      <c r="N8" s="32">
        <v>7</v>
      </c>
      <c r="O8" s="29">
        <f>(P44)</f>
        <v>1</v>
      </c>
      <c r="P8" s="29">
        <f>(N44)</f>
        <v>0</v>
      </c>
      <c r="Q8" s="31" t="str">
        <f>IF(O8=".","-",IF(O8&gt;P8,"g",IF(O8=P8,"d","v")))</f>
        <v>g</v>
      </c>
      <c r="R8" s="32">
        <v>6</v>
      </c>
      <c r="S8" s="29">
        <f>(P40)</f>
        <v>1</v>
      </c>
      <c r="T8" s="29">
        <f>(N40)</f>
        <v>2</v>
      </c>
      <c r="U8" s="31" t="str">
        <f>IF(S8=".","-",IF(S8&gt;T8,"g",IF(S8=T8,"d","v")))</f>
        <v>v</v>
      </c>
      <c r="V8" s="34"/>
      <c r="W8" s="33"/>
      <c r="X8" s="33"/>
      <c r="Y8" s="33"/>
      <c r="Z8" s="32">
        <v>4</v>
      </c>
      <c r="AA8" s="29">
        <f>(N30)</f>
        <v>0</v>
      </c>
      <c r="AB8" s="29">
        <f>(P30)</f>
        <v>0</v>
      </c>
      <c r="AC8" s="31" t="str">
        <f t="shared" si="0"/>
        <v>d</v>
      </c>
      <c r="AD8" s="32">
        <v>5</v>
      </c>
      <c r="AE8" s="29">
        <f>(N35)</f>
        <v>0</v>
      </c>
      <c r="AF8" s="29">
        <f>(P35)</f>
        <v>0</v>
      </c>
      <c r="AG8" s="31" t="str">
        <f t="shared" si="1"/>
        <v>d</v>
      </c>
      <c r="AH8" s="62"/>
      <c r="AI8" s="30">
        <f t="shared" si="2"/>
        <v>7</v>
      </c>
      <c r="AJ8" s="29">
        <f t="shared" si="3"/>
        <v>2</v>
      </c>
      <c r="AK8" s="29">
        <f t="shared" si="4"/>
        <v>3</v>
      </c>
      <c r="AL8" s="29">
        <f t="shared" si="5"/>
        <v>2</v>
      </c>
      <c r="AM8" s="28">
        <f>SUM(IF(C8&lt;&gt;".",C8)+IF(G8&lt;&gt;".",G8)+IF(K8&lt;&gt;".",K8)+IF(S8&lt;&gt;".",S8)+IF(O8&lt;&gt;".",O8)+IF(AA8&lt;&gt;".",AA8)+IF(AE8&lt;&gt;".",AE8))</f>
        <v>6</v>
      </c>
      <c r="AN8" s="28">
        <f>SUM(IF(D8&lt;&gt;".",D8)+IF(H8&lt;&gt;".",H8)+IF(L8&lt;&gt;".",L8)+IF(T8&lt;&gt;".",T8)+IF(P8&lt;&gt;".",P8)+IF(AB8&lt;&gt;".",AB8)+IF(AF8&lt;&gt;".",AF8))</f>
        <v>5</v>
      </c>
      <c r="AO8" s="27">
        <f t="shared" si="6"/>
        <v>9</v>
      </c>
      <c r="AP8" s="4"/>
      <c r="AQ8" s="25">
        <f t="shared" si="7"/>
        <v>5</v>
      </c>
      <c r="AR8" s="72"/>
      <c r="AS8" s="71">
        <f t="shared" si="8"/>
        <v>1</v>
      </c>
      <c r="AT8" s="3"/>
      <c r="AV8" s="73"/>
      <c r="AW8" s="73"/>
    </row>
    <row r="9" spans="1:49" ht="15.6" x14ac:dyDescent="0.25">
      <c r="A9" s="35" t="s">
        <v>101</v>
      </c>
      <c r="B9" s="32">
        <v>2</v>
      </c>
      <c r="C9" s="29">
        <f>(P17)</f>
        <v>2</v>
      </c>
      <c r="D9" s="29">
        <f>(N17)</f>
        <v>1</v>
      </c>
      <c r="E9" s="31" t="str">
        <f t="shared" si="9"/>
        <v>g</v>
      </c>
      <c r="F9" s="32">
        <v>1</v>
      </c>
      <c r="G9" s="29">
        <f>(P13)</f>
        <v>3</v>
      </c>
      <c r="H9" s="29">
        <f>(N13)</f>
        <v>2</v>
      </c>
      <c r="I9" s="31" t="str">
        <f t="shared" si="10"/>
        <v>g</v>
      </c>
      <c r="J9" s="32">
        <v>7</v>
      </c>
      <c r="K9" s="29">
        <f>(P43)</f>
        <v>4</v>
      </c>
      <c r="L9" s="29">
        <f>(N43)</f>
        <v>0</v>
      </c>
      <c r="M9" s="31" t="str">
        <f>IF(K9=".","-",IF(K9&gt;L9,"g",IF(K9=L9,"d","v")))</f>
        <v>g</v>
      </c>
      <c r="N9" s="32">
        <v>6</v>
      </c>
      <c r="O9" s="29">
        <f>(P39)</f>
        <v>0</v>
      </c>
      <c r="P9" s="29">
        <f>(N39)</f>
        <v>1</v>
      </c>
      <c r="Q9" s="31" t="str">
        <f>IF(O9=".","-",IF(O9&gt;P9,"g",IF(O9=P9,"d","v")))</f>
        <v>v</v>
      </c>
      <c r="R9" s="32">
        <v>5</v>
      </c>
      <c r="S9" s="29">
        <f>(P34)</f>
        <v>2</v>
      </c>
      <c r="T9" s="29">
        <f>(N34)</f>
        <v>1</v>
      </c>
      <c r="U9" s="31" t="str">
        <f>IF(S9=".","-",IF(S9&gt;T9,"g",IF(S9=T9,"d","v")))</f>
        <v>g</v>
      </c>
      <c r="V9" s="32">
        <v>4</v>
      </c>
      <c r="W9" s="29">
        <f>(P30)</f>
        <v>0</v>
      </c>
      <c r="X9" s="29">
        <f>(N30)</f>
        <v>0</v>
      </c>
      <c r="Y9" s="31" t="str">
        <f>IF(W9=".","-",IF(W9&gt;X9,"g",IF(W9=X9,"d","v")))</f>
        <v>d</v>
      </c>
      <c r="Z9" s="34"/>
      <c r="AA9" s="33"/>
      <c r="AB9" s="33"/>
      <c r="AC9" s="33"/>
      <c r="AD9" s="32">
        <v>3</v>
      </c>
      <c r="AE9" s="29">
        <f>(N25)</f>
        <v>0</v>
      </c>
      <c r="AF9" s="29">
        <f>(P25)</f>
        <v>1</v>
      </c>
      <c r="AG9" s="31" t="str">
        <f t="shared" si="1"/>
        <v>v</v>
      </c>
      <c r="AH9" s="62"/>
      <c r="AI9" s="30">
        <f t="shared" si="2"/>
        <v>7</v>
      </c>
      <c r="AJ9" s="29">
        <f t="shared" si="3"/>
        <v>4</v>
      </c>
      <c r="AK9" s="29">
        <f t="shared" si="4"/>
        <v>1</v>
      </c>
      <c r="AL9" s="29">
        <f t="shared" si="5"/>
        <v>2</v>
      </c>
      <c r="AM9" s="28">
        <f>SUM(IF(C9&lt;&gt;".",C9)+IF(G9&lt;&gt;".",G9)+IF(K9&lt;&gt;".",K9)+IF(S9&lt;&gt;".",S9)+IF(W9&lt;&gt;".",W9)+IF(O9&lt;&gt;".",O9)+IF(AE9&lt;&gt;".",AE9))</f>
        <v>11</v>
      </c>
      <c r="AN9" s="28">
        <f>SUM(IF(D9&lt;&gt;".",D9)+IF(H9&lt;&gt;".",H9)+IF(L9&lt;&gt;".",L9)+IF(T9&lt;&gt;".",T9)+IF(X9&lt;&gt;".",X9)+IF(P9&lt;&gt;".",P9)+IF(AF9&lt;&gt;".",AF9))</f>
        <v>6</v>
      </c>
      <c r="AO9" s="27">
        <f t="shared" si="6"/>
        <v>13</v>
      </c>
      <c r="AP9" s="26"/>
      <c r="AQ9" s="25">
        <f t="shared" si="7"/>
        <v>2</v>
      </c>
      <c r="AR9" s="72"/>
      <c r="AS9" s="71">
        <f t="shared" si="8"/>
        <v>5</v>
      </c>
      <c r="AT9" s="3"/>
    </row>
    <row r="10" spans="1:49" s="10" customFormat="1" ht="16.2" thickBot="1" x14ac:dyDescent="0.3">
      <c r="A10" s="24" t="s">
        <v>96</v>
      </c>
      <c r="B10" s="23">
        <v>1</v>
      </c>
      <c r="C10" s="18">
        <f>(P12)</f>
        <v>2</v>
      </c>
      <c r="D10" s="18">
        <f>(N12)</f>
        <v>0</v>
      </c>
      <c r="E10" s="22" t="str">
        <f t="shared" si="9"/>
        <v>g</v>
      </c>
      <c r="F10" s="23">
        <v>6</v>
      </c>
      <c r="G10" s="18">
        <f>(P38)</f>
        <v>1</v>
      </c>
      <c r="H10" s="18">
        <f>(N38)</f>
        <v>0</v>
      </c>
      <c r="I10" s="22" t="str">
        <f t="shared" si="10"/>
        <v>g</v>
      </c>
      <c r="J10" s="23">
        <v>4</v>
      </c>
      <c r="K10" s="18">
        <f>(P29)</f>
        <v>0</v>
      </c>
      <c r="L10" s="18">
        <f>(N29)</f>
        <v>0</v>
      </c>
      <c r="M10" s="22" t="str">
        <f>IF(K10=".","-",IF(K10&gt;L10,"g",IF(K10=L10,"d","v")))</f>
        <v>d</v>
      </c>
      <c r="N10" s="23">
        <v>2</v>
      </c>
      <c r="O10" s="18">
        <f>(P20)</f>
        <v>2</v>
      </c>
      <c r="P10" s="18">
        <f>(N20)</f>
        <v>0</v>
      </c>
      <c r="Q10" s="22" t="str">
        <f>IF(O10=".","-",IF(O10&gt;P10,"g",IF(O10=P10,"d","v")))</f>
        <v>g</v>
      </c>
      <c r="R10" s="23">
        <v>7</v>
      </c>
      <c r="S10" s="18">
        <f>(P45)</f>
        <v>2</v>
      </c>
      <c r="T10" s="18">
        <f>(N45)</f>
        <v>1</v>
      </c>
      <c r="U10" s="22" t="str">
        <f>IF(S10=".","-",IF(S10&gt;T10,"g",IF(S10=T10,"d","v")))</f>
        <v>g</v>
      </c>
      <c r="V10" s="23">
        <v>5</v>
      </c>
      <c r="W10" s="18">
        <f>(P35)</f>
        <v>0</v>
      </c>
      <c r="X10" s="18">
        <f>(N35)</f>
        <v>0</v>
      </c>
      <c r="Y10" s="22" t="str">
        <f>IF(W10=".","-",IF(W10&gt;X10,"g",IF(W10=X10,"d","v")))</f>
        <v>d</v>
      </c>
      <c r="Z10" s="23">
        <v>3</v>
      </c>
      <c r="AA10" s="18">
        <f>(P25)</f>
        <v>1</v>
      </c>
      <c r="AB10" s="18">
        <f>(N25)</f>
        <v>0</v>
      </c>
      <c r="AC10" s="22" t="str">
        <f>IF(AA10=".","-",IF(AA10&gt;AB10,"g",IF(AA10=AB10,"d","v")))</f>
        <v>g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5</v>
      </c>
      <c r="AK10" s="18">
        <f t="shared" si="4"/>
        <v>2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8</v>
      </c>
      <c r="AN10" s="17">
        <f>SUM(IF(D10&lt;&gt;".",D10)+IF(H10&lt;&gt;".",H10)+IF(L10&lt;&gt;".",L10)+IF(T10&lt;&gt;".",T10)+IF(X10&lt;&gt;".",X10)+IF(AB10&lt;&gt;".",AB10)+IF(P10&lt;&gt;".",P10))</f>
        <v>1</v>
      </c>
      <c r="AO10" s="16">
        <f t="shared" si="6"/>
        <v>17</v>
      </c>
      <c r="AP10" s="4"/>
      <c r="AQ10" s="15">
        <f t="shared" si="7"/>
        <v>1</v>
      </c>
      <c r="AR10" s="72"/>
      <c r="AS10" s="71">
        <f t="shared" si="8"/>
        <v>7</v>
      </c>
      <c r="AT10" s="4"/>
    </row>
    <row r="11" spans="1:49" s="10" customFormat="1" ht="3.75" customHeight="1" thickTop="1" x14ac:dyDescent="0.25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399999999999999" x14ac:dyDescent="0.35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Debreczy I.</v>
      </c>
      <c r="M12" s="6"/>
      <c r="N12" s="7">
        <v>0</v>
      </c>
      <c r="O12" s="58" t="s">
        <v>1</v>
      </c>
      <c r="P12" s="7">
        <v>2</v>
      </c>
      <c r="Q12" s="6"/>
      <c r="R12" s="6" t="str">
        <f>($A$10)</f>
        <v>Pákai Gy.</v>
      </c>
      <c r="S12" s="84"/>
      <c r="T12" s="84"/>
      <c r="U12" s="8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399999999999999" x14ac:dyDescent="0.35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ifj. Farkas G.</v>
      </c>
      <c r="M13" s="2"/>
      <c r="N13" s="7">
        <v>2</v>
      </c>
      <c r="O13" s="58" t="s">
        <v>1</v>
      </c>
      <c r="P13" s="7">
        <v>3</v>
      </c>
      <c r="Q13" s="2"/>
      <c r="R13" s="6" t="str">
        <f>($A$9)</f>
        <v>Bottyán Z.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399999999999999" x14ac:dyDescent="0.35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Donáth T.</v>
      </c>
      <c r="M14" s="2"/>
      <c r="N14" s="7">
        <v>1</v>
      </c>
      <c r="O14" s="58" t="s">
        <v>1</v>
      </c>
      <c r="P14" s="7">
        <v>3</v>
      </c>
      <c r="Q14" s="6"/>
      <c r="R14" s="6" t="str">
        <f>($A$8)</f>
        <v>Horváth I.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399999999999999" x14ac:dyDescent="0.35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Lukács V.</v>
      </c>
      <c r="M15" s="2"/>
      <c r="N15" s="7">
        <v>1</v>
      </c>
      <c r="O15" s="58" t="s">
        <v>1</v>
      </c>
      <c r="P15" s="7">
        <v>3</v>
      </c>
      <c r="Q15" s="2"/>
      <c r="R15" s="6" t="str">
        <f>($A$7)</f>
        <v>Fülöp E.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5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399999999999999" x14ac:dyDescent="0.35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Debreczy I.</v>
      </c>
      <c r="M17" s="6"/>
      <c r="N17" s="7">
        <v>1</v>
      </c>
      <c r="O17" s="58" t="s">
        <v>1</v>
      </c>
      <c r="P17" s="7">
        <v>2</v>
      </c>
      <c r="Q17" s="6"/>
      <c r="R17" s="6" t="str">
        <f>($A$9)</f>
        <v>Bottyán Z.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399999999999999" x14ac:dyDescent="0.35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ifj. Farkas G.</v>
      </c>
      <c r="M18" s="2"/>
      <c r="N18" s="7">
        <v>1</v>
      </c>
      <c r="O18" s="58" t="s">
        <v>1</v>
      </c>
      <c r="P18" s="7">
        <v>0</v>
      </c>
      <c r="Q18" s="2"/>
      <c r="R18" s="6" t="str">
        <f>($A$8)</f>
        <v>Horváth I.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399999999999999" x14ac:dyDescent="0.35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Donáth T.</v>
      </c>
      <c r="M19" s="2"/>
      <c r="N19" s="7">
        <v>2</v>
      </c>
      <c r="O19" s="58" t="s">
        <v>1</v>
      </c>
      <c r="P19" s="7">
        <v>4</v>
      </c>
      <c r="Q19" s="6"/>
      <c r="R19" s="6" t="str">
        <f>($A$7)</f>
        <v>Fülöp E.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399999999999999" x14ac:dyDescent="0.35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Lukács V.</v>
      </c>
      <c r="M20" s="2"/>
      <c r="N20" s="7">
        <v>0</v>
      </c>
      <c r="O20" s="58" t="s">
        <v>1</v>
      </c>
      <c r="P20" s="7">
        <v>2</v>
      </c>
      <c r="Q20" s="2"/>
      <c r="R20" s="6" t="str">
        <f>($A$10)</f>
        <v>Pákai Gy.</v>
      </c>
      <c r="S20" s="84"/>
      <c r="T20" s="85"/>
      <c r="U20" s="85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5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399999999999999" x14ac:dyDescent="0.35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Debreczy I.</v>
      </c>
      <c r="M22" s="6"/>
      <c r="N22" s="7">
        <v>1</v>
      </c>
      <c r="O22" s="58" t="s">
        <v>1</v>
      </c>
      <c r="P22" s="7">
        <v>1</v>
      </c>
      <c r="Q22" s="6"/>
      <c r="R22" s="6" t="str">
        <f>($A$8)</f>
        <v>Horváth I.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399999999999999" x14ac:dyDescent="0.35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ifj. Farkas G.</v>
      </c>
      <c r="M23" s="2"/>
      <c r="N23" s="7">
        <v>2</v>
      </c>
      <c r="O23" s="58" t="s">
        <v>1</v>
      </c>
      <c r="P23" s="7">
        <v>1</v>
      </c>
      <c r="Q23" s="2"/>
      <c r="R23" s="6" t="str">
        <f>($A$7)</f>
        <v>Fülöp E.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399999999999999" x14ac:dyDescent="0.35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Donáth T.</v>
      </c>
      <c r="M24" s="2"/>
      <c r="N24" s="7">
        <v>0</v>
      </c>
      <c r="O24" s="58" t="s">
        <v>1</v>
      </c>
      <c r="P24" s="7">
        <v>2</v>
      </c>
      <c r="Q24" s="6"/>
      <c r="R24" s="6" t="str">
        <f>($A$6)</f>
        <v>Lukács V.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399999999999999" x14ac:dyDescent="0.35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Bottyán Z.</v>
      </c>
      <c r="M25" s="2"/>
      <c r="N25" s="7">
        <v>0</v>
      </c>
      <c r="O25" s="58" t="s">
        <v>1</v>
      </c>
      <c r="P25" s="7">
        <v>1</v>
      </c>
      <c r="Q25" s="2"/>
      <c r="R25" s="6" t="str">
        <f>($A$10)</f>
        <v>Pákai Gy.</v>
      </c>
      <c r="S25" s="84"/>
      <c r="T25" s="85"/>
      <c r="U25" s="85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5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399999999999999" x14ac:dyDescent="0.35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Debreczy I.</v>
      </c>
      <c r="M27" s="6"/>
      <c r="N27" s="7">
        <v>1</v>
      </c>
      <c r="O27" s="58" t="s">
        <v>1</v>
      </c>
      <c r="P27" s="7">
        <v>1</v>
      </c>
      <c r="Q27" s="6"/>
      <c r="R27" s="6" t="str">
        <f>($A$7)</f>
        <v>Fülöp E.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399999999999999" x14ac:dyDescent="0.35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ifj. Farkas G.</v>
      </c>
      <c r="M28" s="2"/>
      <c r="N28" s="7">
        <v>3</v>
      </c>
      <c r="O28" s="58" t="s">
        <v>1</v>
      </c>
      <c r="P28" s="7">
        <v>2</v>
      </c>
      <c r="Q28" s="2"/>
      <c r="R28" s="6" t="str">
        <f>($A$6)</f>
        <v>Lukács V.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399999999999999" x14ac:dyDescent="0.35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Donáth T.</v>
      </c>
      <c r="M29" s="2"/>
      <c r="N29" s="7">
        <v>0</v>
      </c>
      <c r="O29" s="58" t="s">
        <v>1</v>
      </c>
      <c r="P29" s="7">
        <v>0</v>
      </c>
      <c r="Q29" s="6"/>
      <c r="R29" s="6" t="str">
        <f>($A$10)</f>
        <v>Pákai Gy.</v>
      </c>
      <c r="S29" s="84"/>
      <c r="T29" s="85"/>
      <c r="U29" s="85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399999999999999" x14ac:dyDescent="0.35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Horváth I.</v>
      </c>
      <c r="M30" s="2"/>
      <c r="N30" s="7">
        <v>0</v>
      </c>
      <c r="O30" s="58" t="s">
        <v>1</v>
      </c>
      <c r="P30" s="7">
        <v>0</v>
      </c>
      <c r="Q30" s="2"/>
      <c r="R30" s="6" t="str">
        <f>($A$9)</f>
        <v>Bottyán Z.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5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399999999999999" x14ac:dyDescent="0.35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Debreczy I.</v>
      </c>
      <c r="M32" s="6"/>
      <c r="N32" s="7">
        <v>1</v>
      </c>
      <c r="O32" s="58" t="s">
        <v>1</v>
      </c>
      <c r="P32" s="7">
        <v>0</v>
      </c>
      <c r="Q32" s="6"/>
      <c r="R32" s="6" t="str">
        <f>($A$6)</f>
        <v>Lukács V.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399999999999999" x14ac:dyDescent="0.35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ifj. Farkas G.</v>
      </c>
      <c r="M33" s="2"/>
      <c r="N33" s="7">
        <v>1</v>
      </c>
      <c r="O33" s="58" t="s">
        <v>1</v>
      </c>
      <c r="P33" s="7">
        <v>0</v>
      </c>
      <c r="Q33" s="2"/>
      <c r="R33" s="6" t="str">
        <f>($A$5)</f>
        <v>Donáth T.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399999999999999" x14ac:dyDescent="0.35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Fülöp E.</v>
      </c>
      <c r="M34" s="2"/>
      <c r="N34" s="7">
        <v>1</v>
      </c>
      <c r="O34" s="58" t="s">
        <v>1</v>
      </c>
      <c r="P34" s="7">
        <v>2</v>
      </c>
      <c r="Q34" s="6"/>
      <c r="R34" s="6" t="str">
        <f>($A$9)</f>
        <v>Bottyán Z.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399999999999999" x14ac:dyDescent="0.35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Horváth I.</v>
      </c>
      <c r="M35" s="2"/>
      <c r="N35" s="7">
        <v>0</v>
      </c>
      <c r="O35" s="58" t="s">
        <v>1</v>
      </c>
      <c r="P35" s="7">
        <v>0</v>
      </c>
      <c r="Q35" s="2"/>
      <c r="R35" s="6" t="str">
        <f>($A$10)</f>
        <v>Pákai Gy.</v>
      </c>
      <c r="S35" s="84"/>
      <c r="T35" s="85"/>
      <c r="U35" s="85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5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399999999999999" x14ac:dyDescent="0.35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Debreczy I.</v>
      </c>
      <c r="M37" s="6"/>
      <c r="N37" s="7">
        <v>0</v>
      </c>
      <c r="O37" s="58" t="s">
        <v>1</v>
      </c>
      <c r="P37" s="7">
        <v>3</v>
      </c>
      <c r="Q37" s="6"/>
      <c r="R37" s="6" t="str">
        <f>($A$5)</f>
        <v>Donáth T.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399999999999999" x14ac:dyDescent="0.35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ifj. Farkas G.</v>
      </c>
      <c r="M38" s="2"/>
      <c r="N38" s="7">
        <v>0</v>
      </c>
      <c r="O38" s="58" t="s">
        <v>1</v>
      </c>
      <c r="P38" s="7">
        <v>1</v>
      </c>
      <c r="Q38" s="2"/>
      <c r="R38" s="6" t="str">
        <f>($A$10)</f>
        <v>Pákai Gy.</v>
      </c>
      <c r="S38" s="84"/>
      <c r="T38" s="85"/>
      <c r="U38" s="85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399999999999999" x14ac:dyDescent="0.35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Lukács V.</v>
      </c>
      <c r="M39" s="2"/>
      <c r="N39" s="7">
        <v>1</v>
      </c>
      <c r="O39" s="58" t="s">
        <v>1</v>
      </c>
      <c r="P39" s="7">
        <v>0</v>
      </c>
      <c r="Q39" s="6"/>
      <c r="R39" s="6" t="str">
        <f>($A$9)</f>
        <v>Bottyán Z.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399999999999999" x14ac:dyDescent="0.35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Fülöp E.</v>
      </c>
      <c r="M40" s="2"/>
      <c r="N40" s="7">
        <v>2</v>
      </c>
      <c r="O40" s="58" t="s">
        <v>1</v>
      </c>
      <c r="P40" s="7">
        <v>1</v>
      </c>
      <c r="Q40" s="2"/>
      <c r="R40" s="6" t="str">
        <f>($A$8)</f>
        <v>Horváth I.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5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399999999999999" x14ac:dyDescent="0.35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Debreczy I.</v>
      </c>
      <c r="M42" s="6"/>
      <c r="N42" s="7">
        <v>4</v>
      </c>
      <c r="O42" s="58" t="s">
        <v>1</v>
      </c>
      <c r="P42" s="7">
        <v>0</v>
      </c>
      <c r="Q42" s="6"/>
      <c r="R42" s="6" t="str">
        <f>($A$4)</f>
        <v>ifj. Farkas G.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399999999999999" x14ac:dyDescent="0.35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Donáth T.</v>
      </c>
      <c r="M43" s="2"/>
      <c r="N43" s="7">
        <v>0</v>
      </c>
      <c r="O43" s="58" t="s">
        <v>1</v>
      </c>
      <c r="P43" s="7">
        <v>4</v>
      </c>
      <c r="Q43" s="2"/>
      <c r="R43" s="6" t="str">
        <f>($A$9)</f>
        <v>Bottyán Z.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399999999999999" x14ac:dyDescent="0.35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Lukács V.</v>
      </c>
      <c r="M44" s="2"/>
      <c r="N44" s="7">
        <v>0</v>
      </c>
      <c r="O44" s="58" t="s">
        <v>1</v>
      </c>
      <c r="P44" s="7">
        <v>1</v>
      </c>
      <c r="Q44" s="6"/>
      <c r="R44" s="6" t="str">
        <f>($A$8)</f>
        <v>Horváth I.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399999999999999" x14ac:dyDescent="0.35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Fülöp E.</v>
      </c>
      <c r="M45" s="2"/>
      <c r="N45" s="7">
        <v>1</v>
      </c>
      <c r="O45" s="58" t="s">
        <v>1</v>
      </c>
      <c r="P45" s="7">
        <v>2</v>
      </c>
      <c r="Q45" s="2"/>
      <c r="R45" s="6" t="str">
        <f>($A$10)</f>
        <v>Pákai Gy.</v>
      </c>
      <c r="S45" s="84"/>
      <c r="T45" s="85"/>
      <c r="U45" s="85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5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161</v>
      </c>
      <c r="B2" s="51" t="str">
        <f>(A3)</f>
        <v>Szatmári T.</v>
      </c>
      <c r="C2" s="53"/>
      <c r="D2" s="51"/>
      <c r="E2" s="51"/>
      <c r="F2" s="52" t="str">
        <f>(A4)</f>
        <v>Mészáros Gy.</v>
      </c>
      <c r="G2" s="51"/>
      <c r="H2" s="51"/>
      <c r="I2" s="51"/>
      <c r="J2" s="52" t="str">
        <f>(A5)</f>
        <v>Lukács L.</v>
      </c>
      <c r="K2" s="51"/>
      <c r="L2" s="51"/>
      <c r="M2" s="51"/>
      <c r="N2" s="52" t="str">
        <f>(A6)</f>
        <v>Simon F.</v>
      </c>
      <c r="O2" s="51"/>
      <c r="P2" s="51"/>
      <c r="Q2" s="51"/>
      <c r="R2" s="52" t="str">
        <f>(A7)</f>
        <v>Najror Z.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98</v>
      </c>
      <c r="B3" s="43"/>
      <c r="C3" s="42"/>
      <c r="D3" s="42"/>
      <c r="E3" s="42"/>
      <c r="F3" s="41">
        <v>5</v>
      </c>
      <c r="G3" s="40">
        <f>(N26)</f>
        <v>1</v>
      </c>
      <c r="H3" s="40">
        <f>(P26)</f>
        <v>0</v>
      </c>
      <c r="I3" s="93" t="str">
        <f>IF(G3=".","-",IF(G3&gt;H3,"g",IF(G3=H3,"d","v")))</f>
        <v>g</v>
      </c>
      <c r="J3" s="41">
        <v>4</v>
      </c>
      <c r="K3" s="40">
        <f>(N24)</f>
        <v>2</v>
      </c>
      <c r="L3" s="40">
        <f>(P24)</f>
        <v>1</v>
      </c>
      <c r="M3" s="93" t="str">
        <f>IF(K3=".","-",IF(K3&gt;L3,"g",IF(K3=L3,"d","v")))</f>
        <v>g</v>
      </c>
      <c r="N3" s="41">
        <v>3</v>
      </c>
      <c r="O3" s="40">
        <f>(N19)</f>
        <v>4</v>
      </c>
      <c r="P3" s="40">
        <f>(P19)</f>
        <v>1</v>
      </c>
      <c r="Q3" s="93" t="str">
        <f>IF(O3=".","-",IF(O3&gt;P3,"g",IF(O3=P3,"d","v")))</f>
        <v>g</v>
      </c>
      <c r="R3" s="41">
        <v>2</v>
      </c>
      <c r="S3" s="40">
        <f>(N16)</f>
        <v>1</v>
      </c>
      <c r="T3" s="40">
        <f>(P16)</f>
        <v>0</v>
      </c>
      <c r="U3" s="93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4</v>
      </c>
      <c r="AC3" s="37">
        <f t="shared" ref="AC3:AC8" si="2">COUNTIF(B3:Y3,"d")</f>
        <v>0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8</v>
      </c>
      <c r="AF3" s="28">
        <f>SUM(IF(H3&lt;&gt;".",H3)+IF(L3&lt;&gt;".",L3)+IF(P3&lt;&gt;".",P3)+IF(T3&lt;&gt;".",T3)+IF(X3&lt;&gt;".",X3))</f>
        <v>2</v>
      </c>
      <c r="AG3" s="36">
        <f t="shared" ref="AG3:AG8" si="4">SUM(AB3*3+AC3*1)</f>
        <v>12</v>
      </c>
      <c r="AH3" s="4"/>
      <c r="AI3" s="25">
        <f t="shared" ref="AI3:AI8" si="5">RANK(AG3,$AG$3:$AG$8,0)</f>
        <v>1</v>
      </c>
      <c r="AJ3" s="94"/>
      <c r="AK3" s="95">
        <f t="shared" ref="AK3:AK8" si="6">SUM(AE3-AF3)</f>
        <v>6</v>
      </c>
      <c r="AL3" s="3"/>
    </row>
    <row r="4" spans="1:38" ht="17.399999999999999" x14ac:dyDescent="0.25">
      <c r="A4" s="35" t="s">
        <v>110</v>
      </c>
      <c r="B4" s="32">
        <v>5</v>
      </c>
      <c r="C4" s="29">
        <f>(P26)</f>
        <v>0</v>
      </c>
      <c r="D4" s="29">
        <f>(N26)</f>
        <v>1</v>
      </c>
      <c r="E4" s="96" t="str">
        <f>IF(C4=".","-",IF(C4&gt;D4,"g",IF(C4=D4,"d","v")))</f>
        <v>v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1</v>
      </c>
      <c r="M4" s="96" t="str">
        <f>IF(K4=".","-",IF(K4&gt;L4,"g",IF(K4=L4,"d","v")))</f>
        <v>d</v>
      </c>
      <c r="N4" s="32">
        <v>2</v>
      </c>
      <c r="O4" s="29">
        <f>(N15)</f>
        <v>2</v>
      </c>
      <c r="P4" s="29">
        <f>(P15)</f>
        <v>0</v>
      </c>
      <c r="Q4" s="96" t="str">
        <f>IF(O4=".","-",IF(O4&gt;P4,"g",IF(O4=P4,"d","v")))</f>
        <v>g</v>
      </c>
      <c r="R4" s="32">
        <v>1</v>
      </c>
      <c r="S4" s="29">
        <f>(N12)</f>
        <v>1</v>
      </c>
      <c r="T4" s="29">
        <f>(P12)</f>
        <v>1</v>
      </c>
      <c r="U4" s="96" t="str">
        <f>IF(S4=".","-",IF(S4&gt;T4,"g",IF(S4=T4,"d","v")))</f>
        <v>d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1</v>
      </c>
      <c r="AC4" s="29">
        <f t="shared" si="2"/>
        <v>2</v>
      </c>
      <c r="AD4" s="29">
        <f t="shared" si="3"/>
        <v>1</v>
      </c>
      <c r="AE4" s="97">
        <f>SUM(IF(C4&lt;&gt;".",C4)+IF(K4&lt;&gt;".",K4)+IF(O4&lt;&gt;".",O4)+IF(S4&lt;&gt;".",S4)+IF(W4&lt;&gt;".",W4))</f>
        <v>4</v>
      </c>
      <c r="AF4" s="97">
        <f>SUM(IF(D4&lt;&gt;".",D4)+IF(L4&lt;&gt;".",L4)+IF(P4&lt;&gt;".",P4)+IF(T4&lt;&gt;".",T4)+IF(X4&lt;&gt;".",X4))</f>
        <v>3</v>
      </c>
      <c r="AG4" s="27">
        <f t="shared" si="4"/>
        <v>5</v>
      </c>
      <c r="AH4" s="4"/>
      <c r="AI4" s="25">
        <f t="shared" si="5"/>
        <v>2</v>
      </c>
      <c r="AJ4" s="94"/>
      <c r="AK4" s="95">
        <f t="shared" si="6"/>
        <v>1</v>
      </c>
      <c r="AL4" s="3"/>
    </row>
    <row r="5" spans="1:38" ht="17.399999999999999" x14ac:dyDescent="0.25">
      <c r="A5" s="35" t="s">
        <v>111</v>
      </c>
      <c r="B5" s="32">
        <v>4</v>
      </c>
      <c r="C5" s="29">
        <f>(P24)</f>
        <v>1</v>
      </c>
      <c r="D5" s="29">
        <f>(N24)</f>
        <v>2</v>
      </c>
      <c r="E5" s="96" t="str">
        <f>IF(C5=".","-",IF(C5&gt;D5,"g",IF(C5=D5,"d","v")))</f>
        <v>v</v>
      </c>
      <c r="F5" s="32">
        <v>3</v>
      </c>
      <c r="G5" s="29">
        <f>(P18)</f>
        <v>1</v>
      </c>
      <c r="H5" s="29">
        <f>(N18)</f>
        <v>1</v>
      </c>
      <c r="I5" s="96" t="str">
        <f>IF(G5=".","-",IF(G5&gt;H5,"g",IF(G5=H5,"d","v")))</f>
        <v>d</v>
      </c>
      <c r="J5" s="98"/>
      <c r="K5" s="33"/>
      <c r="L5" s="33"/>
      <c r="M5" s="33"/>
      <c r="N5" s="32">
        <v>1</v>
      </c>
      <c r="O5" s="29">
        <f>(N11)</f>
        <v>2</v>
      </c>
      <c r="P5" s="29">
        <f>(P11)</f>
        <v>0</v>
      </c>
      <c r="Q5" s="96" t="str">
        <f>IF(O5=".","-",IF(O5&gt;P5,"g",IF(O5=P5,"d","v")))</f>
        <v>g</v>
      </c>
      <c r="R5" s="32">
        <v>5</v>
      </c>
      <c r="S5" s="29">
        <f>(N27)</f>
        <v>2</v>
      </c>
      <c r="T5" s="29">
        <f>(P27)</f>
        <v>2</v>
      </c>
      <c r="U5" s="96" t="str">
        <f>IF(S5=".","-",IF(S5&gt;T5,"g",IF(S5=T5,"d","v")))</f>
        <v>d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1</v>
      </c>
      <c r="AC5" s="29">
        <f t="shared" si="2"/>
        <v>2</v>
      </c>
      <c r="AD5" s="29">
        <f t="shared" si="3"/>
        <v>1</v>
      </c>
      <c r="AE5" s="97">
        <f>SUM(IF(C5&lt;&gt;".",C5)+IF(G5&lt;&gt;".",G5)+IF(O5&lt;&gt;".",O5)+IF(S5&lt;&gt;".",S5)+IF(W5&lt;&gt;".",W5))</f>
        <v>6</v>
      </c>
      <c r="AF5" s="97">
        <f>SUM(IF(H5&lt;&gt;".",H5)+IF(D5&lt;&gt;".",D5)+IF(P5&lt;&gt;".",P5)+IF(T5&lt;&gt;".",T5)+IF(X5&lt;&gt;".",X5))</f>
        <v>5</v>
      </c>
      <c r="AG5" s="27">
        <f t="shared" si="4"/>
        <v>5</v>
      </c>
      <c r="AH5" s="4"/>
      <c r="AI5" s="25">
        <f t="shared" si="5"/>
        <v>2</v>
      </c>
      <c r="AJ5" s="94"/>
      <c r="AK5" s="95">
        <f t="shared" si="6"/>
        <v>1</v>
      </c>
      <c r="AL5" s="3"/>
    </row>
    <row r="6" spans="1:38" ht="17.399999999999999" x14ac:dyDescent="0.25">
      <c r="A6" s="35" t="s">
        <v>116</v>
      </c>
      <c r="B6" s="32">
        <v>3</v>
      </c>
      <c r="C6" s="29">
        <f>(P19)</f>
        <v>1</v>
      </c>
      <c r="D6" s="29">
        <f>(N19)</f>
        <v>4</v>
      </c>
      <c r="E6" s="96" t="str">
        <f>IF(C6=".","-",IF(C6&gt;D6,"g",IF(C6=D6,"d","v")))</f>
        <v>v</v>
      </c>
      <c r="F6" s="32">
        <v>2</v>
      </c>
      <c r="G6" s="29">
        <f>(P15)</f>
        <v>0</v>
      </c>
      <c r="H6" s="29">
        <f>(N15)</f>
        <v>2</v>
      </c>
      <c r="I6" s="96" t="str">
        <f>IF(G6=".","-",IF(G6&gt;H6,"g",IF(G6=H6,"d","v")))</f>
        <v>v</v>
      </c>
      <c r="J6" s="32">
        <v>1</v>
      </c>
      <c r="K6" s="29">
        <f>(P11)</f>
        <v>0</v>
      </c>
      <c r="L6" s="29">
        <f>(N11)</f>
        <v>2</v>
      </c>
      <c r="M6" s="96" t="str">
        <f>IF(K6=".","-",IF(K6&gt;L6,"g",IF(K6=L6,"d","v")))</f>
        <v>v</v>
      </c>
      <c r="N6" s="34"/>
      <c r="O6" s="33"/>
      <c r="P6" s="33"/>
      <c r="Q6" s="33"/>
      <c r="R6" s="32">
        <v>4</v>
      </c>
      <c r="S6" s="29">
        <f>(N22)</f>
        <v>3</v>
      </c>
      <c r="T6" s="29">
        <f>(P22)</f>
        <v>3</v>
      </c>
      <c r="U6" s="96" t="str">
        <f>IF(S6=".","-",IF(S6&gt;T6,"g",IF(S6=T6,"d","v")))</f>
        <v>d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0</v>
      </c>
      <c r="AC6" s="29">
        <f t="shared" si="2"/>
        <v>1</v>
      </c>
      <c r="AD6" s="29">
        <f t="shared" si="3"/>
        <v>3</v>
      </c>
      <c r="AE6" s="97">
        <f>SUM(IF(G6&lt;&gt;".",G6)+IF(K6&lt;&gt;".",K6)+IF(C6&lt;&gt;".",C6)+IF(S6&lt;&gt;".",S6)+IF(W6&lt;&gt;".",W6))</f>
        <v>4</v>
      </c>
      <c r="AF6" s="97">
        <f>SUM(IF(H6&lt;&gt;".",H6)+IF(L6&lt;&gt;".",L6)+IF(D6&lt;&gt;".",D6)+IF(T6&lt;&gt;".",T6)+IF(X6&lt;&gt;".",X6))</f>
        <v>11</v>
      </c>
      <c r="AG6" s="27">
        <f t="shared" si="4"/>
        <v>1</v>
      </c>
      <c r="AH6" s="4"/>
      <c r="AI6" s="25">
        <f t="shared" si="5"/>
        <v>5</v>
      </c>
      <c r="AJ6" s="94"/>
      <c r="AK6" s="95">
        <f t="shared" si="6"/>
        <v>-7</v>
      </c>
      <c r="AL6" s="3"/>
    </row>
    <row r="7" spans="1:38" ht="17.399999999999999" x14ac:dyDescent="0.25">
      <c r="A7" s="35" t="s">
        <v>117</v>
      </c>
      <c r="B7" s="32">
        <v>2</v>
      </c>
      <c r="C7" s="29">
        <f>(P16)</f>
        <v>0</v>
      </c>
      <c r="D7" s="29">
        <f>(N16)</f>
        <v>1</v>
      </c>
      <c r="E7" s="96" t="str">
        <f>IF(C7=".","-",IF(C7&gt;D7,"g",IF(C7=D7,"d","v")))</f>
        <v>v</v>
      </c>
      <c r="F7" s="32">
        <v>1</v>
      </c>
      <c r="G7" s="29">
        <f>(P12)</f>
        <v>1</v>
      </c>
      <c r="H7" s="29">
        <f>(N12)</f>
        <v>1</v>
      </c>
      <c r="I7" s="96" t="str">
        <f>IF(G7=".","-",IF(G7&gt;H7,"g",IF(G7=H7,"d","v")))</f>
        <v>d</v>
      </c>
      <c r="J7" s="32">
        <v>5</v>
      </c>
      <c r="K7" s="29">
        <f>(P27)</f>
        <v>2</v>
      </c>
      <c r="L7" s="29">
        <f>(N27)</f>
        <v>2</v>
      </c>
      <c r="M7" s="96" t="str">
        <f>IF(K7=".","-",IF(K7&gt;L7,"g",IF(K7=L7,"d","v")))</f>
        <v>d</v>
      </c>
      <c r="N7" s="32">
        <v>4</v>
      </c>
      <c r="O7" s="29">
        <f>(P22)</f>
        <v>3</v>
      </c>
      <c r="P7" s="29">
        <f>(N22)</f>
        <v>3</v>
      </c>
      <c r="Q7" s="96" t="str">
        <f>IF(O7=".","-",IF(O7&gt;P7,"g",IF(O7=P7,"d","v")))</f>
        <v>d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0</v>
      </c>
      <c r="AC7" s="29">
        <f t="shared" si="2"/>
        <v>3</v>
      </c>
      <c r="AD7" s="29">
        <f t="shared" si="3"/>
        <v>1</v>
      </c>
      <c r="AE7" s="97">
        <f>SUM(IF(G7&lt;&gt;".",G7)+IF(K7&lt;&gt;".",K7)+IF(O7&lt;&gt;".",O7)+IF(C7&lt;&gt;".",C7)+IF(W7&lt;&gt;".",W7))</f>
        <v>6</v>
      </c>
      <c r="AF7" s="97">
        <f>SUM(IF(H7&lt;&gt;".",H7)+IF(L7&lt;&gt;".",L7)+IF(P7&lt;&gt;".",P7)+IF(D7&lt;&gt;".",D7)+IF(X7&lt;&gt;".",X7))</f>
        <v>7</v>
      </c>
      <c r="AG7" s="27">
        <f t="shared" si="4"/>
        <v>3</v>
      </c>
      <c r="AH7" s="26"/>
      <c r="AI7" s="25">
        <f t="shared" si="5"/>
        <v>4</v>
      </c>
      <c r="AJ7" s="94"/>
      <c r="AK7" s="95">
        <f t="shared" si="6"/>
        <v>-1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Szatmári T.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Lukács L.</v>
      </c>
      <c r="M11" s="1"/>
      <c r="N11" s="7">
        <v>2</v>
      </c>
      <c r="O11" s="58" t="s">
        <v>1</v>
      </c>
      <c r="P11" s="7">
        <v>0</v>
      </c>
      <c r="Q11" s="1"/>
      <c r="R11" s="109" t="str">
        <f>($A$6)</f>
        <v>Simon F.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Mészáros Gy.</v>
      </c>
      <c r="M12" s="1"/>
      <c r="N12" s="7">
        <v>1</v>
      </c>
      <c r="O12" s="58" t="s">
        <v>1</v>
      </c>
      <c r="P12" s="7">
        <v>1</v>
      </c>
      <c r="Q12" s="111"/>
      <c r="R12" s="109" t="str">
        <f>($A$7)</f>
        <v>Najror Z.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Lukács L.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Mészáros Gy.</v>
      </c>
      <c r="N15" s="7">
        <v>2</v>
      </c>
      <c r="O15" s="58" t="s">
        <v>1</v>
      </c>
      <c r="P15" s="7">
        <v>0</v>
      </c>
      <c r="R15" s="109" t="str">
        <f>($A$6)</f>
        <v>Simon F.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Szatmári T.</v>
      </c>
      <c r="N16" s="7">
        <v>1</v>
      </c>
      <c r="O16" s="58" t="s">
        <v>1</v>
      </c>
      <c r="P16" s="7">
        <v>0</v>
      </c>
      <c r="Q16" s="111"/>
      <c r="R16" s="109" t="str">
        <f>($A$7)</f>
        <v>Najror Z.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Mészáros Gy.</v>
      </c>
      <c r="N18" s="7">
        <v>1</v>
      </c>
      <c r="O18" s="58" t="s">
        <v>1</v>
      </c>
      <c r="P18" s="7">
        <v>1</v>
      </c>
      <c r="Q18" s="108"/>
      <c r="R18" s="109" t="str">
        <f>($A$5)</f>
        <v>Lukács L.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Szatmári T.</v>
      </c>
      <c r="N19" s="7">
        <v>4</v>
      </c>
      <c r="O19" s="58" t="s">
        <v>1</v>
      </c>
      <c r="P19" s="7">
        <v>1</v>
      </c>
      <c r="R19" s="109" t="str">
        <f>($A$6)</f>
        <v>Simon F.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Najror Z.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Simon F.</v>
      </c>
      <c r="N22" s="7">
        <v>3</v>
      </c>
      <c r="O22" s="58" t="s">
        <v>1</v>
      </c>
      <c r="P22" s="7">
        <v>3</v>
      </c>
      <c r="Q22" s="108"/>
      <c r="R22" s="109" t="str">
        <f>($A$7)</f>
        <v>Najror Z.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Mészáros Gy.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Szatmári T.</v>
      </c>
      <c r="N24" s="7">
        <v>2</v>
      </c>
      <c r="O24" s="58" t="s">
        <v>1</v>
      </c>
      <c r="P24" s="7">
        <v>1</v>
      </c>
      <c r="Q24" s="111"/>
      <c r="R24" s="109" t="str">
        <f>($A$5)</f>
        <v>Lukács L.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Szatmári T.</v>
      </c>
      <c r="M26" s="108"/>
      <c r="N26" s="7">
        <v>1</v>
      </c>
      <c r="O26" s="58" t="s">
        <v>1</v>
      </c>
      <c r="P26" s="7">
        <v>0</v>
      </c>
      <c r="Q26" s="10"/>
      <c r="R26" s="109" t="str">
        <f>($A$4)</f>
        <v>Mészáros Gy.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Lukács L.</v>
      </c>
      <c r="N27" s="7">
        <v>2</v>
      </c>
      <c r="O27" s="58" t="s">
        <v>1</v>
      </c>
      <c r="P27" s="7">
        <v>2</v>
      </c>
      <c r="R27" s="109" t="str">
        <f>($A$7)</f>
        <v>Najror Z.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Simon F.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25" activePane="bottomRight" state="frozen"/>
      <selection activeCell="H30" sqref="H30"/>
      <selection pane="topRight" activeCell="H30" sqref="H30"/>
      <selection pane="bottomLeft" activeCell="H30" sqref="H30"/>
      <selection pane="bottomRight" activeCell="A26" sqref="A26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5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7" t="s">
        <v>142</v>
      </c>
      <c r="AB1" s="88"/>
      <c r="AC1" s="88"/>
      <c r="AD1" s="88"/>
      <c r="AE1" s="88"/>
      <c r="AF1" s="88"/>
      <c r="AG1" s="89"/>
      <c r="AH1" s="3"/>
      <c r="AI1" s="90"/>
      <c r="AJ1" s="91"/>
      <c r="AK1" s="3"/>
      <c r="AL1" s="3"/>
    </row>
    <row r="2" spans="1:38" ht="33.75" customHeight="1" thickTop="1" thickBot="1" x14ac:dyDescent="0.45">
      <c r="A2" s="54" t="s">
        <v>162</v>
      </c>
      <c r="B2" s="51" t="str">
        <f>(A3)</f>
        <v>Kiss I.</v>
      </c>
      <c r="C2" s="53"/>
      <c r="D2" s="51"/>
      <c r="E2" s="51"/>
      <c r="F2" s="52" t="str">
        <f>(A4)</f>
        <v>Szirmay E.</v>
      </c>
      <c r="G2" s="51"/>
      <c r="H2" s="51"/>
      <c r="I2" s="51"/>
      <c r="J2" s="52" t="str">
        <f>(A5)</f>
        <v>Major I.</v>
      </c>
      <c r="K2" s="51"/>
      <c r="L2" s="51"/>
      <c r="M2" s="51"/>
      <c r="N2" s="52" t="str">
        <f>(A6)</f>
        <v>Plemic S.</v>
      </c>
      <c r="O2" s="51"/>
      <c r="P2" s="51"/>
      <c r="Q2" s="51"/>
      <c r="R2" s="52" t="str">
        <f>(A7)</f>
        <v>Gyenes G.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92"/>
      <c r="AK2" s="45" t="s">
        <v>2</v>
      </c>
      <c r="AL2" s="3"/>
    </row>
    <row r="3" spans="1:38" ht="18" thickTop="1" x14ac:dyDescent="0.25">
      <c r="A3" s="44" t="s">
        <v>103</v>
      </c>
      <c r="B3" s="43"/>
      <c r="C3" s="42"/>
      <c r="D3" s="42"/>
      <c r="E3" s="42"/>
      <c r="F3" s="41">
        <v>5</v>
      </c>
      <c r="G3" s="40">
        <f>(N26)</f>
        <v>1</v>
      </c>
      <c r="H3" s="40">
        <f>(P26)</f>
        <v>0</v>
      </c>
      <c r="I3" s="93" t="str">
        <f>IF(G3=".","-",IF(G3&gt;H3,"g",IF(G3=H3,"d","v")))</f>
        <v>g</v>
      </c>
      <c r="J3" s="41">
        <v>4</v>
      </c>
      <c r="K3" s="40">
        <f>(N24)</f>
        <v>3</v>
      </c>
      <c r="L3" s="40">
        <f>(P24)</f>
        <v>0</v>
      </c>
      <c r="M3" s="93" t="str">
        <f>IF(K3=".","-",IF(K3&gt;L3,"g",IF(K3=L3,"d","v")))</f>
        <v>g</v>
      </c>
      <c r="N3" s="41">
        <v>3</v>
      </c>
      <c r="O3" s="40">
        <f>(N19)</f>
        <v>0</v>
      </c>
      <c r="P3" s="40">
        <f>(P19)</f>
        <v>0</v>
      </c>
      <c r="Q3" s="93" t="str">
        <f>IF(O3=".","-",IF(O3&gt;P3,"g",IF(O3=P3,"d","v")))</f>
        <v>d</v>
      </c>
      <c r="R3" s="41">
        <v>2</v>
      </c>
      <c r="S3" s="40">
        <f>(N16)</f>
        <v>2</v>
      </c>
      <c r="T3" s="40">
        <f>(P16)</f>
        <v>0</v>
      </c>
      <c r="U3" s="93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93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3</v>
      </c>
      <c r="AC3" s="37">
        <f t="shared" ref="AC3:AC8" si="2">COUNTIF(B3:Y3,"d")</f>
        <v>1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6</v>
      </c>
      <c r="AF3" s="28">
        <f>SUM(IF(H3&lt;&gt;".",H3)+IF(L3&lt;&gt;".",L3)+IF(P3&lt;&gt;".",P3)+IF(T3&lt;&gt;".",T3)+IF(X3&lt;&gt;".",X3))</f>
        <v>0</v>
      </c>
      <c r="AG3" s="36">
        <f t="shared" ref="AG3:AG8" si="4">SUM(AB3*3+AC3*1)</f>
        <v>10</v>
      </c>
      <c r="AH3" s="4"/>
      <c r="AI3" s="25">
        <f t="shared" ref="AI3:AI8" si="5">RANK(AG3,$AG$3:$AG$8,0)</f>
        <v>1</v>
      </c>
      <c r="AJ3" s="94"/>
      <c r="AK3" s="95">
        <f t="shared" ref="AK3:AK8" si="6">SUM(AE3-AF3)</f>
        <v>6</v>
      </c>
      <c r="AL3" s="3"/>
    </row>
    <row r="4" spans="1:38" ht="17.399999999999999" x14ac:dyDescent="0.25">
      <c r="A4" s="35" t="s">
        <v>109</v>
      </c>
      <c r="B4" s="32">
        <v>5</v>
      </c>
      <c r="C4" s="29">
        <f>(P26)</f>
        <v>0</v>
      </c>
      <c r="D4" s="29">
        <f>(N26)</f>
        <v>1</v>
      </c>
      <c r="E4" s="96" t="str">
        <f>IF(C4=".","-",IF(C4&gt;D4,"g",IF(C4=D4,"d","v")))</f>
        <v>v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3</v>
      </c>
      <c r="M4" s="96" t="str">
        <f>IF(K4=".","-",IF(K4&gt;L4,"g",IF(K4=L4,"d","v")))</f>
        <v>v</v>
      </c>
      <c r="N4" s="32">
        <v>2</v>
      </c>
      <c r="O4" s="29">
        <f>(N15)</f>
        <v>1</v>
      </c>
      <c r="P4" s="29">
        <f>(P15)</f>
        <v>1</v>
      </c>
      <c r="Q4" s="96" t="str">
        <f>IF(O4=".","-",IF(O4&gt;P4,"g",IF(O4=P4,"d","v")))</f>
        <v>d</v>
      </c>
      <c r="R4" s="32">
        <v>1</v>
      </c>
      <c r="S4" s="29">
        <f>(N12)</f>
        <v>2</v>
      </c>
      <c r="T4" s="29">
        <f>(P12)</f>
        <v>0</v>
      </c>
      <c r="U4" s="96" t="str">
        <f>IF(S4=".","-",IF(S4&gt;T4,"g",IF(S4=T4,"d","v")))</f>
        <v>g</v>
      </c>
      <c r="V4" s="32">
        <v>4</v>
      </c>
      <c r="W4" s="29" t="str">
        <f>(N23)</f>
        <v>.</v>
      </c>
      <c r="X4" s="29" t="str">
        <f>(P23)</f>
        <v>.</v>
      </c>
      <c r="Y4" s="96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1</v>
      </c>
      <c r="AC4" s="29">
        <f t="shared" si="2"/>
        <v>1</v>
      </c>
      <c r="AD4" s="29">
        <f t="shared" si="3"/>
        <v>2</v>
      </c>
      <c r="AE4" s="97">
        <f>SUM(IF(C4&lt;&gt;".",C4)+IF(K4&lt;&gt;".",K4)+IF(O4&lt;&gt;".",O4)+IF(S4&lt;&gt;".",S4)+IF(W4&lt;&gt;".",W4))</f>
        <v>4</v>
      </c>
      <c r="AF4" s="97">
        <f>SUM(IF(D4&lt;&gt;".",D4)+IF(L4&lt;&gt;".",L4)+IF(P4&lt;&gt;".",P4)+IF(T4&lt;&gt;".",T4)+IF(X4&lt;&gt;".",X4))</f>
        <v>5</v>
      </c>
      <c r="AG4" s="27">
        <f t="shared" si="4"/>
        <v>4</v>
      </c>
      <c r="AH4" s="4"/>
      <c r="AI4" s="25">
        <f t="shared" si="5"/>
        <v>4</v>
      </c>
      <c r="AJ4" s="94"/>
      <c r="AK4" s="95">
        <f t="shared" si="6"/>
        <v>-1</v>
      </c>
      <c r="AL4" s="3"/>
    </row>
    <row r="5" spans="1:38" ht="17.399999999999999" x14ac:dyDescent="0.25">
      <c r="A5" s="35" t="s">
        <v>112</v>
      </c>
      <c r="B5" s="32">
        <v>4</v>
      </c>
      <c r="C5" s="29">
        <f>(P24)</f>
        <v>0</v>
      </c>
      <c r="D5" s="29">
        <f>(N24)</f>
        <v>3</v>
      </c>
      <c r="E5" s="96" t="str">
        <f>IF(C5=".","-",IF(C5&gt;D5,"g",IF(C5=D5,"d","v")))</f>
        <v>v</v>
      </c>
      <c r="F5" s="32">
        <v>3</v>
      </c>
      <c r="G5" s="29">
        <f>(P18)</f>
        <v>3</v>
      </c>
      <c r="H5" s="29">
        <f>(N18)</f>
        <v>1</v>
      </c>
      <c r="I5" s="96" t="str">
        <f>IF(G5=".","-",IF(G5&gt;H5,"g",IF(G5=H5,"d","v")))</f>
        <v>g</v>
      </c>
      <c r="J5" s="98"/>
      <c r="K5" s="33"/>
      <c r="L5" s="33"/>
      <c r="M5" s="33"/>
      <c r="N5" s="32">
        <v>1</v>
      </c>
      <c r="O5" s="29">
        <f>(N11)</f>
        <v>0</v>
      </c>
      <c r="P5" s="29">
        <f>(P11)</f>
        <v>0</v>
      </c>
      <c r="Q5" s="96" t="str">
        <f>IF(O5=".","-",IF(O5&gt;P5,"g",IF(O5=P5,"d","v")))</f>
        <v>d</v>
      </c>
      <c r="R5" s="32">
        <v>5</v>
      </c>
      <c r="S5" s="29">
        <f>(N27)</f>
        <v>0</v>
      </c>
      <c r="T5" s="29">
        <f>(P27)</f>
        <v>0</v>
      </c>
      <c r="U5" s="96" t="str">
        <f>IF(S5=".","-",IF(S5&gt;T5,"g",IF(S5=T5,"d","v")))</f>
        <v>d</v>
      </c>
      <c r="V5" s="32">
        <v>2</v>
      </c>
      <c r="W5" s="29" t="str">
        <f>(N14)</f>
        <v>.</v>
      </c>
      <c r="X5" s="29" t="str">
        <f>(P14)</f>
        <v>.</v>
      </c>
      <c r="Y5" s="96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1</v>
      </c>
      <c r="AC5" s="29">
        <f t="shared" si="2"/>
        <v>2</v>
      </c>
      <c r="AD5" s="29">
        <f t="shared" si="3"/>
        <v>1</v>
      </c>
      <c r="AE5" s="97">
        <f>SUM(IF(C5&lt;&gt;".",C5)+IF(G5&lt;&gt;".",G5)+IF(O5&lt;&gt;".",O5)+IF(S5&lt;&gt;".",S5)+IF(W5&lt;&gt;".",W5))</f>
        <v>3</v>
      </c>
      <c r="AF5" s="97">
        <f>SUM(IF(H5&lt;&gt;".",H5)+IF(D5&lt;&gt;".",D5)+IF(P5&lt;&gt;".",P5)+IF(T5&lt;&gt;".",T5)+IF(X5&lt;&gt;".",X5))</f>
        <v>4</v>
      </c>
      <c r="AG5" s="27">
        <f t="shared" si="4"/>
        <v>5</v>
      </c>
      <c r="AH5" s="4"/>
      <c r="AI5" s="25">
        <f t="shared" si="5"/>
        <v>3</v>
      </c>
      <c r="AJ5" s="94"/>
      <c r="AK5" s="95">
        <f t="shared" si="6"/>
        <v>-1</v>
      </c>
      <c r="AL5" s="3"/>
    </row>
    <row r="6" spans="1:38" ht="17.399999999999999" x14ac:dyDescent="0.25">
      <c r="A6" s="35" t="s">
        <v>115</v>
      </c>
      <c r="B6" s="32">
        <v>3</v>
      </c>
      <c r="C6" s="29">
        <f>(P19)</f>
        <v>0</v>
      </c>
      <c r="D6" s="29">
        <f>(N19)</f>
        <v>0</v>
      </c>
      <c r="E6" s="96" t="str">
        <f>IF(C6=".","-",IF(C6&gt;D6,"g",IF(C6=D6,"d","v")))</f>
        <v>d</v>
      </c>
      <c r="F6" s="32">
        <v>2</v>
      </c>
      <c r="G6" s="29">
        <f>(P15)</f>
        <v>1</v>
      </c>
      <c r="H6" s="29">
        <f>(N15)</f>
        <v>1</v>
      </c>
      <c r="I6" s="96" t="str">
        <f>IF(G6=".","-",IF(G6&gt;H6,"g",IF(G6=H6,"d","v")))</f>
        <v>d</v>
      </c>
      <c r="J6" s="32">
        <v>1</v>
      </c>
      <c r="K6" s="29">
        <f>(P11)</f>
        <v>0</v>
      </c>
      <c r="L6" s="29">
        <f>(N11)</f>
        <v>0</v>
      </c>
      <c r="M6" s="96" t="str">
        <f>IF(K6=".","-",IF(K6&gt;L6,"g",IF(K6=L6,"d","v")))</f>
        <v>d</v>
      </c>
      <c r="N6" s="34"/>
      <c r="O6" s="33"/>
      <c r="P6" s="33"/>
      <c r="Q6" s="33"/>
      <c r="R6" s="32">
        <v>4</v>
      </c>
      <c r="S6" s="29">
        <f>(N22)</f>
        <v>1</v>
      </c>
      <c r="T6" s="29">
        <f>(P22)</f>
        <v>0</v>
      </c>
      <c r="U6" s="96" t="str">
        <f>IF(S6=".","-",IF(S6&gt;T6,"g",IF(S6=T6,"d","v")))</f>
        <v>g</v>
      </c>
      <c r="V6" s="32">
        <v>5</v>
      </c>
      <c r="W6" s="29" t="str">
        <f>(N28)</f>
        <v>.</v>
      </c>
      <c r="X6" s="29" t="str">
        <f>(P28)</f>
        <v>.</v>
      </c>
      <c r="Y6" s="96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1</v>
      </c>
      <c r="AC6" s="29">
        <f t="shared" si="2"/>
        <v>3</v>
      </c>
      <c r="AD6" s="29">
        <f t="shared" si="3"/>
        <v>0</v>
      </c>
      <c r="AE6" s="97">
        <f>SUM(IF(G6&lt;&gt;".",G6)+IF(K6&lt;&gt;".",K6)+IF(C6&lt;&gt;".",C6)+IF(S6&lt;&gt;".",S6)+IF(W6&lt;&gt;".",W6))</f>
        <v>2</v>
      </c>
      <c r="AF6" s="97">
        <f>SUM(IF(H6&lt;&gt;".",H6)+IF(L6&lt;&gt;".",L6)+IF(D6&lt;&gt;".",D6)+IF(T6&lt;&gt;".",T6)+IF(X6&lt;&gt;".",X6))</f>
        <v>1</v>
      </c>
      <c r="AG6" s="27">
        <f t="shared" si="4"/>
        <v>6</v>
      </c>
      <c r="AH6" s="4"/>
      <c r="AI6" s="25">
        <f t="shared" si="5"/>
        <v>2</v>
      </c>
      <c r="AJ6" s="94"/>
      <c r="AK6" s="95">
        <f t="shared" si="6"/>
        <v>1</v>
      </c>
      <c r="AL6" s="3"/>
    </row>
    <row r="7" spans="1:38" ht="17.399999999999999" x14ac:dyDescent="0.25">
      <c r="A7" s="35" t="s">
        <v>118</v>
      </c>
      <c r="B7" s="32">
        <v>2</v>
      </c>
      <c r="C7" s="29">
        <f>(P16)</f>
        <v>0</v>
      </c>
      <c r="D7" s="29">
        <f>(N16)</f>
        <v>2</v>
      </c>
      <c r="E7" s="96" t="str">
        <f>IF(C7=".","-",IF(C7&gt;D7,"g",IF(C7=D7,"d","v")))</f>
        <v>v</v>
      </c>
      <c r="F7" s="32">
        <v>1</v>
      </c>
      <c r="G7" s="29">
        <f>(P12)</f>
        <v>0</v>
      </c>
      <c r="H7" s="29">
        <f>(N12)</f>
        <v>2</v>
      </c>
      <c r="I7" s="96" t="str">
        <f>IF(G7=".","-",IF(G7&gt;H7,"g",IF(G7=H7,"d","v")))</f>
        <v>v</v>
      </c>
      <c r="J7" s="32">
        <v>5</v>
      </c>
      <c r="K7" s="29">
        <f>(P27)</f>
        <v>0</v>
      </c>
      <c r="L7" s="29">
        <f>(N27)</f>
        <v>0</v>
      </c>
      <c r="M7" s="96" t="str">
        <f>IF(K7=".","-",IF(K7&gt;L7,"g",IF(K7=L7,"d","v")))</f>
        <v>d</v>
      </c>
      <c r="N7" s="32">
        <v>4</v>
      </c>
      <c r="O7" s="29">
        <f>(P22)</f>
        <v>0</v>
      </c>
      <c r="P7" s="29">
        <f>(N22)</f>
        <v>1</v>
      </c>
      <c r="Q7" s="96" t="str">
        <f>IF(O7=".","-",IF(O7&gt;P7,"g",IF(O7=P7,"d","v")))</f>
        <v>v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6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0</v>
      </c>
      <c r="AC7" s="29">
        <f t="shared" si="2"/>
        <v>1</v>
      </c>
      <c r="AD7" s="29">
        <f t="shared" si="3"/>
        <v>3</v>
      </c>
      <c r="AE7" s="97">
        <f>SUM(IF(G7&lt;&gt;".",G7)+IF(K7&lt;&gt;".",K7)+IF(O7&lt;&gt;".",O7)+IF(C7&lt;&gt;".",C7)+IF(W7&lt;&gt;".",W7))</f>
        <v>0</v>
      </c>
      <c r="AF7" s="97">
        <f>SUM(IF(H7&lt;&gt;".",H7)+IF(L7&lt;&gt;".",L7)+IF(P7&lt;&gt;".",P7)+IF(D7&lt;&gt;".",D7)+IF(X7&lt;&gt;".",X7))</f>
        <v>5</v>
      </c>
      <c r="AG7" s="27">
        <f t="shared" si="4"/>
        <v>1</v>
      </c>
      <c r="AH7" s="26"/>
      <c r="AI7" s="25">
        <f t="shared" si="5"/>
        <v>5</v>
      </c>
      <c r="AJ7" s="94"/>
      <c r="AK7" s="95">
        <f t="shared" si="6"/>
        <v>-5</v>
      </c>
      <c r="AL7" s="3"/>
    </row>
    <row r="8" spans="1:38" s="10" customFormat="1" ht="18" thickBot="1" x14ac:dyDescent="0.3">
      <c r="A8" s="24" t="s">
        <v>139</v>
      </c>
      <c r="B8" s="23">
        <v>1</v>
      </c>
      <c r="C8" s="18" t="str">
        <f>(P10)</f>
        <v>.</v>
      </c>
      <c r="D8" s="18" t="str">
        <f>(N10)</f>
        <v>.</v>
      </c>
      <c r="E8" s="99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9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9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9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9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4"/>
      <c r="AK8" s="95">
        <f t="shared" si="6"/>
        <v>0</v>
      </c>
      <c r="AL8" s="4"/>
    </row>
    <row r="9" spans="1:38" s="10" customFormat="1" ht="3.75" customHeight="1" thickTop="1" x14ac:dyDescent="0.25">
      <c r="A9" s="4"/>
      <c r="B9" s="100"/>
      <c r="C9" s="11"/>
      <c r="D9" s="11"/>
      <c r="E9" s="101"/>
      <c r="F9" s="100"/>
      <c r="G9" s="11"/>
      <c r="H9" s="11"/>
      <c r="I9" s="101"/>
      <c r="J9" s="100"/>
      <c r="K9" s="11"/>
      <c r="L9" s="11"/>
      <c r="M9" s="101"/>
      <c r="N9" s="100"/>
      <c r="O9" s="11"/>
      <c r="P9" s="11"/>
      <c r="Q9" s="101"/>
      <c r="R9" s="100"/>
      <c r="S9" s="11"/>
      <c r="T9" s="11"/>
      <c r="U9" s="101"/>
      <c r="V9" s="4"/>
      <c r="W9" s="4"/>
      <c r="X9" s="4"/>
      <c r="Y9" s="4"/>
      <c r="Z9" s="4"/>
      <c r="AA9" s="102"/>
      <c r="AB9" s="12"/>
      <c r="AC9" s="12"/>
      <c r="AD9" s="12"/>
      <c r="AE9" s="103"/>
      <c r="AF9" s="103"/>
      <c r="AG9" s="61"/>
      <c r="AH9" s="4"/>
      <c r="AI9" s="4"/>
      <c r="AJ9" s="4"/>
      <c r="AK9" s="4"/>
      <c r="AL9" s="4"/>
    </row>
    <row r="10" spans="1:38" s="10" customFormat="1" ht="21" x14ac:dyDescent="0.4">
      <c r="A10" s="104">
        <v>1</v>
      </c>
      <c r="B10" s="105"/>
      <c r="C10" s="1"/>
      <c r="D10" s="106"/>
      <c r="K10" s="1"/>
      <c r="L10" s="107" t="str">
        <f>($A$3)</f>
        <v>Kiss I.</v>
      </c>
      <c r="M10" s="1"/>
      <c r="N10" s="7" t="s">
        <v>0</v>
      </c>
      <c r="O10" s="58" t="s">
        <v>1</v>
      </c>
      <c r="P10" s="7" t="s">
        <v>0</v>
      </c>
      <c r="Q10" s="108"/>
      <c r="R10" s="118" t="str">
        <f>($A$8)</f>
        <v>kimaradó</v>
      </c>
      <c r="S10" s="119"/>
      <c r="T10" s="120"/>
      <c r="U10" s="120"/>
      <c r="V10" s="1"/>
    </row>
    <row r="11" spans="1:38" s="10" customFormat="1" ht="20.399999999999999" x14ac:dyDescent="0.35">
      <c r="B11" s="110"/>
      <c r="C11" s="1"/>
      <c r="D11" s="1"/>
      <c r="K11" s="1"/>
      <c r="L11" s="107" t="str">
        <f>($A$5)</f>
        <v>Major I.</v>
      </c>
      <c r="M11" s="1"/>
      <c r="N11" s="7">
        <v>0</v>
      </c>
      <c r="O11" s="58" t="s">
        <v>1</v>
      </c>
      <c r="P11" s="7">
        <v>0</v>
      </c>
      <c r="Q11" s="1"/>
      <c r="R11" s="109" t="str">
        <f>($A$6)</f>
        <v>Plemic S.</v>
      </c>
      <c r="T11" s="1"/>
      <c r="U11" s="1"/>
      <c r="V11" s="1"/>
    </row>
    <row r="12" spans="1:38" s="10" customFormat="1" ht="20.399999999999999" x14ac:dyDescent="0.35">
      <c r="B12" s="110"/>
      <c r="C12" s="1"/>
      <c r="D12" s="106"/>
      <c r="K12" s="1"/>
      <c r="L12" s="107" t="str">
        <f>($A$4)</f>
        <v>Szirmay E.</v>
      </c>
      <c r="M12" s="1"/>
      <c r="N12" s="7">
        <v>2</v>
      </c>
      <c r="O12" s="58" t="s">
        <v>1</v>
      </c>
      <c r="P12" s="7">
        <v>0</v>
      </c>
      <c r="Q12" s="111"/>
      <c r="R12" s="109" t="str">
        <f>($A$7)</f>
        <v>Gyenes G.</v>
      </c>
      <c r="T12" s="1"/>
      <c r="U12" s="1"/>
      <c r="V12" s="1"/>
    </row>
    <row r="13" spans="1:38" ht="3.75" customHeight="1" x14ac:dyDescent="0.4">
      <c r="A13" s="56"/>
      <c r="B13" s="110"/>
      <c r="C13" s="112"/>
      <c r="D13" s="113"/>
      <c r="E13" s="110"/>
      <c r="F13" s="110"/>
      <c r="G13" s="110"/>
      <c r="H13" s="110"/>
      <c r="I13" s="110"/>
      <c r="J13" s="110"/>
      <c r="K13" s="57"/>
      <c r="L13" s="3"/>
      <c r="M13" s="57"/>
      <c r="N13" s="4"/>
      <c r="O13" s="7"/>
      <c r="P13" s="59"/>
      <c r="Q13" s="114"/>
      <c r="R13" s="4"/>
      <c r="S13" s="110"/>
      <c r="T13" s="57"/>
      <c r="U13" s="57"/>
      <c r="V13" s="57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57"/>
    </row>
    <row r="14" spans="1:38" s="10" customFormat="1" ht="21" x14ac:dyDescent="0.4">
      <c r="A14" s="104">
        <v>2</v>
      </c>
      <c r="B14" s="105"/>
      <c r="D14" s="106"/>
      <c r="K14" s="108"/>
      <c r="L14" s="107" t="str">
        <f>($A$5)</f>
        <v>Major I.</v>
      </c>
      <c r="M14" s="1"/>
      <c r="N14" s="7" t="s">
        <v>0</v>
      </c>
      <c r="O14" s="58" t="s">
        <v>1</v>
      </c>
      <c r="P14" s="7" t="s">
        <v>0</v>
      </c>
      <c r="Q14" s="108"/>
      <c r="R14" s="118" t="str">
        <f>($A$8)</f>
        <v>kimaradó</v>
      </c>
      <c r="S14" s="119"/>
      <c r="T14" s="119"/>
      <c r="U14" s="119"/>
      <c r="AI14" s="60"/>
    </row>
    <row r="15" spans="1:38" ht="20.399999999999999" x14ac:dyDescent="0.35">
      <c r="A15" s="56"/>
      <c r="B15" s="110"/>
      <c r="E15" s="10"/>
      <c r="F15" s="10"/>
      <c r="G15" s="10"/>
      <c r="H15" s="10"/>
      <c r="I15" s="10"/>
      <c r="J15" s="10"/>
      <c r="L15" s="107" t="str">
        <f>($A$4)</f>
        <v>Szirmay E.</v>
      </c>
      <c r="N15" s="7">
        <v>1</v>
      </c>
      <c r="O15" s="58" t="s">
        <v>1</v>
      </c>
      <c r="P15" s="7">
        <v>1</v>
      </c>
      <c r="R15" s="109" t="str">
        <f>($A$6)</f>
        <v>Plemic S.</v>
      </c>
      <c r="S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I15" s="60"/>
    </row>
    <row r="16" spans="1:38" ht="20.399999999999999" x14ac:dyDescent="0.35">
      <c r="A16" s="56"/>
      <c r="B16" s="110"/>
      <c r="D16" s="106"/>
      <c r="E16" s="10"/>
      <c r="F16" s="10"/>
      <c r="G16" s="10"/>
      <c r="H16" s="10"/>
      <c r="I16" s="10"/>
      <c r="J16" s="10"/>
      <c r="L16" s="107" t="str">
        <f>($A$3)</f>
        <v>Kiss I.</v>
      </c>
      <c r="N16" s="7">
        <v>2</v>
      </c>
      <c r="O16" s="58" t="s">
        <v>1</v>
      </c>
      <c r="P16" s="7">
        <v>0</v>
      </c>
      <c r="Q16" s="111"/>
      <c r="R16" s="109" t="str">
        <f>($A$7)</f>
        <v>Gyenes G.</v>
      </c>
      <c r="S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60"/>
      <c r="AJ16" s="10"/>
    </row>
    <row r="17" spans="1:35" ht="3.75" customHeight="1" x14ac:dyDescent="0.4">
      <c r="A17" s="56"/>
      <c r="B17" s="110"/>
      <c r="C17" s="112"/>
      <c r="D17" s="113"/>
      <c r="E17" s="110"/>
      <c r="F17" s="110"/>
      <c r="G17" s="110"/>
      <c r="H17" s="110"/>
      <c r="I17" s="110"/>
      <c r="J17" s="110"/>
      <c r="K17" s="57"/>
      <c r="L17" s="3"/>
      <c r="M17" s="57"/>
      <c r="N17" s="4"/>
      <c r="O17" s="7"/>
      <c r="P17" s="59"/>
      <c r="Q17" s="114"/>
      <c r="R17" s="4"/>
      <c r="S17" s="110"/>
      <c r="T17" s="57"/>
      <c r="U17" s="57"/>
      <c r="V17" s="5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57"/>
    </row>
    <row r="18" spans="1:35" ht="21" x14ac:dyDescent="0.4">
      <c r="A18" s="104">
        <v>3</v>
      </c>
      <c r="B18" s="115"/>
      <c r="D18" s="106"/>
      <c r="E18" s="10"/>
      <c r="F18" s="10"/>
      <c r="G18" s="10"/>
      <c r="H18" s="10"/>
      <c r="I18" s="10"/>
      <c r="J18" s="10"/>
      <c r="L18" s="107" t="str">
        <f>($A$4)</f>
        <v>Szirmay E.</v>
      </c>
      <c r="N18" s="7">
        <v>1</v>
      </c>
      <c r="O18" s="58" t="s">
        <v>1</v>
      </c>
      <c r="P18" s="7">
        <v>3</v>
      </c>
      <c r="Q18" s="108"/>
      <c r="R18" s="109" t="str">
        <f>($A$5)</f>
        <v>Major I.</v>
      </c>
      <c r="S18" s="10"/>
      <c r="W18" s="10"/>
      <c r="X18" s="10"/>
      <c r="Y18" s="10"/>
      <c r="Z18" s="10"/>
      <c r="AA18" s="10"/>
      <c r="AB18" s="10"/>
      <c r="AE18" s="10"/>
      <c r="AF18" s="10"/>
      <c r="AG18" s="10"/>
      <c r="AI18" s="60"/>
    </row>
    <row r="19" spans="1:35" ht="20.399999999999999" x14ac:dyDescent="0.35">
      <c r="A19" s="56"/>
      <c r="B19" s="110"/>
      <c r="E19" s="10"/>
      <c r="F19" s="10"/>
      <c r="G19" s="10"/>
      <c r="H19" s="10"/>
      <c r="I19" s="10"/>
      <c r="L19" s="107" t="str">
        <f>($A$3)</f>
        <v>Kiss I.</v>
      </c>
      <c r="N19" s="7">
        <v>0</v>
      </c>
      <c r="O19" s="58" t="s">
        <v>1</v>
      </c>
      <c r="P19" s="7">
        <v>0</v>
      </c>
      <c r="R19" s="109" t="str">
        <f>($A$6)</f>
        <v>Plemic S.</v>
      </c>
      <c r="S19" s="10"/>
      <c r="W19" s="10"/>
      <c r="X19" s="10"/>
      <c r="Y19" s="10"/>
      <c r="Z19" s="10"/>
      <c r="AA19" s="10"/>
      <c r="AB19" s="10"/>
      <c r="AE19" s="10"/>
      <c r="AF19" s="10"/>
      <c r="AG19" s="10"/>
      <c r="AI19" s="60"/>
    </row>
    <row r="20" spans="1:35" ht="20.399999999999999" x14ac:dyDescent="0.35">
      <c r="A20" s="56"/>
      <c r="B20" s="110"/>
      <c r="D20" s="106"/>
      <c r="E20" s="10"/>
      <c r="F20" s="10"/>
      <c r="G20" s="10"/>
      <c r="H20" s="10"/>
      <c r="I20" s="10"/>
      <c r="J20" s="10"/>
      <c r="L20" s="107" t="str">
        <f>($A$7)</f>
        <v>Gyenes G.</v>
      </c>
      <c r="N20" s="7" t="s">
        <v>0</v>
      </c>
      <c r="O20" s="58" t="s">
        <v>1</v>
      </c>
      <c r="P20" s="7" t="s">
        <v>0</v>
      </c>
      <c r="Q20" s="111"/>
      <c r="R20" s="118" t="str">
        <f>($A$8)</f>
        <v>kimaradó</v>
      </c>
      <c r="S20" s="119"/>
      <c r="T20" s="120"/>
      <c r="U20" s="12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3">
      <c r="A21" s="56"/>
      <c r="B21" s="110"/>
      <c r="C21" s="116"/>
      <c r="D21" s="116"/>
      <c r="E21" s="110"/>
      <c r="F21" s="110"/>
      <c r="G21" s="110"/>
      <c r="H21" s="110"/>
      <c r="I21" s="110"/>
      <c r="J21" s="110"/>
      <c r="K21" s="110"/>
      <c r="L21" s="4"/>
      <c r="M21" s="110"/>
      <c r="N21" s="4"/>
      <c r="O21" s="4"/>
      <c r="P21" s="4"/>
      <c r="Q21" s="110"/>
      <c r="R21" s="4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57"/>
    </row>
    <row r="22" spans="1:35" ht="21" x14ac:dyDescent="0.4">
      <c r="A22" s="104">
        <v>4</v>
      </c>
      <c r="B22" s="105"/>
      <c r="D22" s="106"/>
      <c r="E22" s="10"/>
      <c r="F22" s="10"/>
      <c r="G22" s="10"/>
      <c r="H22" s="10"/>
      <c r="I22" s="10"/>
      <c r="J22" s="10"/>
      <c r="L22" s="107" t="str">
        <f>($A$6)</f>
        <v>Plemic S.</v>
      </c>
      <c r="N22" s="7">
        <v>1</v>
      </c>
      <c r="O22" s="58" t="s">
        <v>1</v>
      </c>
      <c r="P22" s="7">
        <v>0</v>
      </c>
      <c r="Q22" s="108"/>
      <c r="R22" s="109" t="str">
        <f>($A$7)</f>
        <v>Gyenes G.</v>
      </c>
      <c r="S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5" ht="20.399999999999999" x14ac:dyDescent="0.35">
      <c r="A23" s="56"/>
      <c r="B23" s="110"/>
      <c r="E23" s="10"/>
      <c r="F23" s="10"/>
      <c r="G23" s="10"/>
      <c r="H23" s="10"/>
      <c r="I23" s="10"/>
      <c r="J23" s="10"/>
      <c r="L23" s="107" t="str">
        <f>($A$4)</f>
        <v>Szirmay E.</v>
      </c>
      <c r="N23" s="7" t="s">
        <v>0</v>
      </c>
      <c r="O23" s="58" t="s">
        <v>1</v>
      </c>
      <c r="P23" s="7" t="s">
        <v>0</v>
      </c>
      <c r="R23" s="118" t="str">
        <f>($A$8)</f>
        <v>kimaradó</v>
      </c>
      <c r="S23" s="119"/>
      <c r="T23" s="120"/>
      <c r="U23" s="12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5" ht="20.399999999999999" x14ac:dyDescent="0.35">
      <c r="A24" s="56"/>
      <c r="B24" s="110"/>
      <c r="D24" s="106"/>
      <c r="E24" s="10"/>
      <c r="F24" s="10"/>
      <c r="G24" s="10"/>
      <c r="H24" s="10"/>
      <c r="I24" s="10"/>
      <c r="J24" s="10"/>
      <c r="L24" s="107" t="str">
        <f>($A$3)</f>
        <v>Kiss I.</v>
      </c>
      <c r="N24" s="7">
        <v>3</v>
      </c>
      <c r="O24" s="58" t="s">
        <v>1</v>
      </c>
      <c r="P24" s="7">
        <v>0</v>
      </c>
      <c r="Q24" s="111"/>
      <c r="R24" s="109" t="str">
        <f>($A$5)</f>
        <v>Major I.</v>
      </c>
      <c r="S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5" ht="3.75" customHeight="1" x14ac:dyDescent="0.4">
      <c r="A25" s="56"/>
      <c r="B25" s="110"/>
      <c r="C25" s="112"/>
      <c r="D25" s="113"/>
      <c r="E25" s="110"/>
      <c r="F25" s="110"/>
      <c r="G25" s="110"/>
      <c r="H25" s="110"/>
      <c r="I25" s="110"/>
      <c r="J25" s="110"/>
      <c r="K25" s="57"/>
      <c r="L25" s="3"/>
      <c r="M25" s="57"/>
      <c r="N25" s="4"/>
      <c r="O25" s="7"/>
      <c r="P25" s="59"/>
      <c r="Q25" s="114"/>
      <c r="R25" s="4"/>
      <c r="S25" s="110"/>
      <c r="T25" s="57"/>
      <c r="U25" s="57"/>
      <c r="V25" s="57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57"/>
    </row>
    <row r="26" spans="1:35" ht="21" x14ac:dyDescent="0.4">
      <c r="A26" s="104">
        <v>5</v>
      </c>
      <c r="B26" s="115"/>
      <c r="D26" s="106"/>
      <c r="E26" s="10"/>
      <c r="F26" s="10"/>
      <c r="G26" s="10"/>
      <c r="H26" s="10"/>
      <c r="I26" s="10"/>
      <c r="J26" s="10"/>
      <c r="L26" s="107" t="str">
        <f>($A$3)</f>
        <v>Kiss I.</v>
      </c>
      <c r="M26" s="108"/>
      <c r="N26" s="7">
        <v>1</v>
      </c>
      <c r="O26" s="58" t="s">
        <v>1</v>
      </c>
      <c r="P26" s="7">
        <v>0</v>
      </c>
      <c r="Q26" s="10"/>
      <c r="R26" s="109" t="str">
        <f>($A$4)</f>
        <v>Szirmay E.</v>
      </c>
      <c r="S26" s="10"/>
      <c r="W26" s="10"/>
      <c r="X26" s="10"/>
      <c r="Y26" s="10"/>
      <c r="Z26" s="10"/>
      <c r="AA26" s="10"/>
      <c r="AB26" s="10"/>
      <c r="AE26" s="10"/>
      <c r="AF26" s="10"/>
      <c r="AG26" s="10"/>
    </row>
    <row r="27" spans="1:35" ht="20.399999999999999" x14ac:dyDescent="0.35">
      <c r="A27" s="56"/>
      <c r="B27" s="110"/>
      <c r="E27" s="10"/>
      <c r="F27" s="10"/>
      <c r="G27" s="10"/>
      <c r="H27" s="10"/>
      <c r="I27" s="10"/>
      <c r="J27" s="10"/>
      <c r="L27" s="107" t="str">
        <f>($A$5)</f>
        <v>Major I.</v>
      </c>
      <c r="N27" s="7">
        <v>0</v>
      </c>
      <c r="O27" s="58" t="s">
        <v>1</v>
      </c>
      <c r="P27" s="7">
        <v>0</v>
      </c>
      <c r="R27" s="109" t="str">
        <f>($A$7)</f>
        <v>Gyenes G.</v>
      </c>
      <c r="S27" s="10"/>
      <c r="W27" s="10"/>
      <c r="X27" s="10"/>
      <c r="Y27" s="10"/>
      <c r="Z27" s="10"/>
      <c r="AA27" s="10"/>
      <c r="AB27" s="10"/>
      <c r="AE27" s="10"/>
      <c r="AF27" s="10"/>
      <c r="AG27" s="10"/>
    </row>
    <row r="28" spans="1:35" ht="20.399999999999999" x14ac:dyDescent="0.35">
      <c r="A28" s="56"/>
      <c r="B28" s="110"/>
      <c r="D28" s="106"/>
      <c r="E28" s="10"/>
      <c r="F28" s="10"/>
      <c r="G28" s="10"/>
      <c r="H28" s="10"/>
      <c r="I28" s="10"/>
      <c r="J28" s="10"/>
      <c r="L28" s="107" t="str">
        <f>($A$6)</f>
        <v>Plemic S.</v>
      </c>
      <c r="N28" s="7" t="s">
        <v>0</v>
      </c>
      <c r="O28" s="58" t="s">
        <v>1</v>
      </c>
      <c r="P28" s="7" t="s">
        <v>0</v>
      </c>
      <c r="Q28" s="111"/>
      <c r="R28" s="118" t="str">
        <f>($A$8)</f>
        <v>kimaradó</v>
      </c>
      <c r="S28" s="119"/>
      <c r="T28" s="120"/>
      <c r="U28" s="12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3">
      <c r="A29" s="56"/>
      <c r="B29" s="110"/>
      <c r="C29" s="116"/>
      <c r="D29" s="116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57"/>
    </row>
    <row r="31" spans="1:35" x14ac:dyDescent="0.25">
      <c r="A31" s="56"/>
    </row>
    <row r="32" spans="1:35" x14ac:dyDescent="0.25">
      <c r="A32" s="56"/>
    </row>
    <row r="33" spans="1:23" ht="3.75" customHeight="1" x14ac:dyDescent="0.25">
      <c r="A33" s="117"/>
    </row>
    <row r="34" spans="1:23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Nevezők listája</vt:lpstr>
      <vt:lpstr>"A"</vt:lpstr>
      <vt:lpstr>"B"</vt:lpstr>
      <vt:lpstr>"C"</vt:lpstr>
      <vt:lpstr>"D"</vt:lpstr>
      <vt:lpstr>8. közé</vt:lpstr>
      <vt:lpstr>Döntő</vt:lpstr>
      <vt:lpstr>9.-23. A</vt:lpstr>
      <vt:lpstr>9.-23. B</vt:lpstr>
      <vt:lpstr>9.-23. C</vt:lpstr>
      <vt:lpstr>9.-16.</vt:lpstr>
      <vt:lpstr>17.-23.</vt:lpstr>
      <vt:lpstr>24.-38. A</vt:lpstr>
      <vt:lpstr>24.-38. B</vt:lpstr>
      <vt:lpstr>24.-38. C</vt:lpstr>
      <vt:lpstr>24.-31.</vt:lpstr>
      <vt:lpstr>32.-38.</vt:lpstr>
      <vt:lpstr>Végeredmény</vt:lpstr>
      <vt:lpstr>'"A"'!Nyomtatási_cím</vt:lpstr>
      <vt:lpstr>'"B"'!Nyomtatási_cím</vt:lpstr>
      <vt:lpstr>'"C"'!Nyomtatási_cím</vt:lpstr>
      <vt:lpstr>'"D"'!Nyomtatási_cím</vt:lpstr>
      <vt:lpstr>Döntő!Nyomtatási_cím</vt:lpstr>
      <vt:lpstr>'"A"'!Nyomtatási_terület</vt:lpstr>
      <vt:lpstr>'"B"'!Nyomtatási_terület</vt:lpstr>
      <vt:lpstr>'"C"'!Nyomtatási_terület</vt:lpstr>
      <vt:lpstr>'"D"'!Nyomtatási_terület</vt:lpstr>
      <vt:lpstr>Döntő!Nyomtatási_terület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Gyozsán, Zoltán</cp:lastModifiedBy>
  <dcterms:created xsi:type="dcterms:W3CDTF">2014-07-25T08:26:58Z</dcterms:created>
  <dcterms:modified xsi:type="dcterms:W3CDTF">2018-08-02T15:21:10Z</dcterms:modified>
</cp:coreProperties>
</file>