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Egyéni OB\"/>
    </mc:Choice>
  </mc:AlternateContent>
  <bookViews>
    <workbookView xWindow="120" yWindow="132" windowWidth="20736" windowHeight="11760" tabRatio="887" activeTab="10"/>
  </bookViews>
  <sheets>
    <sheet name="nevezők" sheetId="1" r:id="rId1"/>
    <sheet name="menetrend" sheetId="2" r:id="rId2"/>
    <sheet name="A" sheetId="3" r:id="rId3"/>
    <sheet name="B" sheetId="4" r:id="rId4"/>
    <sheet name="C" sheetId="5" r:id="rId5"/>
    <sheet name="D" sheetId="6" r:id="rId6"/>
    <sheet name="16-A" sheetId="7" r:id="rId7"/>
    <sheet name="16-B" sheetId="8" r:id="rId8"/>
    <sheet name="16-C" sheetId="9" r:id="rId9"/>
    <sheet name="16-D" sheetId="10" r:id="rId10"/>
    <sheet name="Döntő" sheetId="11" r:id="rId11"/>
    <sheet name="II. o." sheetId="12" r:id="rId12"/>
    <sheet name="III. o. - A" sheetId="13" r:id="rId13"/>
    <sheet name="III. o. - B" sheetId="14" r:id="rId14"/>
    <sheet name="III. o. - döntő" sheetId="15" r:id="rId15"/>
    <sheet name="min." sheetId="16" r:id="rId16"/>
    <sheet name="utánpótlás" sheetId="17" r:id="rId17"/>
    <sheet name="Utánpótlás döntő" sheetId="18" r:id="rId18"/>
    <sheet name="minősítetlen döntő" sheetId="19" r:id="rId19"/>
  </sheets>
  <calcPr calcId="171027"/>
</workbook>
</file>

<file path=xl/calcChain.xml><?xml version="1.0" encoding="utf-8"?>
<calcChain xmlns="http://schemas.openxmlformats.org/spreadsheetml/2006/main">
  <c r="R28" i="17" l="1"/>
  <c r="L28" i="17"/>
  <c r="R27" i="17"/>
  <c r="L27" i="17"/>
  <c r="R26" i="17"/>
  <c r="L26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6" i="17"/>
  <c r="L16" i="17"/>
  <c r="R15" i="17"/>
  <c r="L15" i="17"/>
  <c r="R14" i="17"/>
  <c r="L14" i="17"/>
  <c r="R12" i="17"/>
  <c r="L12" i="17"/>
  <c r="R11" i="17"/>
  <c r="L11" i="17"/>
  <c r="R10" i="17"/>
  <c r="L10" i="17"/>
  <c r="T8" i="17"/>
  <c r="S8" i="17"/>
  <c r="U8" i="17" s="1"/>
  <c r="L8" i="17"/>
  <c r="K8" i="17"/>
  <c r="M8" i="17" s="1"/>
  <c r="H8" i="17"/>
  <c r="G8" i="17"/>
  <c r="D8" i="17"/>
  <c r="C8" i="17"/>
  <c r="X7" i="17"/>
  <c r="W7" i="17"/>
  <c r="Y7" i="17" s="1"/>
  <c r="P7" i="17"/>
  <c r="O7" i="17"/>
  <c r="Q7" i="17" s="1"/>
  <c r="L7" i="17"/>
  <c r="K7" i="17"/>
  <c r="M7" i="17" s="1"/>
  <c r="H7" i="17"/>
  <c r="G7" i="17"/>
  <c r="D7" i="17"/>
  <c r="C7" i="17"/>
  <c r="X6" i="17"/>
  <c r="O8" i="17" s="1"/>
  <c r="W6" i="17"/>
  <c r="P8" i="17" s="1"/>
  <c r="T6" i="17"/>
  <c r="S6" i="17"/>
  <c r="U6" i="17" s="1"/>
  <c r="L6" i="17"/>
  <c r="K6" i="17"/>
  <c r="M6" i="17" s="1"/>
  <c r="H6" i="17"/>
  <c r="G6" i="17"/>
  <c r="D6" i="17"/>
  <c r="C6" i="17"/>
  <c r="X5" i="17"/>
  <c r="W5" i="17"/>
  <c r="Y5" i="17" s="1"/>
  <c r="T5" i="17"/>
  <c r="S5" i="17"/>
  <c r="U5" i="17" s="1"/>
  <c r="P5" i="17"/>
  <c r="O5" i="17"/>
  <c r="Q5" i="17" s="1"/>
  <c r="H5" i="17"/>
  <c r="G5" i="17"/>
  <c r="I5" i="17" s="1"/>
  <c r="D5" i="17"/>
  <c r="C5" i="17"/>
  <c r="X4" i="17"/>
  <c r="W4" i="17"/>
  <c r="Y4" i="17" s="1"/>
  <c r="T4" i="17"/>
  <c r="S4" i="17"/>
  <c r="U4" i="17" s="1"/>
  <c r="P4" i="17"/>
  <c r="O4" i="17"/>
  <c r="Q4" i="17" s="1"/>
  <c r="L4" i="17"/>
  <c r="K4" i="17"/>
  <c r="M4" i="17" s="1"/>
  <c r="D4" i="17"/>
  <c r="C4" i="17"/>
  <c r="X3" i="17"/>
  <c r="W3" i="17"/>
  <c r="Y3" i="17" s="1"/>
  <c r="T3" i="17"/>
  <c r="S3" i="17"/>
  <c r="U3" i="17" s="1"/>
  <c r="P3" i="17"/>
  <c r="O3" i="17"/>
  <c r="Q3" i="17" s="1"/>
  <c r="L3" i="17"/>
  <c r="K3" i="17"/>
  <c r="M3" i="17" s="1"/>
  <c r="H3" i="17"/>
  <c r="AF3" i="17" s="1"/>
  <c r="G3" i="17"/>
  <c r="V2" i="17"/>
  <c r="R2" i="17"/>
  <c r="N2" i="17"/>
  <c r="J2" i="17"/>
  <c r="F2" i="17"/>
  <c r="B2" i="17"/>
  <c r="R45" i="16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AC10" i="16" s="1"/>
  <c r="X10" i="16"/>
  <c r="W10" i="16"/>
  <c r="Y10" i="16" s="1"/>
  <c r="T10" i="16"/>
  <c r="S10" i="16"/>
  <c r="U10" i="16" s="1"/>
  <c r="P10" i="16"/>
  <c r="O10" i="16"/>
  <c r="Q10" i="16" s="1"/>
  <c r="L10" i="16"/>
  <c r="K10" i="16"/>
  <c r="M10" i="16" s="1"/>
  <c r="H10" i="16"/>
  <c r="G10" i="16"/>
  <c r="D10" i="16"/>
  <c r="AN10" i="16" s="1"/>
  <c r="C10" i="16"/>
  <c r="AF9" i="16"/>
  <c r="AE9" i="16"/>
  <c r="AG9" i="16" s="1"/>
  <c r="X9" i="16"/>
  <c r="W9" i="16"/>
  <c r="Y9" i="16" s="1"/>
  <c r="T9" i="16"/>
  <c r="S9" i="16"/>
  <c r="U9" i="16" s="1"/>
  <c r="P9" i="16"/>
  <c r="O9" i="16"/>
  <c r="Q9" i="16" s="1"/>
  <c r="L9" i="16"/>
  <c r="K9" i="16"/>
  <c r="M9" i="16" s="1"/>
  <c r="H9" i="16"/>
  <c r="G9" i="16"/>
  <c r="D9" i="16"/>
  <c r="C9" i="16"/>
  <c r="AF8" i="16"/>
  <c r="AE8" i="16"/>
  <c r="AG8" i="16" s="1"/>
  <c r="AB8" i="16"/>
  <c r="AA8" i="16"/>
  <c r="AC8" i="16" s="1"/>
  <c r="T8" i="16"/>
  <c r="S8" i="16"/>
  <c r="U8" i="16" s="1"/>
  <c r="P8" i="16"/>
  <c r="O8" i="16"/>
  <c r="Q8" i="16" s="1"/>
  <c r="L8" i="16"/>
  <c r="K8" i="16"/>
  <c r="M8" i="16" s="1"/>
  <c r="H8" i="16"/>
  <c r="G8" i="16"/>
  <c r="D8" i="16"/>
  <c r="AN8" i="16" s="1"/>
  <c r="C8" i="16"/>
  <c r="AF7" i="16"/>
  <c r="AE7" i="16"/>
  <c r="AG7" i="16" s="1"/>
  <c r="AB7" i="16"/>
  <c r="AA7" i="16"/>
  <c r="AC7" i="16" s="1"/>
  <c r="X7" i="16"/>
  <c r="W7" i="16"/>
  <c r="Y7" i="16" s="1"/>
  <c r="P7" i="16"/>
  <c r="O7" i="16"/>
  <c r="Q7" i="16" s="1"/>
  <c r="L7" i="16"/>
  <c r="K7" i="16"/>
  <c r="M7" i="16" s="1"/>
  <c r="H7" i="16"/>
  <c r="G7" i="16"/>
  <c r="D7" i="16"/>
  <c r="C7" i="16"/>
  <c r="AF6" i="16"/>
  <c r="AE6" i="16"/>
  <c r="AG6" i="16" s="1"/>
  <c r="AB6" i="16"/>
  <c r="AA6" i="16"/>
  <c r="AC6" i="16" s="1"/>
  <c r="X6" i="16"/>
  <c r="W6" i="16"/>
  <c r="Y6" i="16" s="1"/>
  <c r="T6" i="16"/>
  <c r="S6" i="16"/>
  <c r="U6" i="16" s="1"/>
  <c r="L6" i="16"/>
  <c r="K6" i="16"/>
  <c r="M6" i="16" s="1"/>
  <c r="H6" i="16"/>
  <c r="G6" i="16"/>
  <c r="D6" i="16"/>
  <c r="AN6" i="16" s="1"/>
  <c r="C6" i="16"/>
  <c r="AF5" i="16"/>
  <c r="AE5" i="16"/>
  <c r="AG5" i="16" s="1"/>
  <c r="AB5" i="16"/>
  <c r="AA5" i="16"/>
  <c r="AC5" i="16" s="1"/>
  <c r="X5" i="16"/>
  <c r="W5" i="16"/>
  <c r="Y5" i="16" s="1"/>
  <c r="T5" i="16"/>
  <c r="S5" i="16"/>
  <c r="U5" i="16" s="1"/>
  <c r="P5" i="16"/>
  <c r="O5" i="16"/>
  <c r="Q5" i="16" s="1"/>
  <c r="H5" i="16"/>
  <c r="G5" i="16"/>
  <c r="D5" i="16"/>
  <c r="C5" i="16"/>
  <c r="AF4" i="16"/>
  <c r="AE4" i="16"/>
  <c r="AG4" i="16" s="1"/>
  <c r="AB4" i="16"/>
  <c r="AA4" i="16"/>
  <c r="AC4" i="16" s="1"/>
  <c r="X4" i="16"/>
  <c r="W4" i="16"/>
  <c r="Y4" i="16" s="1"/>
  <c r="T4" i="16"/>
  <c r="S4" i="16"/>
  <c r="U4" i="16" s="1"/>
  <c r="P4" i="16"/>
  <c r="O4" i="16"/>
  <c r="Q4" i="16" s="1"/>
  <c r="L4" i="16"/>
  <c r="K4" i="16"/>
  <c r="D4" i="16"/>
  <c r="AN4" i="16" s="1"/>
  <c r="C4" i="16"/>
  <c r="AF3" i="16"/>
  <c r="AE3" i="16"/>
  <c r="AG3" i="16" s="1"/>
  <c r="AB3" i="16"/>
  <c r="AA3" i="16"/>
  <c r="AC3" i="16" s="1"/>
  <c r="X3" i="16"/>
  <c r="W3" i="16"/>
  <c r="Y3" i="16" s="1"/>
  <c r="T3" i="16"/>
  <c r="S3" i="16"/>
  <c r="U3" i="16" s="1"/>
  <c r="P3" i="16"/>
  <c r="O3" i="16"/>
  <c r="Q3" i="16" s="1"/>
  <c r="L3" i="16"/>
  <c r="K3" i="16"/>
  <c r="H3" i="16"/>
  <c r="G3" i="16"/>
  <c r="AD2" i="16"/>
  <c r="Z2" i="16"/>
  <c r="V2" i="16"/>
  <c r="R2" i="16"/>
  <c r="N2" i="16"/>
  <c r="J2" i="16"/>
  <c r="F2" i="16"/>
  <c r="B2" i="16"/>
  <c r="R28" i="14"/>
  <c r="L28" i="14"/>
  <c r="R27" i="14"/>
  <c r="L27" i="14"/>
  <c r="R26" i="14"/>
  <c r="L26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6" i="14"/>
  <c r="L16" i="14"/>
  <c r="R15" i="14"/>
  <c r="L15" i="14"/>
  <c r="R14" i="14"/>
  <c r="L14" i="14"/>
  <c r="R12" i="14"/>
  <c r="L12" i="14"/>
  <c r="R11" i="14"/>
  <c r="L11" i="14"/>
  <c r="R10" i="14"/>
  <c r="L10" i="14"/>
  <c r="T8" i="14"/>
  <c r="S8" i="14"/>
  <c r="U8" i="14" s="1"/>
  <c r="L8" i="14"/>
  <c r="K8" i="14"/>
  <c r="M8" i="14" s="1"/>
  <c r="H8" i="14"/>
  <c r="G8" i="14"/>
  <c r="D8" i="14"/>
  <c r="C8" i="14"/>
  <c r="X7" i="14"/>
  <c r="W7" i="14"/>
  <c r="Y7" i="14" s="1"/>
  <c r="P7" i="14"/>
  <c r="O7" i="14"/>
  <c r="Q7" i="14" s="1"/>
  <c r="L7" i="14"/>
  <c r="K7" i="14"/>
  <c r="M7" i="14" s="1"/>
  <c r="H7" i="14"/>
  <c r="G7" i="14"/>
  <c r="D7" i="14"/>
  <c r="C7" i="14"/>
  <c r="X6" i="14"/>
  <c r="O8" i="14" s="1"/>
  <c r="W6" i="14"/>
  <c r="P8" i="14" s="1"/>
  <c r="T6" i="14"/>
  <c r="S6" i="14"/>
  <c r="U6" i="14" s="1"/>
  <c r="L6" i="14"/>
  <c r="K6" i="14"/>
  <c r="M6" i="14" s="1"/>
  <c r="H6" i="14"/>
  <c r="G6" i="14"/>
  <c r="D6" i="14"/>
  <c r="C6" i="14"/>
  <c r="X5" i="14"/>
  <c r="W5" i="14"/>
  <c r="Y5" i="14" s="1"/>
  <c r="T5" i="14"/>
  <c r="S5" i="14"/>
  <c r="U5" i="14" s="1"/>
  <c r="P5" i="14"/>
  <c r="O5" i="14"/>
  <c r="Q5" i="14" s="1"/>
  <c r="H5" i="14"/>
  <c r="G5" i="14"/>
  <c r="D5" i="14"/>
  <c r="C5" i="14"/>
  <c r="X4" i="14"/>
  <c r="W4" i="14"/>
  <c r="Y4" i="14" s="1"/>
  <c r="T4" i="14"/>
  <c r="S4" i="14"/>
  <c r="U4" i="14" s="1"/>
  <c r="P4" i="14"/>
  <c r="O4" i="14"/>
  <c r="Q4" i="14" s="1"/>
  <c r="L4" i="14"/>
  <c r="K4" i="14"/>
  <c r="D4" i="14"/>
  <c r="AF4" i="14" s="1"/>
  <c r="C4" i="14"/>
  <c r="X3" i="14"/>
  <c r="W3" i="14"/>
  <c r="Y3" i="14" s="1"/>
  <c r="T3" i="14"/>
  <c r="S3" i="14"/>
  <c r="U3" i="14" s="1"/>
  <c r="P3" i="14"/>
  <c r="O3" i="14"/>
  <c r="Q3" i="14" s="1"/>
  <c r="L3" i="14"/>
  <c r="K3" i="14"/>
  <c r="H3" i="14"/>
  <c r="G3" i="14"/>
  <c r="V2" i="14"/>
  <c r="R2" i="14"/>
  <c r="N2" i="14"/>
  <c r="J2" i="14"/>
  <c r="F2" i="14"/>
  <c r="B2" i="14"/>
  <c r="R28" i="13"/>
  <c r="L28" i="13"/>
  <c r="R27" i="13"/>
  <c r="L27" i="13"/>
  <c r="R26" i="13"/>
  <c r="L26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6" i="13"/>
  <c r="L16" i="13"/>
  <c r="R15" i="13"/>
  <c r="L15" i="13"/>
  <c r="R14" i="13"/>
  <c r="L14" i="13"/>
  <c r="R12" i="13"/>
  <c r="L12" i="13"/>
  <c r="R11" i="13"/>
  <c r="L11" i="13"/>
  <c r="R10" i="13"/>
  <c r="L10" i="13"/>
  <c r="T8" i="13"/>
  <c r="S8" i="13"/>
  <c r="U8" i="13" s="1"/>
  <c r="L8" i="13"/>
  <c r="K8" i="13"/>
  <c r="M8" i="13" s="1"/>
  <c r="H8" i="13"/>
  <c r="G8" i="13"/>
  <c r="D8" i="13"/>
  <c r="C8" i="13"/>
  <c r="X7" i="13"/>
  <c r="W7" i="13"/>
  <c r="Y7" i="13" s="1"/>
  <c r="P7" i="13"/>
  <c r="O7" i="13"/>
  <c r="Q7" i="13" s="1"/>
  <c r="L7" i="13"/>
  <c r="K7" i="13"/>
  <c r="M7" i="13" s="1"/>
  <c r="H7" i="13"/>
  <c r="G7" i="13"/>
  <c r="D7" i="13"/>
  <c r="C7" i="13"/>
  <c r="X6" i="13"/>
  <c r="O8" i="13" s="1"/>
  <c r="W6" i="13"/>
  <c r="P8" i="13" s="1"/>
  <c r="T6" i="13"/>
  <c r="S6" i="13"/>
  <c r="U6" i="13" s="1"/>
  <c r="L6" i="13"/>
  <c r="K6" i="13"/>
  <c r="M6" i="13" s="1"/>
  <c r="H6" i="13"/>
  <c r="G6" i="13"/>
  <c r="D6" i="13"/>
  <c r="C6" i="13"/>
  <c r="X5" i="13"/>
  <c r="W5" i="13"/>
  <c r="Y5" i="13" s="1"/>
  <c r="T5" i="13"/>
  <c r="S5" i="13"/>
  <c r="U5" i="13" s="1"/>
  <c r="P5" i="13"/>
  <c r="O5" i="13"/>
  <c r="Q5" i="13" s="1"/>
  <c r="H5" i="13"/>
  <c r="G5" i="13"/>
  <c r="D5" i="13"/>
  <c r="C5" i="13"/>
  <c r="X4" i="13"/>
  <c r="W4" i="13"/>
  <c r="Y4" i="13" s="1"/>
  <c r="T4" i="13"/>
  <c r="S4" i="13"/>
  <c r="U4" i="13" s="1"/>
  <c r="P4" i="13"/>
  <c r="O4" i="13"/>
  <c r="Q4" i="13" s="1"/>
  <c r="L4" i="13"/>
  <c r="K4" i="13"/>
  <c r="D4" i="13"/>
  <c r="C4" i="13"/>
  <c r="X3" i="13"/>
  <c r="W3" i="13"/>
  <c r="Y3" i="13" s="1"/>
  <c r="T3" i="13"/>
  <c r="S3" i="13"/>
  <c r="U3" i="13" s="1"/>
  <c r="P3" i="13"/>
  <c r="O3" i="13"/>
  <c r="Q3" i="13" s="1"/>
  <c r="L3" i="13"/>
  <c r="K3" i="13"/>
  <c r="H3" i="13"/>
  <c r="AF3" i="13" s="1"/>
  <c r="G3" i="13"/>
  <c r="V2" i="13"/>
  <c r="R2" i="13"/>
  <c r="N2" i="13"/>
  <c r="J2" i="13"/>
  <c r="F2" i="13"/>
  <c r="B2" i="13"/>
  <c r="R66" i="12"/>
  <c r="L66" i="12"/>
  <c r="R65" i="12"/>
  <c r="L65" i="12"/>
  <c r="R64" i="12"/>
  <c r="L64" i="12"/>
  <c r="R63" i="12"/>
  <c r="L63" i="12"/>
  <c r="R62" i="12"/>
  <c r="L62" i="12"/>
  <c r="R60" i="12"/>
  <c r="L60" i="12"/>
  <c r="R59" i="12"/>
  <c r="L59" i="12"/>
  <c r="R58" i="12"/>
  <c r="L58" i="12"/>
  <c r="R57" i="12"/>
  <c r="L57" i="12"/>
  <c r="R56" i="12"/>
  <c r="L56" i="12"/>
  <c r="R54" i="12"/>
  <c r="L54" i="12"/>
  <c r="R53" i="12"/>
  <c r="L53" i="12"/>
  <c r="R52" i="12"/>
  <c r="L52" i="12"/>
  <c r="R51" i="12"/>
  <c r="L51" i="12"/>
  <c r="R50" i="12"/>
  <c r="L50" i="12"/>
  <c r="R48" i="12"/>
  <c r="L48" i="12"/>
  <c r="R47" i="12"/>
  <c r="L47" i="12"/>
  <c r="R46" i="12"/>
  <c r="L46" i="12"/>
  <c r="R45" i="12"/>
  <c r="L45" i="12"/>
  <c r="R44" i="12"/>
  <c r="L44" i="12"/>
  <c r="R42" i="12"/>
  <c r="L42" i="12"/>
  <c r="R41" i="12"/>
  <c r="L41" i="12"/>
  <c r="R40" i="12"/>
  <c r="L40" i="12"/>
  <c r="R39" i="12"/>
  <c r="L39" i="12"/>
  <c r="R38" i="12"/>
  <c r="L38" i="12"/>
  <c r="R36" i="12"/>
  <c r="L36" i="12"/>
  <c r="R35" i="12"/>
  <c r="L35" i="12"/>
  <c r="R34" i="12"/>
  <c r="L34" i="12"/>
  <c r="R33" i="12"/>
  <c r="L33" i="12"/>
  <c r="R32" i="12"/>
  <c r="L32" i="12"/>
  <c r="R30" i="12"/>
  <c r="L30" i="12"/>
  <c r="R29" i="12"/>
  <c r="L29" i="12"/>
  <c r="R28" i="12"/>
  <c r="L28" i="12"/>
  <c r="R27" i="12"/>
  <c r="L27" i="12"/>
  <c r="R26" i="12"/>
  <c r="L26" i="12"/>
  <c r="R24" i="12"/>
  <c r="L24" i="12"/>
  <c r="R23" i="12"/>
  <c r="L23" i="12"/>
  <c r="R22" i="12"/>
  <c r="L22" i="12"/>
  <c r="R21" i="12"/>
  <c r="L21" i="12"/>
  <c r="R20" i="12"/>
  <c r="L20" i="12"/>
  <c r="R18" i="12"/>
  <c r="L18" i="12"/>
  <c r="R17" i="12"/>
  <c r="L17" i="12"/>
  <c r="R16" i="12"/>
  <c r="L16" i="12"/>
  <c r="R15" i="12"/>
  <c r="L15" i="12"/>
  <c r="R14" i="12"/>
  <c r="L14" i="12"/>
  <c r="AJ12" i="12"/>
  <c r="AI12" i="12"/>
  <c r="AK12" i="12" s="1"/>
  <c r="AF12" i="12"/>
  <c r="AE12" i="12"/>
  <c r="AG12" i="12" s="1"/>
  <c r="AB12" i="12"/>
  <c r="AA12" i="12"/>
  <c r="AC12" i="12" s="1"/>
  <c r="X12" i="12"/>
  <c r="W12" i="12"/>
  <c r="Y12" i="12" s="1"/>
  <c r="T12" i="12"/>
  <c r="S12" i="12"/>
  <c r="U12" i="12" s="1"/>
  <c r="P12" i="12"/>
  <c r="O12" i="12"/>
  <c r="L12" i="12"/>
  <c r="K12" i="12"/>
  <c r="M12" i="12" s="1"/>
  <c r="H12" i="12"/>
  <c r="G12" i="12"/>
  <c r="I12" i="12" s="1"/>
  <c r="D12" i="12"/>
  <c r="C12" i="12"/>
  <c r="AN11" i="12"/>
  <c r="AM11" i="12"/>
  <c r="AO11" i="12" s="1"/>
  <c r="AF11" i="12"/>
  <c r="AE11" i="12"/>
  <c r="AG11" i="12" s="1"/>
  <c r="AB11" i="12"/>
  <c r="AA11" i="12"/>
  <c r="AC11" i="12" s="1"/>
  <c r="X11" i="12"/>
  <c r="W11" i="12"/>
  <c r="Y11" i="12" s="1"/>
  <c r="T11" i="12"/>
  <c r="S11" i="12"/>
  <c r="U11" i="12" s="1"/>
  <c r="P11" i="12"/>
  <c r="O11" i="12"/>
  <c r="L11" i="12"/>
  <c r="K11" i="12"/>
  <c r="M11" i="12" s="1"/>
  <c r="H11" i="12"/>
  <c r="G11" i="12"/>
  <c r="I11" i="12" s="1"/>
  <c r="D11" i="12"/>
  <c r="C11" i="12"/>
  <c r="AN10" i="12"/>
  <c r="AM10" i="12"/>
  <c r="AO10" i="12" s="1"/>
  <c r="AJ10" i="12"/>
  <c r="AI10" i="12"/>
  <c r="AK10" i="12" s="1"/>
  <c r="AB10" i="12"/>
  <c r="AA10" i="12"/>
  <c r="AC10" i="12" s="1"/>
  <c r="X10" i="12"/>
  <c r="W10" i="12"/>
  <c r="Y10" i="12" s="1"/>
  <c r="T10" i="12"/>
  <c r="S10" i="12"/>
  <c r="U10" i="12" s="1"/>
  <c r="P10" i="12"/>
  <c r="O10" i="12"/>
  <c r="L10" i="12"/>
  <c r="K10" i="12"/>
  <c r="M10" i="12" s="1"/>
  <c r="H10" i="12"/>
  <c r="G10" i="12"/>
  <c r="I10" i="12" s="1"/>
  <c r="D10" i="12"/>
  <c r="C10" i="12"/>
  <c r="AN9" i="12"/>
  <c r="AM9" i="12"/>
  <c r="AO9" i="12" s="1"/>
  <c r="AJ9" i="12"/>
  <c r="AI9" i="12"/>
  <c r="AK9" i="12" s="1"/>
  <c r="AF9" i="12"/>
  <c r="AE9" i="12"/>
  <c r="AG9" i="12" s="1"/>
  <c r="X9" i="12"/>
  <c r="W9" i="12"/>
  <c r="Y9" i="12" s="1"/>
  <c r="T9" i="12"/>
  <c r="S9" i="12"/>
  <c r="U9" i="12" s="1"/>
  <c r="P9" i="12"/>
  <c r="O9" i="12"/>
  <c r="L9" i="12"/>
  <c r="K9" i="12"/>
  <c r="M9" i="12" s="1"/>
  <c r="H9" i="12"/>
  <c r="G9" i="12"/>
  <c r="I9" i="12" s="1"/>
  <c r="D9" i="12"/>
  <c r="C9" i="12"/>
  <c r="AN8" i="12"/>
  <c r="AM8" i="12"/>
  <c r="AO8" i="12" s="1"/>
  <c r="AJ8" i="12"/>
  <c r="AI8" i="12"/>
  <c r="AK8" i="12" s="1"/>
  <c r="AF8" i="12"/>
  <c r="AE8" i="12"/>
  <c r="AG8" i="12" s="1"/>
  <c r="AB8" i="12"/>
  <c r="AA8" i="12"/>
  <c r="AC8" i="12" s="1"/>
  <c r="T8" i="12"/>
  <c r="S8" i="12"/>
  <c r="U8" i="12" s="1"/>
  <c r="P8" i="12"/>
  <c r="O8" i="12"/>
  <c r="L8" i="12"/>
  <c r="K8" i="12"/>
  <c r="M8" i="12" s="1"/>
  <c r="H8" i="12"/>
  <c r="G8" i="12"/>
  <c r="D8" i="12"/>
  <c r="C8" i="12"/>
  <c r="AN7" i="12"/>
  <c r="AM7" i="12"/>
  <c r="AO7" i="12" s="1"/>
  <c r="AJ7" i="12"/>
  <c r="AI7" i="12"/>
  <c r="AK7" i="12" s="1"/>
  <c r="AF7" i="12"/>
  <c r="AE7" i="12"/>
  <c r="AG7" i="12" s="1"/>
  <c r="AB7" i="12"/>
  <c r="AA7" i="12"/>
  <c r="AC7" i="12" s="1"/>
  <c r="X7" i="12"/>
  <c r="W7" i="12"/>
  <c r="Y7" i="12" s="1"/>
  <c r="P7" i="12"/>
  <c r="O7" i="12"/>
  <c r="L7" i="12"/>
  <c r="K7" i="12"/>
  <c r="M7" i="12" s="1"/>
  <c r="H7" i="12"/>
  <c r="G7" i="12"/>
  <c r="I7" i="12" s="1"/>
  <c r="D7" i="12"/>
  <c r="C7" i="12"/>
  <c r="AN6" i="12"/>
  <c r="AM6" i="12"/>
  <c r="AO6" i="12" s="1"/>
  <c r="AJ6" i="12"/>
  <c r="AI6" i="12"/>
  <c r="AK6" i="12" s="1"/>
  <c r="AF6" i="12"/>
  <c r="AE6" i="12"/>
  <c r="AG6" i="12" s="1"/>
  <c r="AB6" i="12"/>
  <c r="AA6" i="12"/>
  <c r="AC6" i="12" s="1"/>
  <c r="X6" i="12"/>
  <c r="W6" i="12"/>
  <c r="Y6" i="12" s="1"/>
  <c r="T6" i="12"/>
  <c r="S6" i="12"/>
  <c r="L6" i="12"/>
  <c r="K6" i="12"/>
  <c r="M6" i="12" s="1"/>
  <c r="H6" i="12"/>
  <c r="G6" i="12"/>
  <c r="I6" i="12" s="1"/>
  <c r="D6" i="12"/>
  <c r="C6" i="12"/>
  <c r="AN5" i="12"/>
  <c r="AM5" i="12"/>
  <c r="AO5" i="12" s="1"/>
  <c r="AJ5" i="12"/>
  <c r="AI5" i="12"/>
  <c r="AK5" i="12" s="1"/>
  <c r="AF5" i="12"/>
  <c r="AE5" i="12"/>
  <c r="AG5" i="12" s="1"/>
  <c r="AB5" i="12"/>
  <c r="AA5" i="12"/>
  <c r="AC5" i="12" s="1"/>
  <c r="X5" i="12"/>
  <c r="W5" i="12"/>
  <c r="Y5" i="12" s="1"/>
  <c r="T5" i="12"/>
  <c r="S5" i="12"/>
  <c r="P5" i="12"/>
  <c r="O5" i="12"/>
  <c r="Q5" i="12" s="1"/>
  <c r="H5" i="12"/>
  <c r="G5" i="12"/>
  <c r="I5" i="12" s="1"/>
  <c r="D5" i="12"/>
  <c r="C5" i="12"/>
  <c r="AN4" i="12"/>
  <c r="AM4" i="12"/>
  <c r="AO4" i="12" s="1"/>
  <c r="AJ4" i="12"/>
  <c r="AI4" i="12"/>
  <c r="AK4" i="12" s="1"/>
  <c r="AF4" i="12"/>
  <c r="AE4" i="12"/>
  <c r="AG4" i="12" s="1"/>
  <c r="AB4" i="12"/>
  <c r="AA4" i="12"/>
  <c r="AC4" i="12" s="1"/>
  <c r="X4" i="12"/>
  <c r="W4" i="12"/>
  <c r="Y4" i="12" s="1"/>
  <c r="T4" i="12"/>
  <c r="S4" i="12"/>
  <c r="P4" i="12"/>
  <c r="O4" i="12"/>
  <c r="Q4" i="12" s="1"/>
  <c r="L4" i="12"/>
  <c r="K4" i="12"/>
  <c r="D4" i="12"/>
  <c r="C4" i="12"/>
  <c r="AN3" i="12"/>
  <c r="AM3" i="12"/>
  <c r="AO3" i="12" s="1"/>
  <c r="AJ3" i="12"/>
  <c r="AI3" i="12"/>
  <c r="AK3" i="12" s="1"/>
  <c r="AF3" i="12"/>
  <c r="AE3" i="12"/>
  <c r="AG3" i="12" s="1"/>
  <c r="AB3" i="12"/>
  <c r="AA3" i="12"/>
  <c r="AC3" i="12" s="1"/>
  <c r="X3" i="12"/>
  <c r="W3" i="12"/>
  <c r="Y3" i="12" s="1"/>
  <c r="T3" i="12"/>
  <c r="S3" i="12"/>
  <c r="P3" i="12"/>
  <c r="O3" i="12"/>
  <c r="Q3" i="12" s="1"/>
  <c r="L3" i="12"/>
  <c r="K3" i="12"/>
  <c r="M3" i="12" s="1"/>
  <c r="H3" i="12"/>
  <c r="G3" i="12"/>
  <c r="AL2" i="12"/>
  <c r="AH2" i="12"/>
  <c r="AD2" i="12"/>
  <c r="Z2" i="12"/>
  <c r="V2" i="12"/>
  <c r="R2" i="12"/>
  <c r="N2" i="12"/>
  <c r="J2" i="12"/>
  <c r="F2" i="12"/>
  <c r="B2" i="12"/>
  <c r="R66" i="11"/>
  <c r="L66" i="11"/>
  <c r="R65" i="11"/>
  <c r="L65" i="11"/>
  <c r="R64" i="11"/>
  <c r="L64" i="11"/>
  <c r="R63" i="11"/>
  <c r="L63" i="11"/>
  <c r="R62" i="11"/>
  <c r="L62" i="11"/>
  <c r="R60" i="11"/>
  <c r="L60" i="11"/>
  <c r="R59" i="11"/>
  <c r="L59" i="11"/>
  <c r="R58" i="11"/>
  <c r="L58" i="11"/>
  <c r="R57" i="11"/>
  <c r="L57" i="11"/>
  <c r="R56" i="11"/>
  <c r="L56" i="11"/>
  <c r="R54" i="11"/>
  <c r="L54" i="11"/>
  <c r="R53" i="11"/>
  <c r="L53" i="11"/>
  <c r="R52" i="11"/>
  <c r="L52" i="11"/>
  <c r="R51" i="11"/>
  <c r="L51" i="11"/>
  <c r="R50" i="11"/>
  <c r="L50" i="11"/>
  <c r="R48" i="11"/>
  <c r="L48" i="11"/>
  <c r="R47" i="11"/>
  <c r="L47" i="11"/>
  <c r="R46" i="11"/>
  <c r="L46" i="11"/>
  <c r="R45" i="11"/>
  <c r="L45" i="11"/>
  <c r="R44" i="11"/>
  <c r="L44" i="11"/>
  <c r="R42" i="11"/>
  <c r="L42" i="11"/>
  <c r="R41" i="11"/>
  <c r="L41" i="11"/>
  <c r="R40" i="11"/>
  <c r="L40" i="11"/>
  <c r="R39" i="11"/>
  <c r="L39" i="11"/>
  <c r="R38" i="11"/>
  <c r="L38" i="11"/>
  <c r="R36" i="11"/>
  <c r="L36" i="11"/>
  <c r="R35" i="11"/>
  <c r="L35" i="11"/>
  <c r="R34" i="11"/>
  <c r="L34" i="11"/>
  <c r="R33" i="11"/>
  <c r="L33" i="11"/>
  <c r="R32" i="11"/>
  <c r="L32" i="11"/>
  <c r="R30" i="11"/>
  <c r="L30" i="11"/>
  <c r="R29" i="11"/>
  <c r="L29" i="11"/>
  <c r="R28" i="11"/>
  <c r="L28" i="11"/>
  <c r="R27" i="11"/>
  <c r="L27" i="11"/>
  <c r="R26" i="11"/>
  <c r="L26" i="11"/>
  <c r="R24" i="11"/>
  <c r="L24" i="11"/>
  <c r="R23" i="11"/>
  <c r="L23" i="11"/>
  <c r="R22" i="11"/>
  <c r="L22" i="11"/>
  <c r="R21" i="11"/>
  <c r="L21" i="11"/>
  <c r="R20" i="11"/>
  <c r="L20" i="11"/>
  <c r="R18" i="11"/>
  <c r="L18" i="11"/>
  <c r="R17" i="11"/>
  <c r="L17" i="11"/>
  <c r="R16" i="11"/>
  <c r="L16" i="11"/>
  <c r="R15" i="11"/>
  <c r="L15" i="11"/>
  <c r="R14" i="11"/>
  <c r="L14" i="11"/>
  <c r="AJ12" i="11"/>
  <c r="AI12" i="11"/>
  <c r="AK12" i="11" s="1"/>
  <c r="AF12" i="11"/>
  <c r="AE12" i="11"/>
  <c r="AG12" i="11" s="1"/>
  <c r="AB12" i="11"/>
  <c r="AA12" i="11"/>
  <c r="AC12" i="11" s="1"/>
  <c r="X12" i="11"/>
  <c r="W12" i="11"/>
  <c r="Y12" i="11" s="1"/>
  <c r="T12" i="11"/>
  <c r="S12" i="11"/>
  <c r="U12" i="11" s="1"/>
  <c r="P12" i="11"/>
  <c r="O12" i="11"/>
  <c r="L12" i="11"/>
  <c r="K12" i="11"/>
  <c r="M12" i="11" s="1"/>
  <c r="H12" i="11"/>
  <c r="G12" i="11"/>
  <c r="I12" i="11" s="1"/>
  <c r="D12" i="11"/>
  <c r="C12" i="11"/>
  <c r="AN11" i="11"/>
  <c r="AM11" i="11"/>
  <c r="AO11" i="11" s="1"/>
  <c r="AF11" i="11"/>
  <c r="AE11" i="11"/>
  <c r="AG11" i="11" s="1"/>
  <c r="AB11" i="11"/>
  <c r="AA11" i="11"/>
  <c r="AC11" i="11" s="1"/>
  <c r="X11" i="11"/>
  <c r="W11" i="11"/>
  <c r="Y11" i="11" s="1"/>
  <c r="T11" i="11"/>
  <c r="S11" i="11"/>
  <c r="U11" i="11" s="1"/>
  <c r="P11" i="11"/>
  <c r="O11" i="11"/>
  <c r="L11" i="11"/>
  <c r="K11" i="11"/>
  <c r="M11" i="11" s="1"/>
  <c r="H11" i="11"/>
  <c r="G11" i="11"/>
  <c r="I11" i="11" s="1"/>
  <c r="D11" i="11"/>
  <c r="C11" i="11"/>
  <c r="AN10" i="11"/>
  <c r="AM10" i="11"/>
  <c r="AO10" i="11" s="1"/>
  <c r="AJ10" i="11"/>
  <c r="AI10" i="11"/>
  <c r="AK10" i="11" s="1"/>
  <c r="AB10" i="11"/>
  <c r="AA10" i="11"/>
  <c r="AC10" i="11" s="1"/>
  <c r="X10" i="11"/>
  <c r="W10" i="11"/>
  <c r="Y10" i="11" s="1"/>
  <c r="T10" i="11"/>
  <c r="S10" i="11"/>
  <c r="U10" i="11" s="1"/>
  <c r="P10" i="11"/>
  <c r="O10" i="11"/>
  <c r="L10" i="11"/>
  <c r="K10" i="11"/>
  <c r="M10" i="11" s="1"/>
  <c r="H10" i="11"/>
  <c r="G10" i="11"/>
  <c r="I10" i="11" s="1"/>
  <c r="D10" i="11"/>
  <c r="C10" i="11"/>
  <c r="AN9" i="11"/>
  <c r="AM9" i="11"/>
  <c r="AO9" i="11" s="1"/>
  <c r="AJ9" i="11"/>
  <c r="AI9" i="11"/>
  <c r="AK9" i="11" s="1"/>
  <c r="AF9" i="11"/>
  <c r="AE9" i="11"/>
  <c r="AG9" i="11" s="1"/>
  <c r="X9" i="11"/>
  <c r="W9" i="11"/>
  <c r="Y9" i="11" s="1"/>
  <c r="T9" i="11"/>
  <c r="S9" i="11"/>
  <c r="U9" i="11" s="1"/>
  <c r="P9" i="11"/>
  <c r="O9" i="11"/>
  <c r="L9" i="11"/>
  <c r="K9" i="11"/>
  <c r="M9" i="11" s="1"/>
  <c r="H9" i="11"/>
  <c r="G9" i="11"/>
  <c r="I9" i="11" s="1"/>
  <c r="D9" i="11"/>
  <c r="C9" i="11"/>
  <c r="AN8" i="11"/>
  <c r="AM8" i="11"/>
  <c r="AO8" i="11" s="1"/>
  <c r="AJ8" i="11"/>
  <c r="AI8" i="11"/>
  <c r="AK8" i="11" s="1"/>
  <c r="AF8" i="11"/>
  <c r="AE8" i="11"/>
  <c r="AG8" i="11" s="1"/>
  <c r="AB8" i="11"/>
  <c r="AA8" i="11"/>
  <c r="AC8" i="11" s="1"/>
  <c r="T8" i="11"/>
  <c r="S8" i="11"/>
  <c r="U8" i="11" s="1"/>
  <c r="P8" i="11"/>
  <c r="O8" i="11"/>
  <c r="L8" i="11"/>
  <c r="K8" i="11"/>
  <c r="M8" i="11" s="1"/>
  <c r="H8" i="11"/>
  <c r="G8" i="11"/>
  <c r="I8" i="11" s="1"/>
  <c r="D8" i="11"/>
  <c r="C8" i="11"/>
  <c r="AN7" i="11"/>
  <c r="AM7" i="11"/>
  <c r="AO7" i="11" s="1"/>
  <c r="AJ7" i="11"/>
  <c r="AI7" i="11"/>
  <c r="AK7" i="11" s="1"/>
  <c r="AF7" i="11"/>
  <c r="AE7" i="11"/>
  <c r="AG7" i="11" s="1"/>
  <c r="AB7" i="11"/>
  <c r="AA7" i="11"/>
  <c r="AC7" i="11" s="1"/>
  <c r="X7" i="11"/>
  <c r="W7" i="11"/>
  <c r="Y7" i="11" s="1"/>
  <c r="P7" i="11"/>
  <c r="O7" i="11"/>
  <c r="L7" i="11"/>
  <c r="K7" i="11"/>
  <c r="M7" i="11" s="1"/>
  <c r="H7" i="11"/>
  <c r="G7" i="11"/>
  <c r="I7" i="11" s="1"/>
  <c r="D7" i="11"/>
  <c r="C7" i="11"/>
  <c r="AN6" i="11"/>
  <c r="AM6" i="11"/>
  <c r="AO6" i="11" s="1"/>
  <c r="AJ6" i="11"/>
  <c r="AI6" i="11"/>
  <c r="AK6" i="11" s="1"/>
  <c r="AF6" i="11"/>
  <c r="AE6" i="11"/>
  <c r="AG6" i="11" s="1"/>
  <c r="AB6" i="11"/>
  <c r="AA6" i="11"/>
  <c r="AC6" i="11" s="1"/>
  <c r="X6" i="11"/>
  <c r="W6" i="11"/>
  <c r="Y6" i="11" s="1"/>
  <c r="T6" i="11"/>
  <c r="S6" i="11"/>
  <c r="U6" i="11" s="1"/>
  <c r="L6" i="11"/>
  <c r="K6" i="11"/>
  <c r="M6" i="11" s="1"/>
  <c r="H6" i="11"/>
  <c r="G6" i="11"/>
  <c r="I6" i="11" s="1"/>
  <c r="D6" i="11"/>
  <c r="C6" i="11"/>
  <c r="AN5" i="11"/>
  <c r="AM5" i="11"/>
  <c r="AO5" i="11" s="1"/>
  <c r="AJ5" i="11"/>
  <c r="AI5" i="11"/>
  <c r="AK5" i="11" s="1"/>
  <c r="AF5" i="11"/>
  <c r="AE5" i="11"/>
  <c r="AG5" i="11" s="1"/>
  <c r="AB5" i="11"/>
  <c r="AA5" i="11"/>
  <c r="AC5" i="11" s="1"/>
  <c r="X5" i="11"/>
  <c r="W5" i="11"/>
  <c r="Y5" i="11" s="1"/>
  <c r="T5" i="11"/>
  <c r="S5" i="11"/>
  <c r="U5" i="11" s="1"/>
  <c r="P5" i="11"/>
  <c r="O5" i="11"/>
  <c r="H5" i="11"/>
  <c r="G5" i="11"/>
  <c r="I5" i="11" s="1"/>
  <c r="D5" i="11"/>
  <c r="C5" i="11"/>
  <c r="AN4" i="11"/>
  <c r="AM4" i="11"/>
  <c r="AO4" i="11" s="1"/>
  <c r="AJ4" i="11"/>
  <c r="AI4" i="11"/>
  <c r="AK4" i="11" s="1"/>
  <c r="AF4" i="11"/>
  <c r="AE4" i="11"/>
  <c r="AG4" i="11" s="1"/>
  <c r="AB4" i="11"/>
  <c r="AA4" i="11"/>
  <c r="AC4" i="11" s="1"/>
  <c r="X4" i="11"/>
  <c r="W4" i="11"/>
  <c r="Y4" i="11" s="1"/>
  <c r="T4" i="11"/>
  <c r="S4" i="11"/>
  <c r="U4" i="11" s="1"/>
  <c r="P4" i="11"/>
  <c r="O4" i="11"/>
  <c r="Q4" i="11" s="1"/>
  <c r="L4" i="11"/>
  <c r="K4" i="11"/>
  <c r="M4" i="11" s="1"/>
  <c r="D4" i="11"/>
  <c r="C4" i="11"/>
  <c r="AN3" i="11"/>
  <c r="AM3" i="11"/>
  <c r="AO3" i="11" s="1"/>
  <c r="AJ3" i="11"/>
  <c r="AI3" i="11"/>
  <c r="AK3" i="11" s="1"/>
  <c r="AF3" i="11"/>
  <c r="AE3" i="11"/>
  <c r="AG3" i="11" s="1"/>
  <c r="AB3" i="11"/>
  <c r="AA3" i="11"/>
  <c r="AC3" i="11" s="1"/>
  <c r="X3" i="11"/>
  <c r="W3" i="11"/>
  <c r="Y3" i="11" s="1"/>
  <c r="T3" i="11"/>
  <c r="S3" i="11"/>
  <c r="U3" i="11" s="1"/>
  <c r="P3" i="11"/>
  <c r="O3" i="11"/>
  <c r="Q3" i="11" s="1"/>
  <c r="L3" i="11"/>
  <c r="K3" i="11"/>
  <c r="M3" i="11" s="1"/>
  <c r="H3" i="11"/>
  <c r="G3" i="11"/>
  <c r="AL2" i="11"/>
  <c r="AH2" i="11"/>
  <c r="AD2" i="11"/>
  <c r="Z2" i="11"/>
  <c r="V2" i="11"/>
  <c r="R2" i="11"/>
  <c r="N2" i="11"/>
  <c r="J2" i="11"/>
  <c r="F2" i="11"/>
  <c r="B2" i="11"/>
  <c r="S15" i="7"/>
  <c r="L15" i="7"/>
  <c r="S14" i="7"/>
  <c r="L14" i="7"/>
  <c r="S12" i="7"/>
  <c r="L12" i="7"/>
  <c r="S11" i="7"/>
  <c r="L11" i="7"/>
  <c r="S9" i="7"/>
  <c r="L9" i="7"/>
  <c r="S8" i="7"/>
  <c r="L8" i="7"/>
  <c r="L6" i="7"/>
  <c r="K6" i="7"/>
  <c r="M6" i="7" s="1"/>
  <c r="H6" i="7"/>
  <c r="G6" i="7"/>
  <c r="D6" i="7"/>
  <c r="C6" i="7"/>
  <c r="P5" i="7"/>
  <c r="O5" i="7"/>
  <c r="Q5" i="7" s="1"/>
  <c r="H5" i="7"/>
  <c r="G5" i="7"/>
  <c r="D5" i="7"/>
  <c r="C5" i="7"/>
  <c r="P4" i="7"/>
  <c r="O4" i="7"/>
  <c r="Q4" i="7" s="1"/>
  <c r="L4" i="7"/>
  <c r="K4" i="7"/>
  <c r="M4" i="7" s="1"/>
  <c r="D4" i="7"/>
  <c r="X4" i="7" s="1"/>
  <c r="C4" i="7"/>
  <c r="P3" i="7"/>
  <c r="O3" i="7"/>
  <c r="Q3" i="7" s="1"/>
  <c r="L3" i="7"/>
  <c r="K3" i="7"/>
  <c r="M3" i="7" s="1"/>
  <c r="H3" i="7"/>
  <c r="G3" i="7"/>
  <c r="N2" i="7"/>
  <c r="J2" i="7"/>
  <c r="F2" i="7"/>
  <c r="B2" i="7"/>
  <c r="S15" i="8"/>
  <c r="L15" i="8"/>
  <c r="S14" i="8"/>
  <c r="L14" i="8"/>
  <c r="S12" i="8"/>
  <c r="L12" i="8"/>
  <c r="S11" i="8"/>
  <c r="L11" i="8"/>
  <c r="S9" i="8"/>
  <c r="L9" i="8"/>
  <c r="S8" i="8"/>
  <c r="L8" i="8"/>
  <c r="L6" i="8"/>
  <c r="K6" i="8"/>
  <c r="M6" i="8" s="1"/>
  <c r="H6" i="8"/>
  <c r="G6" i="8"/>
  <c r="D6" i="8"/>
  <c r="C6" i="8"/>
  <c r="P5" i="8"/>
  <c r="O5" i="8"/>
  <c r="Q5" i="8" s="1"/>
  <c r="H5" i="8"/>
  <c r="G5" i="8"/>
  <c r="D5" i="8"/>
  <c r="C5" i="8"/>
  <c r="P4" i="8"/>
  <c r="O4" i="8"/>
  <c r="L4" i="8"/>
  <c r="K4" i="8"/>
  <c r="D4" i="8"/>
  <c r="X4" i="8" s="1"/>
  <c r="C4" i="8"/>
  <c r="P3" i="8"/>
  <c r="O3" i="8"/>
  <c r="Q3" i="8" s="1"/>
  <c r="L3" i="8"/>
  <c r="K3" i="8"/>
  <c r="H3" i="8"/>
  <c r="G3" i="8"/>
  <c r="N2" i="8"/>
  <c r="J2" i="8"/>
  <c r="F2" i="8"/>
  <c r="B2" i="8"/>
  <c r="S15" i="9"/>
  <c r="L15" i="9"/>
  <c r="S14" i="9"/>
  <c r="L14" i="9"/>
  <c r="S12" i="9"/>
  <c r="L12" i="9"/>
  <c r="S11" i="9"/>
  <c r="L11" i="9"/>
  <c r="S9" i="9"/>
  <c r="L9" i="9"/>
  <c r="S8" i="9"/>
  <c r="L8" i="9"/>
  <c r="L6" i="9"/>
  <c r="K6" i="9"/>
  <c r="M6" i="9" s="1"/>
  <c r="H6" i="9"/>
  <c r="G6" i="9"/>
  <c r="D6" i="9"/>
  <c r="C6" i="9"/>
  <c r="P5" i="9"/>
  <c r="O5" i="9"/>
  <c r="Q5" i="9" s="1"/>
  <c r="H5" i="9"/>
  <c r="G5" i="9"/>
  <c r="D5" i="9"/>
  <c r="C5" i="9"/>
  <c r="P4" i="9"/>
  <c r="O4" i="9"/>
  <c r="Q4" i="9" s="1"/>
  <c r="L4" i="9"/>
  <c r="K4" i="9"/>
  <c r="M4" i="9" s="1"/>
  <c r="D4" i="9"/>
  <c r="X4" i="9" s="1"/>
  <c r="C4" i="9"/>
  <c r="P3" i="9"/>
  <c r="O3" i="9"/>
  <c r="Q3" i="9" s="1"/>
  <c r="L3" i="9"/>
  <c r="K3" i="9"/>
  <c r="M3" i="9" s="1"/>
  <c r="H3" i="9"/>
  <c r="G3" i="9"/>
  <c r="N2" i="9"/>
  <c r="J2" i="9"/>
  <c r="F2" i="9"/>
  <c r="B2" i="9"/>
  <c r="S15" i="10"/>
  <c r="L15" i="10"/>
  <c r="S14" i="10"/>
  <c r="L14" i="10"/>
  <c r="S12" i="10"/>
  <c r="L12" i="10"/>
  <c r="S11" i="10"/>
  <c r="L11" i="10"/>
  <c r="S9" i="10"/>
  <c r="L9" i="10"/>
  <c r="S8" i="10"/>
  <c r="L8" i="10"/>
  <c r="L6" i="10"/>
  <c r="K6" i="10"/>
  <c r="M6" i="10" s="1"/>
  <c r="H6" i="10"/>
  <c r="G6" i="10"/>
  <c r="D6" i="10"/>
  <c r="C6" i="10"/>
  <c r="P5" i="10"/>
  <c r="O5" i="10"/>
  <c r="Q5" i="10" s="1"/>
  <c r="H5" i="10"/>
  <c r="G5" i="10"/>
  <c r="D5" i="10"/>
  <c r="C5" i="10"/>
  <c r="P4" i="10"/>
  <c r="O4" i="10"/>
  <c r="Q4" i="10" s="1"/>
  <c r="L4" i="10"/>
  <c r="K4" i="10"/>
  <c r="M4" i="10" s="1"/>
  <c r="D4" i="10"/>
  <c r="X4" i="10" s="1"/>
  <c r="C4" i="10"/>
  <c r="P3" i="10"/>
  <c r="O3" i="10"/>
  <c r="Q3" i="10" s="1"/>
  <c r="L3" i="10"/>
  <c r="K3" i="10"/>
  <c r="H3" i="10"/>
  <c r="G3" i="10"/>
  <c r="N2" i="10"/>
  <c r="J2" i="10"/>
  <c r="F2" i="10"/>
  <c r="B2" i="10"/>
  <c r="AU12" i="11" l="1"/>
  <c r="AU12" i="12"/>
  <c r="AV12" i="12"/>
  <c r="Q8" i="14"/>
  <c r="AU6" i="11"/>
  <c r="AU7" i="11"/>
  <c r="AU9" i="11"/>
  <c r="AU11" i="11"/>
  <c r="X3" i="10"/>
  <c r="X6" i="10"/>
  <c r="X3" i="9"/>
  <c r="X3" i="8"/>
  <c r="AC3" i="8" s="1"/>
  <c r="X3" i="7"/>
  <c r="AV6" i="12"/>
  <c r="AF4" i="13"/>
  <c r="Q8" i="13"/>
  <c r="AD8" i="13" s="1"/>
  <c r="AF3" i="14"/>
  <c r="AN3" i="16"/>
  <c r="AN5" i="16"/>
  <c r="AN7" i="16"/>
  <c r="AS7" i="16" s="1"/>
  <c r="AN9" i="16"/>
  <c r="AF4" i="17"/>
  <c r="Q8" i="17"/>
  <c r="AU8" i="11"/>
  <c r="M4" i="12"/>
  <c r="AV4" i="12"/>
  <c r="AM4" i="16"/>
  <c r="AM3" i="16"/>
  <c r="AM5" i="16"/>
  <c r="AS5" i="16" s="1"/>
  <c r="AE5" i="13"/>
  <c r="AF5" i="13"/>
  <c r="AV8" i="11"/>
  <c r="BA8" i="11" s="1"/>
  <c r="AV9" i="11"/>
  <c r="BA9" i="11" s="1"/>
  <c r="AU10" i="12"/>
  <c r="AV10" i="12"/>
  <c r="AU11" i="12"/>
  <c r="AV11" i="12"/>
  <c r="AE4" i="14"/>
  <c r="AE3" i="14"/>
  <c r="AK3" i="14" s="1"/>
  <c r="AU10" i="11"/>
  <c r="AV10" i="11"/>
  <c r="AE6" i="13"/>
  <c r="AF6" i="13"/>
  <c r="AE5" i="14"/>
  <c r="AF5" i="14"/>
  <c r="AK5" i="14" s="1"/>
  <c r="AM7" i="16"/>
  <c r="AF5" i="17"/>
  <c r="AE7" i="13"/>
  <c r="AK7" i="13" s="1"/>
  <c r="AF7" i="13"/>
  <c r="AE6" i="14"/>
  <c r="AF6" i="14"/>
  <c r="AM8" i="16"/>
  <c r="AE6" i="17"/>
  <c r="AF6" i="17"/>
  <c r="AE7" i="17"/>
  <c r="AF7" i="17"/>
  <c r="AM9" i="16"/>
  <c r="AE7" i="14"/>
  <c r="AF7" i="14"/>
  <c r="AK7" i="14" s="1"/>
  <c r="I8" i="12"/>
  <c r="AV8" i="12"/>
  <c r="AU8" i="12"/>
  <c r="AU9" i="12"/>
  <c r="AV9" i="12"/>
  <c r="AV12" i="11"/>
  <c r="BA12" i="11" s="1"/>
  <c r="AV7" i="11"/>
  <c r="BA7" i="11" s="1"/>
  <c r="AE8" i="17"/>
  <c r="AM10" i="16"/>
  <c r="AS10" i="16" s="1"/>
  <c r="AU5" i="12"/>
  <c r="AV3" i="12"/>
  <c r="AU3" i="12"/>
  <c r="AV5" i="12"/>
  <c r="AV11" i="11"/>
  <c r="BA11" i="11" s="1"/>
  <c r="AM6" i="16"/>
  <c r="AS6" i="16" s="1"/>
  <c r="AF8" i="14"/>
  <c r="AF8" i="13"/>
  <c r="AE4" i="13"/>
  <c r="AK4" i="13" s="1"/>
  <c r="AE3" i="13"/>
  <c r="AU6" i="12"/>
  <c r="AU4" i="12"/>
  <c r="BA4" i="12" s="1"/>
  <c r="BA6" i="12"/>
  <c r="AU7" i="12"/>
  <c r="AV7" i="12"/>
  <c r="AU5" i="11"/>
  <c r="AV4" i="11"/>
  <c r="AV5" i="11"/>
  <c r="AV3" i="11"/>
  <c r="AV6" i="11"/>
  <c r="AF8" i="17"/>
  <c r="AE3" i="17"/>
  <c r="AK3" i="17" s="1"/>
  <c r="AE4" i="17"/>
  <c r="AK4" i="17" s="1"/>
  <c r="AE5" i="17"/>
  <c r="AK5" i="17" s="1"/>
  <c r="I6" i="17"/>
  <c r="I7" i="17"/>
  <c r="I8" i="17"/>
  <c r="I3" i="17"/>
  <c r="AD3" i="17" s="1"/>
  <c r="E4" i="17"/>
  <c r="AB4" i="17" s="1"/>
  <c r="E5" i="17"/>
  <c r="AD5" i="17" s="1"/>
  <c r="E6" i="17"/>
  <c r="Y6" i="17"/>
  <c r="AB6" i="17"/>
  <c r="E7" i="17"/>
  <c r="AD7" i="17" s="1"/>
  <c r="E8" i="17"/>
  <c r="AC8" i="17" s="1"/>
  <c r="AS3" i="16"/>
  <c r="AS4" i="16"/>
  <c r="AS8" i="16"/>
  <c r="AS9" i="16"/>
  <c r="M3" i="16"/>
  <c r="M4" i="16"/>
  <c r="I5" i="16"/>
  <c r="I6" i="16"/>
  <c r="I7" i="16"/>
  <c r="I8" i="16"/>
  <c r="I9" i="16"/>
  <c r="I10" i="16"/>
  <c r="I3" i="16"/>
  <c r="AK3" i="16" s="1"/>
  <c r="E4" i="16"/>
  <c r="AK4" i="16" s="1"/>
  <c r="E5" i="16"/>
  <c r="AK5" i="16" s="1"/>
  <c r="E6" i="16"/>
  <c r="AK6" i="16" s="1"/>
  <c r="E7" i="16"/>
  <c r="AK7" i="16" s="1"/>
  <c r="E8" i="16"/>
  <c r="AK8" i="16" s="1"/>
  <c r="E9" i="16"/>
  <c r="AK9" i="16" s="1"/>
  <c r="E10" i="16"/>
  <c r="AK10" i="16" s="1"/>
  <c r="AK4" i="14"/>
  <c r="AK6" i="14"/>
  <c r="AE8" i="14"/>
  <c r="AK8" i="14" s="1"/>
  <c r="M3" i="14"/>
  <c r="M4" i="14"/>
  <c r="I5" i="14"/>
  <c r="I6" i="14"/>
  <c r="I7" i="14"/>
  <c r="I8" i="14"/>
  <c r="I3" i="14"/>
  <c r="E4" i="14"/>
  <c r="E5" i="14"/>
  <c r="AB5" i="14" s="1"/>
  <c r="E6" i="14"/>
  <c r="AC6" i="14" s="1"/>
  <c r="Y6" i="14"/>
  <c r="E7" i="14"/>
  <c r="AB7" i="14" s="1"/>
  <c r="E8" i="14"/>
  <c r="AC8" i="14" s="1"/>
  <c r="AK3" i="13"/>
  <c r="AK5" i="13"/>
  <c r="AK6" i="13"/>
  <c r="AE8" i="13"/>
  <c r="AK8" i="13" s="1"/>
  <c r="M3" i="13"/>
  <c r="M4" i="13"/>
  <c r="I5" i="13"/>
  <c r="I6" i="13"/>
  <c r="I7" i="13"/>
  <c r="AC7" i="13" s="1"/>
  <c r="I8" i="13"/>
  <c r="I3" i="13"/>
  <c r="E4" i="13"/>
  <c r="AC4" i="13" s="1"/>
  <c r="E5" i="13"/>
  <c r="AB5" i="13" s="1"/>
  <c r="E6" i="13"/>
  <c r="Y6" i="13"/>
  <c r="E7" i="13"/>
  <c r="AB7" i="13"/>
  <c r="E8" i="13"/>
  <c r="U3" i="12"/>
  <c r="AR3" i="12" s="1"/>
  <c r="U4" i="12"/>
  <c r="U5" i="12"/>
  <c r="U6" i="12"/>
  <c r="Q7" i="12"/>
  <c r="Q8" i="12"/>
  <c r="Q9" i="12"/>
  <c r="Q10" i="12"/>
  <c r="Q11" i="12"/>
  <c r="Q12" i="12"/>
  <c r="AR12" i="12" s="1"/>
  <c r="I3" i="12"/>
  <c r="E4" i="12"/>
  <c r="AR4" i="12"/>
  <c r="E5" i="12"/>
  <c r="AS5" i="12" s="1"/>
  <c r="AR5" i="12"/>
  <c r="E6" i="12"/>
  <c r="AT6" i="12" s="1"/>
  <c r="E7" i="12"/>
  <c r="AS7" i="12" s="1"/>
  <c r="E8" i="12"/>
  <c r="E9" i="12"/>
  <c r="AS9" i="12" s="1"/>
  <c r="E10" i="12"/>
  <c r="AS10" i="12" s="1"/>
  <c r="E11" i="12"/>
  <c r="E12" i="12"/>
  <c r="I3" i="11"/>
  <c r="AR3" i="11" s="1"/>
  <c r="E5" i="11"/>
  <c r="Q5" i="11"/>
  <c r="AR5" i="11"/>
  <c r="AT5" i="11"/>
  <c r="E6" i="11"/>
  <c r="AR6" i="11" s="1"/>
  <c r="AT6" i="11"/>
  <c r="E7" i="11"/>
  <c r="AS7" i="11" s="1"/>
  <c r="E8" i="11"/>
  <c r="E9" i="11"/>
  <c r="E10" i="11"/>
  <c r="E11" i="11"/>
  <c r="E12" i="11"/>
  <c r="AU3" i="11"/>
  <c r="BA3" i="11" s="1"/>
  <c r="AU4" i="11"/>
  <c r="AS6" i="11"/>
  <c r="Q7" i="11"/>
  <c r="Q8" i="11"/>
  <c r="Q9" i="11"/>
  <c r="AT9" i="11" s="1"/>
  <c r="Q10" i="11"/>
  <c r="Q11" i="11"/>
  <c r="Q12" i="11"/>
  <c r="E4" i="11"/>
  <c r="AR4" i="11" s="1"/>
  <c r="W4" i="8"/>
  <c r="AC4" i="8" s="1"/>
  <c r="W3" i="8"/>
  <c r="W5" i="7"/>
  <c r="X5" i="7"/>
  <c r="W6" i="7"/>
  <c r="AC6" i="7" s="1"/>
  <c r="X6" i="7"/>
  <c r="Q4" i="8"/>
  <c r="W5" i="8"/>
  <c r="X5" i="8"/>
  <c r="W5" i="9"/>
  <c r="X5" i="9"/>
  <c r="M3" i="10"/>
  <c r="W5" i="10"/>
  <c r="X5" i="10"/>
  <c r="W6" i="9"/>
  <c r="X6" i="9"/>
  <c r="W6" i="10"/>
  <c r="W6" i="8"/>
  <c r="X6" i="8"/>
  <c r="W3" i="7"/>
  <c r="AC3" i="7" s="1"/>
  <c r="W4" i="7"/>
  <c r="AC4" i="7" s="1"/>
  <c r="I5" i="7"/>
  <c r="I6" i="7"/>
  <c r="I3" i="7"/>
  <c r="V3" i="7" s="1"/>
  <c r="E4" i="7"/>
  <c r="V4" i="7" s="1"/>
  <c r="T4" i="7"/>
  <c r="E5" i="7"/>
  <c r="U5" i="7" s="1"/>
  <c r="E6" i="7"/>
  <c r="AC5" i="8"/>
  <c r="M3" i="8"/>
  <c r="M4" i="8"/>
  <c r="I5" i="8"/>
  <c r="I6" i="8"/>
  <c r="I3" i="8"/>
  <c r="U3" i="8" s="1"/>
  <c r="E4" i="8"/>
  <c r="U4" i="8" s="1"/>
  <c r="E5" i="8"/>
  <c r="T5" i="8" s="1"/>
  <c r="E6" i="8"/>
  <c r="U6" i="8" s="1"/>
  <c r="W3" i="9"/>
  <c r="W4" i="9"/>
  <c r="AC4" i="9" s="1"/>
  <c r="I5" i="9"/>
  <c r="T5" i="9" s="1"/>
  <c r="I6" i="9"/>
  <c r="I3" i="9"/>
  <c r="V3" i="9" s="1"/>
  <c r="T3" i="9"/>
  <c r="E4" i="9"/>
  <c r="V4" i="9" s="1"/>
  <c r="T4" i="9"/>
  <c r="E5" i="9"/>
  <c r="E6" i="9"/>
  <c r="AC6" i="10"/>
  <c r="W3" i="10"/>
  <c r="W4" i="10"/>
  <c r="AC4" i="10" s="1"/>
  <c r="I5" i="10"/>
  <c r="I6" i="10"/>
  <c r="I3" i="10"/>
  <c r="E4" i="10"/>
  <c r="V4" i="10" s="1"/>
  <c r="E5" i="10"/>
  <c r="U5" i="10" s="1"/>
  <c r="E6" i="10"/>
  <c r="U6" i="10" s="1"/>
  <c r="BA4" i="11" l="1"/>
  <c r="AS4" i="12"/>
  <c r="BA6" i="11"/>
  <c r="AT8" i="11"/>
  <c r="AS12" i="12"/>
  <c r="AS8" i="12"/>
  <c r="AB8" i="13"/>
  <c r="AB6" i="13"/>
  <c r="AC3" i="13"/>
  <c r="AB6" i="14"/>
  <c r="AC4" i="14"/>
  <c r="AC6" i="17"/>
  <c r="AG6" i="17" s="1"/>
  <c r="T3" i="10"/>
  <c r="AC3" i="10"/>
  <c r="U5" i="9"/>
  <c r="Y5" i="9" s="1"/>
  <c r="AC3" i="9"/>
  <c r="V6" i="7"/>
  <c r="T3" i="7"/>
  <c r="AT11" i="11"/>
  <c r="AT7" i="11"/>
  <c r="AS3" i="11"/>
  <c r="AS9" i="11"/>
  <c r="AS5" i="11"/>
  <c r="AQ5" i="11" s="1"/>
  <c r="AS11" i="12"/>
  <c r="AW11" i="12" s="1"/>
  <c r="AR7" i="12"/>
  <c r="AT3" i="12"/>
  <c r="AC8" i="13"/>
  <c r="AC3" i="14"/>
  <c r="BA5" i="11"/>
  <c r="BA12" i="12"/>
  <c r="AR11" i="11"/>
  <c r="AW11" i="11" s="1"/>
  <c r="AS11" i="11"/>
  <c r="AQ11" i="11" s="1"/>
  <c r="AR6" i="12"/>
  <c r="AR12" i="11"/>
  <c r="AR10" i="12"/>
  <c r="AW10" i="12" s="1"/>
  <c r="BA10" i="12"/>
  <c r="BA11" i="12"/>
  <c r="AR11" i="12"/>
  <c r="AT10" i="11"/>
  <c r="AR8" i="11"/>
  <c r="BA10" i="11"/>
  <c r="AR8" i="12"/>
  <c r="AK6" i="17"/>
  <c r="AK7" i="17"/>
  <c r="AB7" i="17"/>
  <c r="AC7" i="14"/>
  <c r="AG7" i="14" s="1"/>
  <c r="BA8" i="12"/>
  <c r="AR9" i="12"/>
  <c r="AW9" i="12" s="1"/>
  <c r="BA3" i="12"/>
  <c r="BA9" i="12"/>
  <c r="AK8" i="17"/>
  <c r="AB8" i="17"/>
  <c r="AD8" i="17"/>
  <c r="BA5" i="12"/>
  <c r="AR10" i="11"/>
  <c r="AD8" i="14"/>
  <c r="AB8" i="14"/>
  <c r="AG8" i="14" s="1"/>
  <c r="AC6" i="13"/>
  <c r="BA7" i="12"/>
  <c r="AG8" i="17"/>
  <c r="AC5" i="17"/>
  <c r="AC4" i="17"/>
  <c r="AC3" i="17"/>
  <c r="AD6" i="17"/>
  <c r="AD4" i="17"/>
  <c r="AB5" i="17"/>
  <c r="AB3" i="17"/>
  <c r="AC7" i="17"/>
  <c r="AA7" i="17" s="1"/>
  <c r="AL10" i="16"/>
  <c r="AL9" i="16"/>
  <c r="AL8" i="16"/>
  <c r="AL7" i="16"/>
  <c r="AL6" i="16"/>
  <c r="AL5" i="16"/>
  <c r="AL4" i="16"/>
  <c r="AL3" i="16"/>
  <c r="AJ10" i="16"/>
  <c r="AJ9" i="16"/>
  <c r="AJ8" i="16"/>
  <c r="AJ7" i="16"/>
  <c r="AJ6" i="16"/>
  <c r="AJ5" i="16"/>
  <c r="AJ4" i="16"/>
  <c r="AJ3" i="16"/>
  <c r="AG6" i="14"/>
  <c r="AD7" i="14"/>
  <c r="AA7" i="14" s="1"/>
  <c r="AD6" i="14"/>
  <c r="AA6" i="14" s="1"/>
  <c r="AD5" i="14"/>
  <c r="AD4" i="14"/>
  <c r="AD3" i="14"/>
  <c r="AC5" i="14"/>
  <c r="AB4" i="14"/>
  <c r="AB3" i="14"/>
  <c r="AG8" i="13"/>
  <c r="AA8" i="13"/>
  <c r="AG7" i="13"/>
  <c r="AD7" i="13"/>
  <c r="AA7" i="13" s="1"/>
  <c r="AD6" i="13"/>
  <c r="AD5" i="13"/>
  <c r="AD4" i="13"/>
  <c r="AD3" i="13"/>
  <c r="AC5" i="13"/>
  <c r="AB4" i="13"/>
  <c r="AB3" i="13"/>
  <c r="AW7" i="12"/>
  <c r="AW5" i="12"/>
  <c r="AW4" i="12"/>
  <c r="AS6" i="12"/>
  <c r="AT11" i="12"/>
  <c r="AT9" i="12"/>
  <c r="AQ9" i="12" s="1"/>
  <c r="AT7" i="12"/>
  <c r="AQ7" i="12" s="1"/>
  <c r="AT4" i="12"/>
  <c r="AQ4" i="12" s="1"/>
  <c r="AS3" i="12"/>
  <c r="AQ3" i="12" s="1"/>
  <c r="AW12" i="12"/>
  <c r="AW8" i="12"/>
  <c r="AT12" i="12"/>
  <c r="AQ12" i="12" s="1"/>
  <c r="AT10" i="12"/>
  <c r="AQ10" i="12" s="1"/>
  <c r="AT8" i="12"/>
  <c r="AT5" i="12"/>
  <c r="AQ5" i="12" s="1"/>
  <c r="AW3" i="11"/>
  <c r="AW6" i="11"/>
  <c r="AQ6" i="11"/>
  <c r="AW5" i="11"/>
  <c r="AS4" i="11"/>
  <c r="AR9" i="11"/>
  <c r="AR7" i="11"/>
  <c r="AT3" i="11"/>
  <c r="AQ3" i="11" s="1"/>
  <c r="AT12" i="11"/>
  <c r="AS10" i="11"/>
  <c r="AQ10" i="11" s="1"/>
  <c r="AS8" i="11"/>
  <c r="AQ8" i="11" s="1"/>
  <c r="AT4" i="11"/>
  <c r="AS12" i="11"/>
  <c r="AC5" i="9"/>
  <c r="T5" i="7"/>
  <c r="Y5" i="7" s="1"/>
  <c r="AC5" i="7"/>
  <c r="T6" i="7"/>
  <c r="AC6" i="8"/>
  <c r="V6" i="9"/>
  <c r="AC5" i="10"/>
  <c r="T6" i="9"/>
  <c r="AC6" i="9"/>
  <c r="U4" i="7"/>
  <c r="Y4" i="7" s="1"/>
  <c r="U3" i="7"/>
  <c r="S3" i="7" s="1"/>
  <c r="V5" i="7"/>
  <c r="U6" i="7"/>
  <c r="V6" i="8"/>
  <c r="V5" i="8"/>
  <c r="V4" i="8"/>
  <c r="V3" i="8"/>
  <c r="U5" i="8"/>
  <c r="T6" i="8"/>
  <c r="T4" i="8"/>
  <c r="T3" i="8"/>
  <c r="U4" i="9"/>
  <c r="Y4" i="9" s="1"/>
  <c r="U3" i="9"/>
  <c r="S3" i="9" s="1"/>
  <c r="V5" i="9"/>
  <c r="S5" i="9" s="1"/>
  <c r="U6" i="9"/>
  <c r="U4" i="10"/>
  <c r="U3" i="10"/>
  <c r="V6" i="10"/>
  <c r="V5" i="10"/>
  <c r="V3" i="10"/>
  <c r="T6" i="10"/>
  <c r="T5" i="10"/>
  <c r="T4" i="10"/>
  <c r="AG6" i="13" l="1"/>
  <c r="S4" i="7"/>
  <c r="AQ11" i="12"/>
  <c r="S5" i="7"/>
  <c r="Y6" i="7"/>
  <c r="AA6" i="17"/>
  <c r="AW6" i="12"/>
  <c r="AY7" i="12" s="1"/>
  <c r="AQ12" i="11"/>
  <c r="AQ8" i="12"/>
  <c r="AA5" i="14"/>
  <c r="AA8" i="14"/>
  <c r="AA6" i="13"/>
  <c r="AA8" i="17"/>
  <c r="AA4" i="17"/>
  <c r="AG5" i="14"/>
  <c r="AA5" i="13"/>
  <c r="AG5" i="13"/>
  <c r="AQ6" i="12"/>
  <c r="AQ4" i="11"/>
  <c r="AG3" i="17"/>
  <c r="AA3" i="17"/>
  <c r="AG7" i="17"/>
  <c r="AG4" i="17"/>
  <c r="AG5" i="17"/>
  <c r="AA5" i="17"/>
  <c r="AO4" i="16"/>
  <c r="AI4" i="16"/>
  <c r="AO6" i="16"/>
  <c r="AI6" i="16"/>
  <c r="AO8" i="16"/>
  <c r="AI8" i="16"/>
  <c r="AO10" i="16"/>
  <c r="AI10" i="16"/>
  <c r="AO3" i="16"/>
  <c r="AI3" i="16"/>
  <c r="AO5" i="16"/>
  <c r="AI5" i="16"/>
  <c r="AO7" i="16"/>
  <c r="AI7" i="16"/>
  <c r="AO9" i="16"/>
  <c r="AQ9" i="16" s="1"/>
  <c r="AI9" i="16"/>
  <c r="AG4" i="14"/>
  <c r="AA4" i="14"/>
  <c r="AG3" i="14"/>
  <c r="AI3" i="14" s="1"/>
  <c r="AA3" i="14"/>
  <c r="AG4" i="13"/>
  <c r="AA4" i="13"/>
  <c r="AG3" i="13"/>
  <c r="AA3" i="13"/>
  <c r="AI6" i="13"/>
  <c r="AW3" i="12"/>
  <c r="AY11" i="12"/>
  <c r="AW7" i="11"/>
  <c r="AQ7" i="11"/>
  <c r="AW12" i="11"/>
  <c r="AW8" i="11"/>
  <c r="AW10" i="11"/>
  <c r="AW4" i="11"/>
  <c r="AW9" i="11"/>
  <c r="AQ9" i="11"/>
  <c r="S5" i="8"/>
  <c r="S4" i="9"/>
  <c r="Y6" i="9"/>
  <c r="Y3" i="9"/>
  <c r="AA3" i="9" s="1"/>
  <c r="S3" i="10"/>
  <c r="Y3" i="10"/>
  <c r="Y3" i="7"/>
  <c r="AA6" i="7" s="1"/>
  <c r="S6" i="7"/>
  <c r="AA3" i="7"/>
  <c r="AA5" i="7"/>
  <c r="Y4" i="8"/>
  <c r="S4" i="8"/>
  <c r="Y3" i="8"/>
  <c r="S3" i="8"/>
  <c r="Y6" i="8"/>
  <c r="S6" i="8"/>
  <c r="Y5" i="8"/>
  <c r="AA5" i="8" s="1"/>
  <c r="S6" i="9"/>
  <c r="Y5" i="10"/>
  <c r="AA3" i="10" s="1"/>
  <c r="S5" i="10"/>
  <c r="Y4" i="10"/>
  <c r="S4" i="10"/>
  <c r="Y6" i="10"/>
  <c r="AA6" i="10" s="1"/>
  <c r="S6" i="10"/>
  <c r="AI8" i="14" l="1"/>
  <c r="AA5" i="9"/>
  <c r="AI3" i="13"/>
  <c r="AI6" i="14"/>
  <c r="AY3" i="12"/>
  <c r="AI8" i="13"/>
  <c r="AI4" i="17"/>
  <c r="AI5" i="17"/>
  <c r="AI8" i="17"/>
  <c r="AI6" i="17"/>
  <c r="AI3" i="17"/>
  <c r="AI7" i="17"/>
  <c r="AQ5" i="16"/>
  <c r="AQ3" i="16"/>
  <c r="AQ10" i="16"/>
  <c r="AQ8" i="16"/>
  <c r="AQ6" i="16"/>
  <c r="AQ4" i="16"/>
  <c r="AI4" i="14"/>
  <c r="AI5" i="14"/>
  <c r="AI4" i="13"/>
  <c r="AI5" i="13"/>
  <c r="AY10" i="12"/>
  <c r="AY6" i="12"/>
  <c r="AY9" i="12"/>
  <c r="AY12" i="12"/>
  <c r="AY10" i="11"/>
  <c r="AY3" i="11"/>
  <c r="AY6" i="11"/>
  <c r="AY5" i="11"/>
  <c r="AY7" i="11"/>
  <c r="AY8" i="11"/>
  <c r="AY12" i="11"/>
  <c r="AY11" i="11"/>
  <c r="AA4" i="9"/>
  <c r="AA6" i="9"/>
  <c r="AA4" i="7"/>
  <c r="AA6" i="8"/>
  <c r="AA3" i="8"/>
  <c r="AA4" i="8"/>
  <c r="AA4" i="10"/>
  <c r="AA5" i="10"/>
  <c r="R66" i="6" l="1"/>
  <c r="L66" i="6"/>
  <c r="R65" i="6"/>
  <c r="L65" i="6"/>
  <c r="R64" i="6"/>
  <c r="L64" i="6"/>
  <c r="R63" i="6"/>
  <c r="L63" i="6"/>
  <c r="R62" i="6"/>
  <c r="L62" i="6"/>
  <c r="R60" i="6"/>
  <c r="L60" i="6"/>
  <c r="R59" i="6"/>
  <c r="L59" i="6"/>
  <c r="R58" i="6"/>
  <c r="L58" i="6"/>
  <c r="R57" i="6"/>
  <c r="L57" i="6"/>
  <c r="R56" i="6"/>
  <c r="L56" i="6"/>
  <c r="R54" i="6"/>
  <c r="L54" i="6"/>
  <c r="R53" i="6"/>
  <c r="L53" i="6"/>
  <c r="R52" i="6"/>
  <c r="L52" i="6"/>
  <c r="R51" i="6"/>
  <c r="L51" i="6"/>
  <c r="R50" i="6"/>
  <c r="L50" i="6"/>
  <c r="R48" i="6"/>
  <c r="L48" i="6"/>
  <c r="R47" i="6"/>
  <c r="L47" i="6"/>
  <c r="R46" i="6"/>
  <c r="L46" i="6"/>
  <c r="R45" i="6"/>
  <c r="L45" i="6"/>
  <c r="R44" i="6"/>
  <c r="L44" i="6"/>
  <c r="R42" i="6"/>
  <c r="L42" i="6"/>
  <c r="R41" i="6"/>
  <c r="L41" i="6"/>
  <c r="R40" i="6"/>
  <c r="L40" i="6"/>
  <c r="R39" i="6"/>
  <c r="L39" i="6"/>
  <c r="R38" i="6"/>
  <c r="L38" i="6"/>
  <c r="R36" i="6"/>
  <c r="L36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6" i="6"/>
  <c r="L26" i="6"/>
  <c r="R24" i="6"/>
  <c r="L24" i="6"/>
  <c r="R23" i="6"/>
  <c r="L23" i="6"/>
  <c r="R22" i="6"/>
  <c r="L22" i="6"/>
  <c r="R21" i="6"/>
  <c r="L21" i="6"/>
  <c r="R20" i="6"/>
  <c r="L20" i="6"/>
  <c r="R18" i="6"/>
  <c r="L18" i="6"/>
  <c r="R17" i="6"/>
  <c r="L17" i="6"/>
  <c r="R16" i="6"/>
  <c r="L16" i="6"/>
  <c r="R15" i="6"/>
  <c r="L15" i="6"/>
  <c r="R14" i="6"/>
  <c r="L14" i="6"/>
  <c r="AJ12" i="6"/>
  <c r="AI12" i="6"/>
  <c r="AK12" i="6" s="1"/>
  <c r="AF12" i="6"/>
  <c r="AE12" i="6"/>
  <c r="AG12" i="6" s="1"/>
  <c r="AB12" i="6"/>
  <c r="AA12" i="6"/>
  <c r="AC12" i="6" s="1"/>
  <c r="X12" i="6"/>
  <c r="W12" i="6"/>
  <c r="Y12" i="6" s="1"/>
  <c r="T12" i="6"/>
  <c r="S12" i="6"/>
  <c r="U12" i="6" s="1"/>
  <c r="P12" i="6"/>
  <c r="O12" i="6"/>
  <c r="L12" i="6"/>
  <c r="K12" i="6"/>
  <c r="M12" i="6" s="1"/>
  <c r="H12" i="6"/>
  <c r="G12" i="6"/>
  <c r="I12" i="6" s="1"/>
  <c r="D12" i="6"/>
  <c r="C12" i="6"/>
  <c r="AN11" i="6"/>
  <c r="AM11" i="6"/>
  <c r="AO11" i="6" s="1"/>
  <c r="AF11" i="6"/>
  <c r="AE11" i="6"/>
  <c r="AG11" i="6" s="1"/>
  <c r="AB11" i="6"/>
  <c r="AA11" i="6"/>
  <c r="AC11" i="6" s="1"/>
  <c r="X11" i="6"/>
  <c r="W11" i="6"/>
  <c r="Y11" i="6" s="1"/>
  <c r="T11" i="6"/>
  <c r="S11" i="6"/>
  <c r="U11" i="6" s="1"/>
  <c r="P11" i="6"/>
  <c r="O11" i="6"/>
  <c r="L11" i="6"/>
  <c r="K11" i="6"/>
  <c r="M11" i="6" s="1"/>
  <c r="H11" i="6"/>
  <c r="G11" i="6"/>
  <c r="I11" i="6" s="1"/>
  <c r="D11" i="6"/>
  <c r="C11" i="6"/>
  <c r="AN10" i="6"/>
  <c r="AM10" i="6"/>
  <c r="AO10" i="6" s="1"/>
  <c r="AJ10" i="6"/>
  <c r="AI10" i="6"/>
  <c r="AK10" i="6" s="1"/>
  <c r="AB10" i="6"/>
  <c r="AA10" i="6"/>
  <c r="AC10" i="6" s="1"/>
  <c r="X10" i="6"/>
  <c r="W10" i="6"/>
  <c r="Y10" i="6" s="1"/>
  <c r="T10" i="6"/>
  <c r="S10" i="6"/>
  <c r="U10" i="6" s="1"/>
  <c r="P10" i="6"/>
  <c r="O10" i="6"/>
  <c r="L10" i="6"/>
  <c r="K10" i="6"/>
  <c r="M10" i="6" s="1"/>
  <c r="H10" i="6"/>
  <c r="G10" i="6"/>
  <c r="I10" i="6" s="1"/>
  <c r="D10" i="6"/>
  <c r="C10" i="6"/>
  <c r="AN9" i="6"/>
  <c r="AM9" i="6"/>
  <c r="AO9" i="6" s="1"/>
  <c r="AJ9" i="6"/>
  <c r="AI9" i="6"/>
  <c r="AK9" i="6" s="1"/>
  <c r="AF9" i="6"/>
  <c r="AE9" i="6"/>
  <c r="AG9" i="6" s="1"/>
  <c r="X9" i="6"/>
  <c r="W9" i="6"/>
  <c r="Y9" i="6" s="1"/>
  <c r="T9" i="6"/>
  <c r="S9" i="6"/>
  <c r="U9" i="6" s="1"/>
  <c r="P9" i="6"/>
  <c r="O9" i="6"/>
  <c r="L9" i="6"/>
  <c r="K9" i="6"/>
  <c r="M9" i="6" s="1"/>
  <c r="H9" i="6"/>
  <c r="G9" i="6"/>
  <c r="I9" i="6" s="1"/>
  <c r="D9" i="6"/>
  <c r="C9" i="6"/>
  <c r="AN8" i="6"/>
  <c r="AM8" i="6"/>
  <c r="AO8" i="6" s="1"/>
  <c r="AJ8" i="6"/>
  <c r="AI8" i="6"/>
  <c r="AK8" i="6" s="1"/>
  <c r="AF8" i="6"/>
  <c r="AE8" i="6"/>
  <c r="AB8" i="6"/>
  <c r="AA8" i="6"/>
  <c r="AC8" i="6" s="1"/>
  <c r="T8" i="6"/>
  <c r="S8" i="6"/>
  <c r="U8" i="6" s="1"/>
  <c r="P8" i="6"/>
  <c r="O8" i="6"/>
  <c r="L8" i="6"/>
  <c r="K8" i="6"/>
  <c r="H8" i="6"/>
  <c r="G8" i="6"/>
  <c r="I8" i="6" s="1"/>
  <c r="D8" i="6"/>
  <c r="C8" i="6"/>
  <c r="AN7" i="6"/>
  <c r="AM7" i="6"/>
  <c r="AO7" i="6" s="1"/>
  <c r="AJ7" i="6"/>
  <c r="AI7" i="6"/>
  <c r="AK7" i="6" s="1"/>
  <c r="AF7" i="6"/>
  <c r="AE7" i="6"/>
  <c r="AB7" i="6"/>
  <c r="AA7" i="6"/>
  <c r="AC7" i="6" s="1"/>
  <c r="X7" i="6"/>
  <c r="W7" i="6"/>
  <c r="Y7" i="6" s="1"/>
  <c r="P7" i="6"/>
  <c r="O7" i="6"/>
  <c r="L7" i="6"/>
  <c r="K7" i="6"/>
  <c r="M7" i="6" s="1"/>
  <c r="H7" i="6"/>
  <c r="G7" i="6"/>
  <c r="I7" i="6" s="1"/>
  <c r="D7" i="6"/>
  <c r="C7" i="6"/>
  <c r="AN6" i="6"/>
  <c r="AM6" i="6"/>
  <c r="AO6" i="6" s="1"/>
  <c r="AJ6" i="6"/>
  <c r="AI6" i="6"/>
  <c r="AF6" i="6"/>
  <c r="AE6" i="6"/>
  <c r="AG6" i="6" s="1"/>
  <c r="AB6" i="6"/>
  <c r="AA6" i="6"/>
  <c r="AC6" i="6" s="1"/>
  <c r="X6" i="6"/>
  <c r="W6" i="6"/>
  <c r="Y6" i="6" s="1"/>
  <c r="T6" i="6"/>
  <c r="S6" i="6"/>
  <c r="U6" i="6" s="1"/>
  <c r="L6" i="6"/>
  <c r="K6" i="6"/>
  <c r="M6" i="6" s="1"/>
  <c r="H6" i="6"/>
  <c r="G6" i="6"/>
  <c r="I6" i="6" s="1"/>
  <c r="D6" i="6"/>
  <c r="C6" i="6"/>
  <c r="AN5" i="6"/>
  <c r="AM5" i="6"/>
  <c r="AO5" i="6" s="1"/>
  <c r="AJ5" i="6"/>
  <c r="AI5" i="6"/>
  <c r="AF5" i="6"/>
  <c r="AE5" i="6"/>
  <c r="AG5" i="6" s="1"/>
  <c r="AB5" i="6"/>
  <c r="AA5" i="6"/>
  <c r="X5" i="6"/>
  <c r="W5" i="6"/>
  <c r="T5" i="6"/>
  <c r="S5" i="6"/>
  <c r="U5" i="6" s="1"/>
  <c r="P5" i="6"/>
  <c r="O5" i="6"/>
  <c r="H5" i="6"/>
  <c r="G5" i="6"/>
  <c r="I5" i="6" s="1"/>
  <c r="D5" i="6"/>
  <c r="C5" i="6"/>
  <c r="AN4" i="6"/>
  <c r="AM4" i="6"/>
  <c r="AO4" i="6" s="1"/>
  <c r="AJ4" i="6"/>
  <c r="AI4" i="6"/>
  <c r="AK4" i="6" s="1"/>
  <c r="AF4" i="6"/>
  <c r="AE4" i="6"/>
  <c r="AB4" i="6"/>
  <c r="AA4" i="6"/>
  <c r="AC4" i="6" s="1"/>
  <c r="X4" i="6"/>
  <c r="W4" i="6"/>
  <c r="Y4" i="6" s="1"/>
  <c r="T4" i="6"/>
  <c r="S4" i="6"/>
  <c r="P4" i="6"/>
  <c r="O4" i="6"/>
  <c r="L4" i="6"/>
  <c r="K4" i="6"/>
  <c r="D4" i="6"/>
  <c r="C4" i="6"/>
  <c r="AN3" i="6"/>
  <c r="AM3" i="6"/>
  <c r="AJ3" i="6"/>
  <c r="AI3" i="6"/>
  <c r="AK3" i="6" s="1"/>
  <c r="AF3" i="6"/>
  <c r="AE3" i="6"/>
  <c r="AG3" i="6" s="1"/>
  <c r="AB3" i="6"/>
  <c r="AA3" i="6"/>
  <c r="AC3" i="6" s="1"/>
  <c r="X3" i="6"/>
  <c r="W3" i="6"/>
  <c r="Y3" i="6" s="1"/>
  <c r="T3" i="6"/>
  <c r="S3" i="6"/>
  <c r="U3" i="6" s="1"/>
  <c r="P3" i="6"/>
  <c r="O3" i="6"/>
  <c r="L3" i="6"/>
  <c r="K3" i="6"/>
  <c r="M3" i="6" s="1"/>
  <c r="H3" i="6"/>
  <c r="G3" i="6"/>
  <c r="AL2" i="6"/>
  <c r="AH2" i="6"/>
  <c r="AD2" i="6"/>
  <c r="Z2" i="6"/>
  <c r="V2" i="6"/>
  <c r="R2" i="6"/>
  <c r="N2" i="6"/>
  <c r="J2" i="6"/>
  <c r="F2" i="6"/>
  <c r="B2" i="6"/>
  <c r="R66" i="5"/>
  <c r="L66" i="5"/>
  <c r="R65" i="5"/>
  <c r="L65" i="5"/>
  <c r="R64" i="5"/>
  <c r="L64" i="5"/>
  <c r="R63" i="5"/>
  <c r="L63" i="5"/>
  <c r="R62" i="5"/>
  <c r="L62" i="5"/>
  <c r="R60" i="5"/>
  <c r="L60" i="5"/>
  <c r="R59" i="5"/>
  <c r="L59" i="5"/>
  <c r="R58" i="5"/>
  <c r="L58" i="5"/>
  <c r="R57" i="5"/>
  <c r="L57" i="5"/>
  <c r="R56" i="5"/>
  <c r="L56" i="5"/>
  <c r="R54" i="5"/>
  <c r="L54" i="5"/>
  <c r="R53" i="5"/>
  <c r="L53" i="5"/>
  <c r="R52" i="5"/>
  <c r="L52" i="5"/>
  <c r="R51" i="5"/>
  <c r="L51" i="5"/>
  <c r="R50" i="5"/>
  <c r="L50" i="5"/>
  <c r="R48" i="5"/>
  <c r="L48" i="5"/>
  <c r="R47" i="5"/>
  <c r="L47" i="5"/>
  <c r="R46" i="5"/>
  <c r="L46" i="5"/>
  <c r="R45" i="5"/>
  <c r="L45" i="5"/>
  <c r="R44" i="5"/>
  <c r="L44" i="5"/>
  <c r="R42" i="5"/>
  <c r="L42" i="5"/>
  <c r="R41" i="5"/>
  <c r="L41" i="5"/>
  <c r="R40" i="5"/>
  <c r="L40" i="5"/>
  <c r="R39" i="5"/>
  <c r="L39" i="5"/>
  <c r="R38" i="5"/>
  <c r="L38" i="5"/>
  <c r="R36" i="5"/>
  <c r="L36" i="5"/>
  <c r="R35" i="5"/>
  <c r="L35" i="5"/>
  <c r="R34" i="5"/>
  <c r="L34" i="5"/>
  <c r="R33" i="5"/>
  <c r="L33" i="5"/>
  <c r="R32" i="5"/>
  <c r="L32" i="5"/>
  <c r="R30" i="5"/>
  <c r="L30" i="5"/>
  <c r="R29" i="5"/>
  <c r="L29" i="5"/>
  <c r="R28" i="5"/>
  <c r="L28" i="5"/>
  <c r="R27" i="5"/>
  <c r="L27" i="5"/>
  <c r="R26" i="5"/>
  <c r="L26" i="5"/>
  <c r="R24" i="5"/>
  <c r="L24" i="5"/>
  <c r="R23" i="5"/>
  <c r="L23" i="5"/>
  <c r="R22" i="5"/>
  <c r="L22" i="5"/>
  <c r="R21" i="5"/>
  <c r="L21" i="5"/>
  <c r="R20" i="5"/>
  <c r="L20" i="5"/>
  <c r="R18" i="5"/>
  <c r="L18" i="5"/>
  <c r="R17" i="5"/>
  <c r="L17" i="5"/>
  <c r="R16" i="5"/>
  <c r="L16" i="5"/>
  <c r="R15" i="5"/>
  <c r="L15" i="5"/>
  <c r="R14" i="5"/>
  <c r="L14" i="5"/>
  <c r="AJ12" i="5"/>
  <c r="AI12" i="5"/>
  <c r="AK12" i="5" s="1"/>
  <c r="AF12" i="5"/>
  <c r="AE12" i="5"/>
  <c r="AG12" i="5" s="1"/>
  <c r="AB12" i="5"/>
  <c r="AA12" i="5"/>
  <c r="AC12" i="5" s="1"/>
  <c r="X12" i="5"/>
  <c r="W12" i="5"/>
  <c r="Y12" i="5" s="1"/>
  <c r="T12" i="5"/>
  <c r="S12" i="5"/>
  <c r="U12" i="5" s="1"/>
  <c r="P12" i="5"/>
  <c r="O12" i="5"/>
  <c r="L12" i="5"/>
  <c r="K12" i="5"/>
  <c r="M12" i="5" s="1"/>
  <c r="H12" i="5"/>
  <c r="G12" i="5"/>
  <c r="I12" i="5" s="1"/>
  <c r="D12" i="5"/>
  <c r="C12" i="5"/>
  <c r="AN11" i="5"/>
  <c r="AM11" i="5"/>
  <c r="AO11" i="5" s="1"/>
  <c r="AF11" i="5"/>
  <c r="AE11" i="5"/>
  <c r="AG11" i="5" s="1"/>
  <c r="AB11" i="5"/>
  <c r="AA11" i="5"/>
  <c r="AC11" i="5" s="1"/>
  <c r="X11" i="5"/>
  <c r="W11" i="5"/>
  <c r="Y11" i="5" s="1"/>
  <c r="T11" i="5"/>
  <c r="S11" i="5"/>
  <c r="U11" i="5" s="1"/>
  <c r="P11" i="5"/>
  <c r="O11" i="5"/>
  <c r="L11" i="5"/>
  <c r="K11" i="5"/>
  <c r="M11" i="5" s="1"/>
  <c r="H11" i="5"/>
  <c r="G11" i="5"/>
  <c r="I11" i="5" s="1"/>
  <c r="D11" i="5"/>
  <c r="C11" i="5"/>
  <c r="AN10" i="5"/>
  <c r="AM10" i="5"/>
  <c r="AJ10" i="5"/>
  <c r="AI10" i="5"/>
  <c r="AK10" i="5" s="1"/>
  <c r="AB10" i="5"/>
  <c r="AA10" i="5"/>
  <c r="AC10" i="5" s="1"/>
  <c r="X10" i="5"/>
  <c r="W10" i="5"/>
  <c r="Y10" i="5" s="1"/>
  <c r="T10" i="5"/>
  <c r="S10" i="5"/>
  <c r="U10" i="5" s="1"/>
  <c r="P10" i="5"/>
  <c r="O10" i="5"/>
  <c r="L10" i="5"/>
  <c r="K10" i="5"/>
  <c r="M10" i="5" s="1"/>
  <c r="H10" i="5"/>
  <c r="G10" i="5"/>
  <c r="I10" i="5" s="1"/>
  <c r="D10" i="5"/>
  <c r="C10" i="5"/>
  <c r="AN9" i="5"/>
  <c r="AM9" i="5"/>
  <c r="AO9" i="5" s="1"/>
  <c r="AJ9" i="5"/>
  <c r="AI9" i="5"/>
  <c r="AK9" i="5" s="1"/>
  <c r="AF9" i="5"/>
  <c r="AE9" i="5"/>
  <c r="X9" i="5"/>
  <c r="W9" i="5"/>
  <c r="Y9" i="5" s="1"/>
  <c r="T9" i="5"/>
  <c r="S9" i="5"/>
  <c r="U9" i="5" s="1"/>
  <c r="P9" i="5"/>
  <c r="O9" i="5"/>
  <c r="L9" i="5"/>
  <c r="K9" i="5"/>
  <c r="M9" i="5" s="1"/>
  <c r="H9" i="5"/>
  <c r="G9" i="5"/>
  <c r="I9" i="5" s="1"/>
  <c r="D9" i="5"/>
  <c r="C9" i="5"/>
  <c r="AN8" i="5"/>
  <c r="AM8" i="5"/>
  <c r="AJ8" i="5"/>
  <c r="AI8" i="5"/>
  <c r="AK8" i="5" s="1"/>
  <c r="AF8" i="5"/>
  <c r="AE8" i="5"/>
  <c r="AG8" i="5" s="1"/>
  <c r="AB8" i="5"/>
  <c r="AA8" i="5"/>
  <c r="AC8" i="5" s="1"/>
  <c r="T8" i="5"/>
  <c r="S8" i="5"/>
  <c r="U8" i="5" s="1"/>
  <c r="P8" i="5"/>
  <c r="O8" i="5"/>
  <c r="L8" i="5"/>
  <c r="K8" i="5"/>
  <c r="M8" i="5" s="1"/>
  <c r="H8" i="5"/>
  <c r="G8" i="5"/>
  <c r="D8" i="5"/>
  <c r="C8" i="5"/>
  <c r="AN7" i="5"/>
  <c r="AM7" i="5"/>
  <c r="AO7" i="5" s="1"/>
  <c r="AJ7" i="5"/>
  <c r="AI7" i="5"/>
  <c r="AF7" i="5"/>
  <c r="AE7" i="5"/>
  <c r="AG7" i="5" s="1"/>
  <c r="AB7" i="5"/>
  <c r="AA7" i="5"/>
  <c r="X7" i="5"/>
  <c r="W7" i="5"/>
  <c r="Y7" i="5" s="1"/>
  <c r="P7" i="5"/>
  <c r="O7" i="5"/>
  <c r="L7" i="5"/>
  <c r="K7" i="5"/>
  <c r="M7" i="5" s="1"/>
  <c r="H7" i="5"/>
  <c r="G7" i="5"/>
  <c r="I7" i="5" s="1"/>
  <c r="D7" i="5"/>
  <c r="C7" i="5"/>
  <c r="AN6" i="5"/>
  <c r="AM6" i="5"/>
  <c r="AO6" i="5" s="1"/>
  <c r="AJ6" i="5"/>
  <c r="AI6" i="5"/>
  <c r="AK6" i="5" s="1"/>
  <c r="AF6" i="5"/>
  <c r="AE6" i="5"/>
  <c r="AG6" i="5" s="1"/>
  <c r="AB6" i="5"/>
  <c r="AA6" i="5"/>
  <c r="AC6" i="5" s="1"/>
  <c r="X6" i="5"/>
  <c r="W6" i="5"/>
  <c r="T6" i="5"/>
  <c r="S6" i="5"/>
  <c r="U6" i="5" s="1"/>
  <c r="L6" i="5"/>
  <c r="K6" i="5"/>
  <c r="H6" i="5"/>
  <c r="G6" i="5"/>
  <c r="I6" i="5" s="1"/>
  <c r="D6" i="5"/>
  <c r="C6" i="5"/>
  <c r="AN5" i="5"/>
  <c r="AM5" i="5"/>
  <c r="AO5" i="5" s="1"/>
  <c r="AJ5" i="5"/>
  <c r="AI5" i="5"/>
  <c r="AK5" i="5" s="1"/>
  <c r="AF5" i="5"/>
  <c r="AE5" i="5"/>
  <c r="AB5" i="5"/>
  <c r="AA5" i="5"/>
  <c r="X5" i="5"/>
  <c r="W5" i="5"/>
  <c r="T5" i="5"/>
  <c r="S5" i="5"/>
  <c r="P5" i="5"/>
  <c r="O5" i="5"/>
  <c r="H5" i="5"/>
  <c r="G5" i="5"/>
  <c r="I5" i="5" s="1"/>
  <c r="D5" i="5"/>
  <c r="C5" i="5"/>
  <c r="AN4" i="5"/>
  <c r="AM4" i="5"/>
  <c r="AO4" i="5" s="1"/>
  <c r="AJ4" i="5"/>
  <c r="AI4" i="5"/>
  <c r="AF4" i="5"/>
  <c r="AE4" i="5"/>
  <c r="AB4" i="5"/>
  <c r="AA4" i="5"/>
  <c r="X4" i="5"/>
  <c r="W4" i="5"/>
  <c r="Y4" i="5" s="1"/>
  <c r="T4" i="5"/>
  <c r="S4" i="5"/>
  <c r="P4" i="5"/>
  <c r="O4" i="5"/>
  <c r="L4" i="5"/>
  <c r="K4" i="5"/>
  <c r="M4" i="5" s="1"/>
  <c r="D4" i="5"/>
  <c r="C4" i="5"/>
  <c r="AN3" i="5"/>
  <c r="AM3" i="5"/>
  <c r="AJ3" i="5"/>
  <c r="AI3" i="5"/>
  <c r="AF3" i="5"/>
  <c r="AE3" i="5"/>
  <c r="AB3" i="5"/>
  <c r="AA3" i="5"/>
  <c r="X3" i="5"/>
  <c r="W3" i="5"/>
  <c r="T3" i="5"/>
  <c r="S3" i="5"/>
  <c r="P3" i="5"/>
  <c r="O3" i="5"/>
  <c r="L3" i="5"/>
  <c r="K3" i="5"/>
  <c r="H3" i="5"/>
  <c r="G3" i="5"/>
  <c r="AL2" i="5"/>
  <c r="AH2" i="5"/>
  <c r="AD2" i="5"/>
  <c r="Z2" i="5"/>
  <c r="V2" i="5"/>
  <c r="R2" i="5"/>
  <c r="N2" i="5"/>
  <c r="J2" i="5"/>
  <c r="F2" i="5"/>
  <c r="B2" i="5"/>
  <c r="R66" i="4"/>
  <c r="L66" i="4"/>
  <c r="R65" i="4"/>
  <c r="L65" i="4"/>
  <c r="R64" i="4"/>
  <c r="L64" i="4"/>
  <c r="R63" i="4"/>
  <c r="L63" i="4"/>
  <c r="R62" i="4"/>
  <c r="L62" i="4"/>
  <c r="R60" i="4"/>
  <c r="L60" i="4"/>
  <c r="R59" i="4"/>
  <c r="L59" i="4"/>
  <c r="R58" i="4"/>
  <c r="L58" i="4"/>
  <c r="R57" i="4"/>
  <c r="L57" i="4"/>
  <c r="R56" i="4"/>
  <c r="L56" i="4"/>
  <c r="R54" i="4"/>
  <c r="L54" i="4"/>
  <c r="R53" i="4"/>
  <c r="L53" i="4"/>
  <c r="R52" i="4"/>
  <c r="L52" i="4"/>
  <c r="R51" i="4"/>
  <c r="L51" i="4"/>
  <c r="R50" i="4"/>
  <c r="L50" i="4"/>
  <c r="R48" i="4"/>
  <c r="L48" i="4"/>
  <c r="R47" i="4"/>
  <c r="L47" i="4"/>
  <c r="R46" i="4"/>
  <c r="L46" i="4"/>
  <c r="R45" i="4"/>
  <c r="L45" i="4"/>
  <c r="R44" i="4"/>
  <c r="L44" i="4"/>
  <c r="R42" i="4"/>
  <c r="L42" i="4"/>
  <c r="R41" i="4"/>
  <c r="L41" i="4"/>
  <c r="R40" i="4"/>
  <c r="L40" i="4"/>
  <c r="R39" i="4"/>
  <c r="L39" i="4"/>
  <c r="R38" i="4"/>
  <c r="L38" i="4"/>
  <c r="R36" i="4"/>
  <c r="L36" i="4"/>
  <c r="R35" i="4"/>
  <c r="L35" i="4"/>
  <c r="R34" i="4"/>
  <c r="L34" i="4"/>
  <c r="R33" i="4"/>
  <c r="L33" i="4"/>
  <c r="R32" i="4"/>
  <c r="L32" i="4"/>
  <c r="R30" i="4"/>
  <c r="L30" i="4"/>
  <c r="R29" i="4"/>
  <c r="L29" i="4"/>
  <c r="R28" i="4"/>
  <c r="L28" i="4"/>
  <c r="R27" i="4"/>
  <c r="L27" i="4"/>
  <c r="R26" i="4"/>
  <c r="L26" i="4"/>
  <c r="R24" i="4"/>
  <c r="L24" i="4"/>
  <c r="R23" i="4"/>
  <c r="L23" i="4"/>
  <c r="R22" i="4"/>
  <c r="L22" i="4"/>
  <c r="R21" i="4"/>
  <c r="L21" i="4"/>
  <c r="R20" i="4"/>
  <c r="L20" i="4"/>
  <c r="R18" i="4"/>
  <c r="L18" i="4"/>
  <c r="R17" i="4"/>
  <c r="L17" i="4"/>
  <c r="R16" i="4"/>
  <c r="L16" i="4"/>
  <c r="R15" i="4"/>
  <c r="L15" i="4"/>
  <c r="R14" i="4"/>
  <c r="L14" i="4"/>
  <c r="AJ12" i="4"/>
  <c r="AI12" i="4"/>
  <c r="AK12" i="4" s="1"/>
  <c r="AF12" i="4"/>
  <c r="AE12" i="4"/>
  <c r="AG12" i="4" s="1"/>
  <c r="AB12" i="4"/>
  <c r="AA12" i="4"/>
  <c r="AC12" i="4" s="1"/>
  <c r="X12" i="4"/>
  <c r="W12" i="4"/>
  <c r="Y12" i="4" s="1"/>
  <c r="T12" i="4"/>
  <c r="S12" i="4"/>
  <c r="U12" i="4" s="1"/>
  <c r="P12" i="4"/>
  <c r="O12" i="4"/>
  <c r="L12" i="4"/>
  <c r="K12" i="4"/>
  <c r="M12" i="4" s="1"/>
  <c r="H12" i="4"/>
  <c r="G12" i="4"/>
  <c r="I12" i="4" s="1"/>
  <c r="D12" i="4"/>
  <c r="C12" i="4"/>
  <c r="AN11" i="4"/>
  <c r="AM11" i="4"/>
  <c r="AO11" i="4" s="1"/>
  <c r="AF11" i="4"/>
  <c r="AE11" i="4"/>
  <c r="AG11" i="4" s="1"/>
  <c r="AB11" i="4"/>
  <c r="AA11" i="4"/>
  <c r="AC11" i="4" s="1"/>
  <c r="X11" i="4"/>
  <c r="W11" i="4"/>
  <c r="T11" i="4"/>
  <c r="S11" i="4"/>
  <c r="U11" i="4" s="1"/>
  <c r="P11" i="4"/>
  <c r="O11" i="4"/>
  <c r="L11" i="4"/>
  <c r="K11" i="4"/>
  <c r="M11" i="4" s="1"/>
  <c r="H11" i="4"/>
  <c r="G11" i="4"/>
  <c r="I11" i="4" s="1"/>
  <c r="D11" i="4"/>
  <c r="C11" i="4"/>
  <c r="AN10" i="4"/>
  <c r="AM10" i="4"/>
  <c r="AO10" i="4" s="1"/>
  <c r="AJ10" i="4"/>
  <c r="AI10" i="4"/>
  <c r="AK10" i="4" s="1"/>
  <c r="AB10" i="4"/>
  <c r="AA10" i="4"/>
  <c r="AC10" i="4" s="1"/>
  <c r="X10" i="4"/>
  <c r="W10" i="4"/>
  <c r="Y10" i="4" s="1"/>
  <c r="T10" i="4"/>
  <c r="S10" i="4"/>
  <c r="U10" i="4" s="1"/>
  <c r="P10" i="4"/>
  <c r="O10" i="4"/>
  <c r="L10" i="4"/>
  <c r="K10" i="4"/>
  <c r="M10" i="4" s="1"/>
  <c r="H10" i="4"/>
  <c r="G10" i="4"/>
  <c r="I10" i="4" s="1"/>
  <c r="D10" i="4"/>
  <c r="C10" i="4"/>
  <c r="AN9" i="4"/>
  <c r="AM9" i="4"/>
  <c r="AO9" i="4" s="1"/>
  <c r="AJ9" i="4"/>
  <c r="AI9" i="4"/>
  <c r="AK9" i="4" s="1"/>
  <c r="AF9" i="4"/>
  <c r="AE9" i="4"/>
  <c r="AG9" i="4" s="1"/>
  <c r="X9" i="4"/>
  <c r="W9" i="4"/>
  <c r="Y9" i="4" s="1"/>
  <c r="T9" i="4"/>
  <c r="S9" i="4"/>
  <c r="U9" i="4" s="1"/>
  <c r="P9" i="4"/>
  <c r="O9" i="4"/>
  <c r="L9" i="4"/>
  <c r="K9" i="4"/>
  <c r="M9" i="4" s="1"/>
  <c r="H9" i="4"/>
  <c r="G9" i="4"/>
  <c r="I9" i="4" s="1"/>
  <c r="D9" i="4"/>
  <c r="C9" i="4"/>
  <c r="AN8" i="4"/>
  <c r="AM8" i="4"/>
  <c r="AO8" i="4" s="1"/>
  <c r="AJ8" i="4"/>
  <c r="AI8" i="4"/>
  <c r="AK8" i="4" s="1"/>
  <c r="AF8" i="4"/>
  <c r="AE8" i="4"/>
  <c r="AG8" i="4" s="1"/>
  <c r="AB8" i="4"/>
  <c r="AA8" i="4"/>
  <c r="AC8" i="4" s="1"/>
  <c r="T8" i="4"/>
  <c r="S8" i="4"/>
  <c r="U8" i="4" s="1"/>
  <c r="P8" i="4"/>
  <c r="O8" i="4"/>
  <c r="L8" i="4"/>
  <c r="K8" i="4"/>
  <c r="M8" i="4" s="1"/>
  <c r="H8" i="4"/>
  <c r="G8" i="4"/>
  <c r="D8" i="4"/>
  <c r="C8" i="4"/>
  <c r="AN7" i="4"/>
  <c r="AM7" i="4"/>
  <c r="AO7" i="4" s="1"/>
  <c r="AJ7" i="4"/>
  <c r="AI7" i="4"/>
  <c r="AK7" i="4" s="1"/>
  <c r="AF7" i="4"/>
  <c r="AE7" i="4"/>
  <c r="AG7" i="4" s="1"/>
  <c r="AB7" i="4"/>
  <c r="AA7" i="4"/>
  <c r="AC7" i="4" s="1"/>
  <c r="X7" i="4"/>
  <c r="W7" i="4"/>
  <c r="Y7" i="4" s="1"/>
  <c r="P7" i="4"/>
  <c r="O7" i="4"/>
  <c r="L7" i="4"/>
  <c r="K7" i="4"/>
  <c r="M7" i="4" s="1"/>
  <c r="H7" i="4"/>
  <c r="G7" i="4"/>
  <c r="I7" i="4" s="1"/>
  <c r="D7" i="4"/>
  <c r="C7" i="4"/>
  <c r="AN6" i="4"/>
  <c r="AM6" i="4"/>
  <c r="AO6" i="4" s="1"/>
  <c r="AJ6" i="4"/>
  <c r="AI6" i="4"/>
  <c r="AF6" i="4"/>
  <c r="AE6" i="4"/>
  <c r="AG6" i="4" s="1"/>
  <c r="AB6" i="4"/>
  <c r="AA6" i="4"/>
  <c r="AC6" i="4" s="1"/>
  <c r="X6" i="4"/>
  <c r="W6" i="4"/>
  <c r="Y6" i="4" s="1"/>
  <c r="T6" i="4"/>
  <c r="S6" i="4"/>
  <c r="U6" i="4" s="1"/>
  <c r="L6" i="4"/>
  <c r="K6" i="4"/>
  <c r="M6" i="4" s="1"/>
  <c r="H6" i="4"/>
  <c r="G6" i="4"/>
  <c r="I6" i="4" s="1"/>
  <c r="D6" i="4"/>
  <c r="AV6" i="4" s="1"/>
  <c r="C6" i="4"/>
  <c r="AU6" i="4" s="1"/>
  <c r="AN5" i="4"/>
  <c r="AM5" i="4"/>
  <c r="AO5" i="4" s="1"/>
  <c r="AJ5" i="4"/>
  <c r="AI5" i="4"/>
  <c r="AF5" i="4"/>
  <c r="AE5" i="4"/>
  <c r="AG5" i="4" s="1"/>
  <c r="AB5" i="4"/>
  <c r="AA5" i="4"/>
  <c r="AC5" i="4" s="1"/>
  <c r="X5" i="4"/>
  <c r="W5" i="4"/>
  <c r="Y5" i="4" s="1"/>
  <c r="T5" i="4"/>
  <c r="S5" i="4"/>
  <c r="U5" i="4" s="1"/>
  <c r="P5" i="4"/>
  <c r="O5" i="4"/>
  <c r="H5" i="4"/>
  <c r="G5" i="4"/>
  <c r="I5" i="4" s="1"/>
  <c r="D5" i="4"/>
  <c r="C5" i="4"/>
  <c r="AN4" i="4"/>
  <c r="AM4" i="4"/>
  <c r="AO4" i="4" s="1"/>
  <c r="AJ4" i="4"/>
  <c r="AI4" i="4"/>
  <c r="AK4" i="4" s="1"/>
  <c r="AF4" i="4"/>
  <c r="AE4" i="4"/>
  <c r="AG4" i="4" s="1"/>
  <c r="AB4" i="4"/>
  <c r="AA4" i="4"/>
  <c r="AC4" i="4" s="1"/>
  <c r="X4" i="4"/>
  <c r="W4" i="4"/>
  <c r="Y4" i="4" s="1"/>
  <c r="T4" i="4"/>
  <c r="S4" i="4"/>
  <c r="U4" i="4" s="1"/>
  <c r="P4" i="4"/>
  <c r="O4" i="4"/>
  <c r="L4" i="4"/>
  <c r="K4" i="4"/>
  <c r="M4" i="4" s="1"/>
  <c r="D4" i="4"/>
  <c r="C4" i="4"/>
  <c r="AN3" i="4"/>
  <c r="AM3" i="4"/>
  <c r="AO3" i="4" s="1"/>
  <c r="AJ3" i="4"/>
  <c r="AI3" i="4"/>
  <c r="AK3" i="4" s="1"/>
  <c r="AF3" i="4"/>
  <c r="AE3" i="4"/>
  <c r="AG3" i="4" s="1"/>
  <c r="AB3" i="4"/>
  <c r="AA3" i="4"/>
  <c r="AC3" i="4" s="1"/>
  <c r="X3" i="4"/>
  <c r="W3" i="4"/>
  <c r="Y3" i="4" s="1"/>
  <c r="T3" i="4"/>
  <c r="S3" i="4"/>
  <c r="U3" i="4" s="1"/>
  <c r="P3" i="4"/>
  <c r="O3" i="4"/>
  <c r="L3" i="4"/>
  <c r="K3" i="4"/>
  <c r="M3" i="4" s="1"/>
  <c r="H3" i="4"/>
  <c r="G3" i="4"/>
  <c r="AL2" i="4"/>
  <c r="AH2" i="4"/>
  <c r="AD2" i="4"/>
  <c r="Z2" i="4"/>
  <c r="V2" i="4"/>
  <c r="R2" i="4"/>
  <c r="N2" i="4"/>
  <c r="J2" i="4"/>
  <c r="F2" i="4"/>
  <c r="B2" i="4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K12" i="3" s="1"/>
  <c r="AF12" i="3"/>
  <c r="AE12" i="3"/>
  <c r="AG12" i="3" s="1"/>
  <c r="AB12" i="3"/>
  <c r="AA12" i="3"/>
  <c r="AC12" i="3" s="1"/>
  <c r="X12" i="3"/>
  <c r="W12" i="3"/>
  <c r="Y12" i="3" s="1"/>
  <c r="T12" i="3"/>
  <c r="S12" i="3"/>
  <c r="U12" i="3" s="1"/>
  <c r="P12" i="3"/>
  <c r="O12" i="3"/>
  <c r="L12" i="3"/>
  <c r="K12" i="3"/>
  <c r="M12" i="3" s="1"/>
  <c r="H12" i="3"/>
  <c r="G12" i="3"/>
  <c r="I12" i="3" s="1"/>
  <c r="D12" i="3"/>
  <c r="C12" i="3"/>
  <c r="AN11" i="3"/>
  <c r="AM11" i="3"/>
  <c r="AO11" i="3" s="1"/>
  <c r="AF11" i="3"/>
  <c r="AE11" i="3"/>
  <c r="AG11" i="3" s="1"/>
  <c r="AB11" i="3"/>
  <c r="AA11" i="3"/>
  <c r="AC11" i="3" s="1"/>
  <c r="X11" i="3"/>
  <c r="W11" i="3"/>
  <c r="Y11" i="3" s="1"/>
  <c r="T11" i="3"/>
  <c r="S11" i="3"/>
  <c r="U11" i="3" s="1"/>
  <c r="P11" i="3"/>
  <c r="O11" i="3"/>
  <c r="L11" i="3"/>
  <c r="K11" i="3"/>
  <c r="M11" i="3" s="1"/>
  <c r="H11" i="3"/>
  <c r="G11" i="3"/>
  <c r="I11" i="3" s="1"/>
  <c r="D11" i="3"/>
  <c r="C11" i="3"/>
  <c r="AN10" i="3"/>
  <c r="AM10" i="3"/>
  <c r="AO10" i="3" s="1"/>
  <c r="AJ10" i="3"/>
  <c r="AI10" i="3"/>
  <c r="AK10" i="3" s="1"/>
  <c r="AB10" i="3"/>
  <c r="AA10" i="3"/>
  <c r="AC10" i="3" s="1"/>
  <c r="X10" i="3"/>
  <c r="W10" i="3"/>
  <c r="Y10" i="3" s="1"/>
  <c r="T10" i="3"/>
  <c r="S10" i="3"/>
  <c r="U10" i="3" s="1"/>
  <c r="P10" i="3"/>
  <c r="O10" i="3"/>
  <c r="L10" i="3"/>
  <c r="K10" i="3"/>
  <c r="M10" i="3" s="1"/>
  <c r="H10" i="3"/>
  <c r="G10" i="3"/>
  <c r="I10" i="3" s="1"/>
  <c r="D10" i="3"/>
  <c r="C10" i="3"/>
  <c r="AN9" i="3"/>
  <c r="AM9" i="3"/>
  <c r="AO9" i="3" s="1"/>
  <c r="AJ9" i="3"/>
  <c r="AI9" i="3"/>
  <c r="AK9" i="3" s="1"/>
  <c r="AF9" i="3"/>
  <c r="AE9" i="3"/>
  <c r="AG9" i="3" s="1"/>
  <c r="X9" i="3"/>
  <c r="W9" i="3"/>
  <c r="Y9" i="3" s="1"/>
  <c r="T9" i="3"/>
  <c r="S9" i="3"/>
  <c r="U9" i="3" s="1"/>
  <c r="P9" i="3"/>
  <c r="O9" i="3"/>
  <c r="L9" i="3"/>
  <c r="K9" i="3"/>
  <c r="M9" i="3" s="1"/>
  <c r="H9" i="3"/>
  <c r="G9" i="3"/>
  <c r="I9" i="3" s="1"/>
  <c r="D9" i="3"/>
  <c r="C9" i="3"/>
  <c r="AN8" i="3"/>
  <c r="AM8" i="3"/>
  <c r="AO8" i="3" s="1"/>
  <c r="AJ8" i="3"/>
  <c r="AI8" i="3"/>
  <c r="AK8" i="3" s="1"/>
  <c r="AF8" i="3"/>
  <c r="AE8" i="3"/>
  <c r="AB8" i="3"/>
  <c r="AA8" i="3"/>
  <c r="AC8" i="3" s="1"/>
  <c r="T8" i="3"/>
  <c r="S8" i="3"/>
  <c r="U8" i="3" s="1"/>
  <c r="P8" i="3"/>
  <c r="O8" i="3"/>
  <c r="L8" i="3"/>
  <c r="K8" i="3"/>
  <c r="M8" i="3" s="1"/>
  <c r="H8" i="3"/>
  <c r="G8" i="3"/>
  <c r="I8" i="3" s="1"/>
  <c r="D8" i="3"/>
  <c r="C8" i="3"/>
  <c r="AN7" i="3"/>
  <c r="AM7" i="3"/>
  <c r="AO7" i="3" s="1"/>
  <c r="AJ7" i="3"/>
  <c r="AI7" i="3"/>
  <c r="AF7" i="3"/>
  <c r="AE7" i="3"/>
  <c r="AG7" i="3" s="1"/>
  <c r="AB7" i="3"/>
  <c r="AA7" i="3"/>
  <c r="AC7" i="3" s="1"/>
  <c r="X7" i="3"/>
  <c r="W7" i="3"/>
  <c r="Y7" i="3" s="1"/>
  <c r="P7" i="3"/>
  <c r="O7" i="3"/>
  <c r="L7" i="3"/>
  <c r="K7" i="3"/>
  <c r="M7" i="3" s="1"/>
  <c r="H7" i="3"/>
  <c r="G7" i="3"/>
  <c r="I7" i="3" s="1"/>
  <c r="D7" i="3"/>
  <c r="C7" i="3"/>
  <c r="AN6" i="3"/>
  <c r="AM6" i="3"/>
  <c r="AO6" i="3" s="1"/>
  <c r="AJ6" i="3"/>
  <c r="AI6" i="3"/>
  <c r="AK6" i="3" s="1"/>
  <c r="AF6" i="3"/>
  <c r="AE6" i="3"/>
  <c r="AG6" i="3" s="1"/>
  <c r="AB6" i="3"/>
  <c r="AA6" i="3"/>
  <c r="AC6" i="3" s="1"/>
  <c r="X6" i="3"/>
  <c r="W6" i="3"/>
  <c r="Y6" i="3" s="1"/>
  <c r="T6" i="3"/>
  <c r="S6" i="3"/>
  <c r="L6" i="3"/>
  <c r="K6" i="3"/>
  <c r="M6" i="3" s="1"/>
  <c r="H6" i="3"/>
  <c r="G6" i="3"/>
  <c r="I6" i="3" s="1"/>
  <c r="D6" i="3"/>
  <c r="C6" i="3"/>
  <c r="AN5" i="3"/>
  <c r="AM5" i="3"/>
  <c r="AO5" i="3" s="1"/>
  <c r="AJ5" i="3"/>
  <c r="AI5" i="3"/>
  <c r="AK5" i="3" s="1"/>
  <c r="AF5" i="3"/>
  <c r="AE5" i="3"/>
  <c r="AG5" i="3" s="1"/>
  <c r="AB5" i="3"/>
  <c r="AA5" i="3"/>
  <c r="AC5" i="3" s="1"/>
  <c r="X5" i="3"/>
  <c r="W5" i="3"/>
  <c r="Y5" i="3" s="1"/>
  <c r="T5" i="3"/>
  <c r="S5" i="3"/>
  <c r="P5" i="3"/>
  <c r="O5" i="3"/>
  <c r="Q5" i="3" s="1"/>
  <c r="H5" i="3"/>
  <c r="G5" i="3"/>
  <c r="I5" i="3" s="1"/>
  <c r="D5" i="3"/>
  <c r="C5" i="3"/>
  <c r="AN4" i="3"/>
  <c r="AM4" i="3"/>
  <c r="AO4" i="3" s="1"/>
  <c r="AJ4" i="3"/>
  <c r="AI4" i="3"/>
  <c r="AK4" i="3" s="1"/>
  <c r="AF4" i="3"/>
  <c r="AE4" i="3"/>
  <c r="AG4" i="3" s="1"/>
  <c r="AB4" i="3"/>
  <c r="AA4" i="3"/>
  <c r="AC4" i="3" s="1"/>
  <c r="X4" i="3"/>
  <c r="W4" i="3"/>
  <c r="Y4" i="3" s="1"/>
  <c r="T4" i="3"/>
  <c r="S4" i="3"/>
  <c r="P4" i="3"/>
  <c r="O4" i="3"/>
  <c r="Q4" i="3" s="1"/>
  <c r="L4" i="3"/>
  <c r="K4" i="3"/>
  <c r="M4" i="3" s="1"/>
  <c r="D4" i="3"/>
  <c r="C4" i="3"/>
  <c r="AN3" i="3"/>
  <c r="AM3" i="3"/>
  <c r="AO3" i="3" s="1"/>
  <c r="AJ3" i="3"/>
  <c r="AI3" i="3"/>
  <c r="AK3" i="3" s="1"/>
  <c r="AF3" i="3"/>
  <c r="AE3" i="3"/>
  <c r="AG3" i="3" s="1"/>
  <c r="AB3" i="3"/>
  <c r="AA3" i="3"/>
  <c r="AC3" i="3" s="1"/>
  <c r="X3" i="3"/>
  <c r="W3" i="3"/>
  <c r="Y3" i="3" s="1"/>
  <c r="T3" i="3"/>
  <c r="S3" i="3"/>
  <c r="P3" i="3"/>
  <c r="O3" i="3"/>
  <c r="Q3" i="3" s="1"/>
  <c r="L3" i="3"/>
  <c r="K3" i="3"/>
  <c r="M3" i="3" s="1"/>
  <c r="H3" i="3"/>
  <c r="G3" i="3"/>
  <c r="AL2" i="3"/>
  <c r="AH2" i="3"/>
  <c r="AD2" i="3"/>
  <c r="Z2" i="3"/>
  <c r="V2" i="3"/>
  <c r="R2" i="3"/>
  <c r="N2" i="3"/>
  <c r="J2" i="3"/>
  <c r="F2" i="3"/>
  <c r="B2" i="3"/>
  <c r="AU3" i="4" l="1"/>
  <c r="AO8" i="5"/>
  <c r="AK5" i="6"/>
  <c r="AC7" i="5"/>
  <c r="AG8" i="6"/>
  <c r="M4" i="6"/>
  <c r="AV3" i="5"/>
  <c r="M3" i="5"/>
  <c r="AK5" i="4"/>
  <c r="AK6" i="4"/>
  <c r="AU4" i="5"/>
  <c r="BA4" i="5" s="1"/>
  <c r="AU3" i="3"/>
  <c r="AK7" i="3"/>
  <c r="AV4" i="4"/>
  <c r="AU5" i="4"/>
  <c r="AV5" i="4"/>
  <c r="AU4" i="4"/>
  <c r="AV5" i="3"/>
  <c r="U4" i="6"/>
  <c r="AG8" i="3"/>
  <c r="M6" i="5"/>
  <c r="AV5" i="5"/>
  <c r="AG9" i="5"/>
  <c r="AU5" i="6"/>
  <c r="BA5" i="6" s="1"/>
  <c r="AV5" i="6"/>
  <c r="AV3" i="6"/>
  <c r="AV4" i="6"/>
  <c r="AV4" i="5"/>
  <c r="AV6" i="5"/>
  <c r="U3" i="5"/>
  <c r="Y11" i="4"/>
  <c r="AU4" i="3"/>
  <c r="AG7" i="6"/>
  <c r="AU6" i="3"/>
  <c r="AU5" i="3"/>
  <c r="U4" i="5"/>
  <c r="Y3" i="5"/>
  <c r="AO10" i="5"/>
  <c r="Y5" i="6"/>
  <c r="U5" i="5"/>
  <c r="AU7" i="5"/>
  <c r="AV7" i="5"/>
  <c r="AU7" i="3"/>
  <c r="AV7" i="3"/>
  <c r="I8" i="4"/>
  <c r="I8" i="5"/>
  <c r="AU8" i="3"/>
  <c r="AV8" i="3"/>
  <c r="AV8" i="6"/>
  <c r="M8" i="6"/>
  <c r="AU8" i="6"/>
  <c r="BA8" i="6" s="1"/>
  <c r="AG3" i="5"/>
  <c r="Y5" i="5"/>
  <c r="AU8" i="5"/>
  <c r="AV8" i="5"/>
  <c r="AU7" i="4"/>
  <c r="AV7" i="4"/>
  <c r="AU8" i="4"/>
  <c r="AV8" i="4"/>
  <c r="AC4" i="5"/>
  <c r="AU9" i="4"/>
  <c r="AV9" i="4"/>
  <c r="AU9" i="3"/>
  <c r="AV9" i="3"/>
  <c r="AG4" i="5"/>
  <c r="AG4" i="6"/>
  <c r="Y6" i="5"/>
  <c r="AK6" i="6"/>
  <c r="AK3" i="5"/>
  <c r="AC5" i="5"/>
  <c r="AC5" i="6"/>
  <c r="AU10" i="6"/>
  <c r="AV10" i="6"/>
  <c r="AK4" i="5"/>
  <c r="AU11" i="5"/>
  <c r="AV11" i="5"/>
  <c r="AO3" i="5"/>
  <c r="AU12" i="5"/>
  <c r="AV12" i="5"/>
  <c r="AU12" i="4"/>
  <c r="AV12" i="4"/>
  <c r="AU10" i="3"/>
  <c r="AV10" i="3"/>
  <c r="AU12" i="3"/>
  <c r="AV12" i="3"/>
  <c r="AC3" i="5"/>
  <c r="AU9" i="5"/>
  <c r="AV9" i="5"/>
  <c r="AG5" i="5"/>
  <c r="AU10" i="5"/>
  <c r="AV10" i="5"/>
  <c r="AU7" i="6"/>
  <c r="AV7" i="6"/>
  <c r="AO3" i="6"/>
  <c r="AU12" i="6"/>
  <c r="AV12" i="6"/>
  <c r="AU11" i="6"/>
  <c r="AV11" i="6"/>
  <c r="AU9" i="6"/>
  <c r="AV9" i="6"/>
  <c r="AK7" i="5"/>
  <c r="BA6" i="4"/>
  <c r="BA4" i="4"/>
  <c r="AU10" i="4"/>
  <c r="AV10" i="4"/>
  <c r="AU11" i="4"/>
  <c r="AV11" i="4"/>
  <c r="AU11" i="3"/>
  <c r="AV11" i="3"/>
  <c r="I3" i="6"/>
  <c r="AU3" i="6"/>
  <c r="Q3" i="6"/>
  <c r="E4" i="6"/>
  <c r="Q5" i="6"/>
  <c r="AU6" i="6"/>
  <c r="E6" i="6"/>
  <c r="AU4" i="6"/>
  <c r="Q4" i="6"/>
  <c r="E5" i="6"/>
  <c r="AV6" i="6"/>
  <c r="E7" i="6"/>
  <c r="E8" i="6"/>
  <c r="AR8" i="6" s="1"/>
  <c r="E9" i="6"/>
  <c r="E10" i="6"/>
  <c r="E11" i="6"/>
  <c r="E12" i="6"/>
  <c r="AS12" i="6" s="1"/>
  <c r="Q7" i="6"/>
  <c r="AT7" i="6" s="1"/>
  <c r="Q8" i="6"/>
  <c r="Q9" i="6"/>
  <c r="Q10" i="6"/>
  <c r="AT10" i="6" s="1"/>
  <c r="Q11" i="6"/>
  <c r="Q12" i="6"/>
  <c r="Q4" i="5"/>
  <c r="AT4" i="5" s="1"/>
  <c r="E5" i="5"/>
  <c r="I3" i="5"/>
  <c r="AU3" i="5"/>
  <c r="Q3" i="5"/>
  <c r="AS4" i="5"/>
  <c r="E4" i="5"/>
  <c r="AU5" i="5"/>
  <c r="Q5" i="5"/>
  <c r="AU6" i="5"/>
  <c r="BA6" i="5" s="1"/>
  <c r="E6" i="5"/>
  <c r="E7" i="5"/>
  <c r="E8" i="5"/>
  <c r="E9" i="5"/>
  <c r="E10" i="5"/>
  <c r="E11" i="5"/>
  <c r="E12" i="5"/>
  <c r="Q7" i="5"/>
  <c r="Q8" i="5"/>
  <c r="Q9" i="5"/>
  <c r="Q10" i="5"/>
  <c r="AT10" i="5" s="1"/>
  <c r="Q11" i="5"/>
  <c r="Q12" i="5"/>
  <c r="I3" i="4"/>
  <c r="Q3" i="4"/>
  <c r="AV3" i="4"/>
  <c r="BA3" i="4" s="1"/>
  <c r="E4" i="4"/>
  <c r="Q4" i="4"/>
  <c r="E5" i="4"/>
  <c r="Q5" i="4"/>
  <c r="AR5" i="4" s="1"/>
  <c r="E6" i="4"/>
  <c r="E7" i="4"/>
  <c r="E8" i="4"/>
  <c r="E9" i="4"/>
  <c r="E10" i="4"/>
  <c r="AT10" i="4" s="1"/>
  <c r="E11" i="4"/>
  <c r="E12" i="4"/>
  <c r="Q7" i="4"/>
  <c r="AT7" i="4" s="1"/>
  <c r="Q8" i="4"/>
  <c r="Q9" i="4"/>
  <c r="Q10" i="4"/>
  <c r="Q11" i="4"/>
  <c r="AR11" i="4" s="1"/>
  <c r="Q12" i="4"/>
  <c r="AV3" i="3"/>
  <c r="U3" i="3"/>
  <c r="U4" i="3"/>
  <c r="I3" i="3"/>
  <c r="AT3" i="3" s="1"/>
  <c r="AV4" i="3"/>
  <c r="E4" i="3"/>
  <c r="E5" i="3"/>
  <c r="E6" i="3"/>
  <c r="AR6" i="3" s="1"/>
  <c r="AV6" i="3"/>
  <c r="BA6" i="3" s="1"/>
  <c r="E7" i="3"/>
  <c r="E8" i="3"/>
  <c r="E9" i="3"/>
  <c r="E10" i="3"/>
  <c r="E11" i="3"/>
  <c r="E12" i="3"/>
  <c r="U5" i="3"/>
  <c r="U6" i="3"/>
  <c r="Q7" i="3"/>
  <c r="Q8" i="3"/>
  <c r="Q9" i="3"/>
  <c r="Q10" i="3"/>
  <c r="Q11" i="3"/>
  <c r="Q12" i="3"/>
  <c r="AS4" i="4" l="1"/>
  <c r="AT11" i="3"/>
  <c r="AR3" i="4"/>
  <c r="BA5" i="4"/>
  <c r="AT6" i="3"/>
  <c r="AT4" i="3"/>
  <c r="AT12" i="5"/>
  <c r="AT8" i="5"/>
  <c r="AS6" i="5"/>
  <c r="AT9" i="6"/>
  <c r="AR5" i="3"/>
  <c r="BA4" i="3"/>
  <c r="BA3" i="3"/>
  <c r="AR9" i="4"/>
  <c r="AT4" i="4"/>
  <c r="AS3" i="4"/>
  <c r="AW3" i="4" s="1"/>
  <c r="AT7" i="5"/>
  <c r="AT12" i="6"/>
  <c r="AT8" i="6"/>
  <c r="AR10" i="6"/>
  <c r="AT5" i="4"/>
  <c r="AR10" i="5"/>
  <c r="AT10" i="3"/>
  <c r="AS4" i="6"/>
  <c r="AW4" i="6" s="1"/>
  <c r="AR4" i="4"/>
  <c r="AW4" i="4" s="1"/>
  <c r="BA3" i="5"/>
  <c r="AR4" i="3"/>
  <c r="AW4" i="3" s="1"/>
  <c r="AS4" i="3"/>
  <c r="AQ4" i="3" s="1"/>
  <c r="AS3" i="3"/>
  <c r="AR3" i="3"/>
  <c r="AQ3" i="3" s="1"/>
  <c r="AS11" i="5"/>
  <c r="AR6" i="4"/>
  <c r="AS11" i="4"/>
  <c r="AW11" i="4" s="1"/>
  <c r="AT3" i="5"/>
  <c r="AT6" i="5"/>
  <c r="BA7" i="5"/>
  <c r="AT6" i="4"/>
  <c r="AS6" i="4"/>
  <c r="BA5" i="3"/>
  <c r="BA4" i="6"/>
  <c r="AS5" i="5"/>
  <c r="BA5" i="5"/>
  <c r="BA3" i="6"/>
  <c r="AS3" i="6"/>
  <c r="AW3" i="6" s="1"/>
  <c r="AR4" i="6"/>
  <c r="AR8" i="4"/>
  <c r="BA7" i="3"/>
  <c r="AR5" i="6"/>
  <c r="AT5" i="3"/>
  <c r="AT12" i="4"/>
  <c r="AS9" i="5"/>
  <c r="BA7" i="4"/>
  <c r="BA10" i="3"/>
  <c r="AT12" i="3"/>
  <c r="BA12" i="3"/>
  <c r="BA8" i="3"/>
  <c r="AS7" i="5"/>
  <c r="AR7" i="5"/>
  <c r="BA12" i="4"/>
  <c r="BA8" i="5"/>
  <c r="AR7" i="6"/>
  <c r="AS7" i="6"/>
  <c r="BA8" i="4"/>
  <c r="AR10" i="4"/>
  <c r="BA9" i="4"/>
  <c r="BA9" i="3"/>
  <c r="BA12" i="6"/>
  <c r="AT8" i="4"/>
  <c r="AR8" i="5"/>
  <c r="AS6" i="6"/>
  <c r="AS11" i="6"/>
  <c r="AT11" i="5"/>
  <c r="AR11" i="5"/>
  <c r="AT8" i="3"/>
  <c r="AR9" i="6"/>
  <c r="AQ9" i="6" s="1"/>
  <c r="AS9" i="6"/>
  <c r="BA10" i="6"/>
  <c r="BA11" i="5"/>
  <c r="BA12" i="5"/>
  <c r="AS9" i="4"/>
  <c r="AW9" i="4" s="1"/>
  <c r="AR12" i="4"/>
  <c r="AS9" i="3"/>
  <c r="AT9" i="5"/>
  <c r="BA9" i="5"/>
  <c r="AR9" i="5"/>
  <c r="BA10" i="5"/>
  <c r="BA7" i="6"/>
  <c r="AT3" i="6"/>
  <c r="AR3" i="6"/>
  <c r="BA11" i="6"/>
  <c r="AT11" i="6"/>
  <c r="AR11" i="6"/>
  <c r="BA9" i="6"/>
  <c r="AR12" i="5"/>
  <c r="AR7" i="4"/>
  <c r="BA10" i="4"/>
  <c r="BA11" i="4"/>
  <c r="AS7" i="3"/>
  <c r="AS6" i="3"/>
  <c r="AW6" i="3" s="1"/>
  <c r="BA11" i="3"/>
  <c r="AS10" i="6"/>
  <c r="AS8" i="6"/>
  <c r="AW8" i="6" s="1"/>
  <c r="AT6" i="6"/>
  <c r="BA6" i="6"/>
  <c r="AR12" i="6"/>
  <c r="AT5" i="6"/>
  <c r="AS5" i="6"/>
  <c r="AR6" i="6"/>
  <c r="AT4" i="6"/>
  <c r="AQ4" i="6" s="1"/>
  <c r="AW7" i="5"/>
  <c r="AS12" i="5"/>
  <c r="AS10" i="5"/>
  <c r="AW10" i="5" s="1"/>
  <c r="AS8" i="5"/>
  <c r="AW8" i="5" s="1"/>
  <c r="AT5" i="5"/>
  <c r="AR6" i="5"/>
  <c r="AR5" i="5"/>
  <c r="AR4" i="5"/>
  <c r="AR3" i="5"/>
  <c r="AS3" i="5"/>
  <c r="AW6" i="4"/>
  <c r="AS12" i="4"/>
  <c r="AW12" i="4" s="1"/>
  <c r="AS10" i="4"/>
  <c r="AS8" i="4"/>
  <c r="AS5" i="4"/>
  <c r="AW5" i="4" s="1"/>
  <c r="AT3" i="4"/>
  <c r="AT11" i="4"/>
  <c r="AQ11" i="4" s="1"/>
  <c r="AT9" i="4"/>
  <c r="AS7" i="4"/>
  <c r="AS12" i="3"/>
  <c r="AS10" i="3"/>
  <c r="AS8" i="3"/>
  <c r="AW3" i="3"/>
  <c r="AT9" i="3"/>
  <c r="AT7" i="3"/>
  <c r="AR12" i="3"/>
  <c r="AR11" i="3"/>
  <c r="AR10" i="3"/>
  <c r="AR9" i="3"/>
  <c r="AR8" i="3"/>
  <c r="AR7" i="3"/>
  <c r="AS11" i="3"/>
  <c r="AS5" i="3"/>
  <c r="AW5" i="3" s="1"/>
  <c r="AW10" i="6" l="1"/>
  <c r="AQ3" i="4"/>
  <c r="AW9" i="5"/>
  <c r="AW11" i="5"/>
  <c r="AQ7" i="5"/>
  <c r="AW7" i="6"/>
  <c r="AQ4" i="4"/>
  <c r="AW12" i="5"/>
  <c r="AW8" i="4"/>
  <c r="AQ6" i="4"/>
  <c r="AQ7" i="6"/>
  <c r="AW10" i="4"/>
  <c r="AQ3" i="6"/>
  <c r="AQ6" i="3"/>
  <c r="AQ11" i="5"/>
  <c r="AW5" i="6"/>
  <c r="AW11" i="6"/>
  <c r="AQ11" i="6"/>
  <c r="AW9" i="6"/>
  <c r="AW7" i="4"/>
  <c r="AY7" i="4" s="1"/>
  <c r="AQ9" i="4"/>
  <c r="AQ9" i="5"/>
  <c r="AQ10" i="4"/>
  <c r="AY8" i="4"/>
  <c r="AW6" i="6"/>
  <c r="AQ6" i="6"/>
  <c r="AQ5" i="6"/>
  <c r="AQ8" i="6"/>
  <c r="AQ10" i="6"/>
  <c r="AW12" i="6"/>
  <c r="AQ12" i="6"/>
  <c r="AW5" i="5"/>
  <c r="AY7" i="5" s="1"/>
  <c r="AQ5" i="5"/>
  <c r="AQ8" i="5"/>
  <c r="AQ12" i="5"/>
  <c r="AQ10" i="5"/>
  <c r="AW3" i="5"/>
  <c r="AQ3" i="5"/>
  <c r="AW4" i="5"/>
  <c r="AQ4" i="5"/>
  <c r="AW6" i="5"/>
  <c r="AQ6" i="5"/>
  <c r="AQ8" i="4"/>
  <c r="AQ12" i="4"/>
  <c r="AQ5" i="4"/>
  <c r="AQ7" i="4"/>
  <c r="AY9" i="4"/>
  <c r="AW10" i="3"/>
  <c r="AQ10" i="3"/>
  <c r="AQ5" i="3"/>
  <c r="AW8" i="3"/>
  <c r="AQ8" i="3"/>
  <c r="AW12" i="3"/>
  <c r="AQ12" i="3"/>
  <c r="AW7" i="3"/>
  <c r="AY6" i="3" s="1"/>
  <c r="AQ7" i="3"/>
  <c r="AW9" i="3"/>
  <c r="AQ9" i="3"/>
  <c r="AW11" i="3"/>
  <c r="AY11" i="3" s="1"/>
  <c r="AQ11" i="3"/>
  <c r="AY12" i="6" l="1"/>
  <c r="AY12" i="4"/>
  <c r="AY9" i="6"/>
  <c r="AY6" i="4"/>
  <c r="AY11" i="4"/>
  <c r="AY5" i="4"/>
  <c r="AY4" i="4"/>
  <c r="AY3" i="4"/>
  <c r="AY10" i="4"/>
  <c r="AY5" i="5"/>
  <c r="AY3" i="3"/>
  <c r="AY10" i="3"/>
  <c r="AY11" i="6"/>
  <c r="AY4" i="6"/>
  <c r="AY6" i="6"/>
  <c r="AY8" i="6"/>
  <c r="AY10" i="6"/>
  <c r="AY9" i="5"/>
  <c r="AY6" i="5"/>
  <c r="AY4" i="5"/>
  <c r="AY3" i="5"/>
  <c r="AY12" i="5"/>
  <c r="AY10" i="5"/>
  <c r="AY9" i="3"/>
  <c r="AY7" i="3"/>
  <c r="AY12" i="3"/>
  <c r="AY8" i="3"/>
  <c r="AY4" i="3"/>
  <c r="AY5" i="3"/>
</calcChain>
</file>

<file path=xl/sharedStrings.xml><?xml version="1.0" encoding="utf-8"?>
<sst xmlns="http://schemas.openxmlformats.org/spreadsheetml/2006/main" count="1760" uniqueCount="135">
  <si>
    <t>Erdőteleki Miklós</t>
  </si>
  <si>
    <t>I. Farkas Gábor</t>
  </si>
  <si>
    <t>Oláh Tamás</t>
  </si>
  <si>
    <t>Szili Balázs</t>
  </si>
  <si>
    <t>Horváth Imre</t>
  </si>
  <si>
    <t>Böcskei Imre</t>
  </si>
  <si>
    <t>Böcskei Barnabás</t>
  </si>
  <si>
    <t>Füzy Csaba</t>
  </si>
  <si>
    <t>Debreczy István</t>
  </si>
  <si>
    <t>Koczor János</t>
  </si>
  <si>
    <t>Szirmay Endre</t>
  </si>
  <si>
    <t>Serák György</t>
  </si>
  <si>
    <t>Molnár Dominik</t>
  </si>
  <si>
    <t>Lackner Ádám</t>
  </si>
  <si>
    <t>utánpótlás</t>
  </si>
  <si>
    <t>Donáth Tibor</t>
  </si>
  <si>
    <t>Siska János</t>
  </si>
  <si>
    <t>Németh Károly</t>
  </si>
  <si>
    <t>Horváth Dénes</t>
  </si>
  <si>
    <t>Mártonfi István</t>
  </si>
  <si>
    <t>Papp-Takács Sándor</t>
  </si>
  <si>
    <t>Najror Zoltán</t>
  </si>
  <si>
    <t>Papp Tihamér</t>
  </si>
  <si>
    <t>Maczelka Árpád</t>
  </si>
  <si>
    <t>Szikora Renátó</t>
  </si>
  <si>
    <t>Moldovan Karoly </t>
  </si>
  <si>
    <t>Valics Lehel </t>
  </si>
  <si>
    <t>Rozsnyai Gábor</t>
  </si>
  <si>
    <t>Fazekas Mihály</t>
  </si>
  <si>
    <t>Pákai György</t>
  </si>
  <si>
    <t>Szatmári Tamás</t>
  </si>
  <si>
    <t>Lukács Viktor</t>
  </si>
  <si>
    <t>Kondor Gábor</t>
  </si>
  <si>
    <t>Kondor Balázs </t>
  </si>
  <si>
    <t>Bodó Attila</t>
  </si>
  <si>
    <t>Szappanos György</t>
  </si>
  <si>
    <t>Theodos Sándor</t>
  </si>
  <si>
    <t>Fülöp Elemér</t>
  </si>
  <si>
    <t>Trecskó János</t>
  </si>
  <si>
    <t>Balla Antal</t>
  </si>
  <si>
    <t>Major István</t>
  </si>
  <si>
    <t>Bottyán Zoltán</t>
  </si>
  <si>
    <t>Komáromi Zsolt</t>
  </si>
  <si>
    <t>Váradi László</t>
  </si>
  <si>
    <t>Csekei Zoltán</t>
  </si>
  <si>
    <t xml:space="preserve">Vargha Ákos </t>
  </si>
  <si>
    <t>Béres II Zoltán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</si>
  <si>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</si>
  <si>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</si>
  <si>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</si>
  <si>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</si>
  <si>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</si>
  <si>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</si>
  <si>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</si>
  <si>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</si>
  <si>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</si>
  <si>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</si>
  <si>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</si>
  <si>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:</t>
  </si>
  <si>
    <t xml:space="preserve"> </t>
  </si>
  <si>
    <t>Máté Bálint</t>
  </si>
  <si>
    <t>Mihály Zoltán</t>
  </si>
  <si>
    <t>Bánfalvi Szabolcs</t>
  </si>
  <si>
    <t>Lukács László</t>
  </si>
  <si>
    <t>Rácz Ferenc</t>
  </si>
  <si>
    <t>csak vasárnap</t>
  </si>
  <si>
    <t>3 fő Döncitől</t>
  </si>
  <si>
    <t>09.40</t>
  </si>
  <si>
    <t>1. p.</t>
  </si>
  <si>
    <t>2. p.</t>
  </si>
  <si>
    <t>3. p.</t>
  </si>
  <si>
    <t>4. p.</t>
  </si>
  <si>
    <t>5. p.</t>
  </si>
  <si>
    <t>6. p.</t>
  </si>
  <si>
    <t>7. p.</t>
  </si>
  <si>
    <t>8. p.</t>
  </si>
  <si>
    <t>9. p.</t>
  </si>
  <si>
    <t>10. p.</t>
  </si>
  <si>
    <t>11. p.</t>
  </si>
  <si>
    <t>12. p.</t>
  </si>
  <si>
    <t>13. p.</t>
  </si>
  <si>
    <t>14. p.</t>
  </si>
  <si>
    <t>15. p.</t>
  </si>
  <si>
    <t>16. p.</t>
  </si>
  <si>
    <t>17. p.</t>
  </si>
  <si>
    <t>-</t>
  </si>
  <si>
    <t>10.20</t>
  </si>
  <si>
    <t>11.00</t>
  </si>
  <si>
    <t>11.40</t>
  </si>
  <si>
    <t>12.20</t>
  </si>
  <si>
    <t>13.30</t>
  </si>
  <si>
    <t>14.50</t>
  </si>
  <si>
    <t>14.10</t>
  </si>
  <si>
    <t>15.30</t>
  </si>
  <si>
    <t>16.10</t>
  </si>
  <si>
    <t>16.50</t>
  </si>
  <si>
    <t>Horváth Sándor</t>
  </si>
  <si>
    <t>2-2</t>
  </si>
  <si>
    <t>1-1</t>
  </si>
  <si>
    <t>0-1</t>
  </si>
  <si>
    <t>2-1</t>
  </si>
  <si>
    <t>1-2</t>
  </si>
  <si>
    <t>0-0</t>
  </si>
  <si>
    <t>7-1</t>
  </si>
  <si>
    <t>1-0</t>
  </si>
  <si>
    <t>2-0</t>
  </si>
  <si>
    <t>6-0</t>
  </si>
  <si>
    <t>3-0</t>
  </si>
  <si>
    <t>3-1</t>
  </si>
  <si>
    <t>4-1</t>
  </si>
  <si>
    <t>4-0</t>
  </si>
  <si>
    <t>0-3</t>
  </si>
  <si>
    <t>5-0</t>
  </si>
  <si>
    <t>2-3</t>
  </si>
  <si>
    <t>1-3</t>
  </si>
  <si>
    <t>1-4</t>
  </si>
  <si>
    <t>11-3</t>
  </si>
  <si>
    <t>0-2</t>
  </si>
  <si>
    <t>4-2</t>
  </si>
  <si>
    <t>2-4</t>
  </si>
  <si>
    <t>4-3</t>
  </si>
  <si>
    <t>0-4</t>
  </si>
  <si>
    <t>8-0</t>
  </si>
  <si>
    <t>3-2</t>
  </si>
  <si>
    <t>vasárnap</t>
  </si>
  <si>
    <t>j10</t>
  </si>
  <si>
    <t>.</t>
  </si>
  <si>
    <t>Éder Csaba</t>
  </si>
  <si>
    <t>Király Dániel</t>
  </si>
  <si>
    <t>Weiss Benedek</t>
  </si>
  <si>
    <t>Farkas Máté</t>
  </si>
  <si>
    <t>elődöntő</t>
  </si>
  <si>
    <t>döntő</t>
  </si>
  <si>
    <t>3. helyért</t>
  </si>
  <si>
    <t>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</si>
</sst>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9"/>
      <name val="Arial CE"/>
      <charset val="238"/>
    </font>
    <font>
      <b/>
      <sz val="10"/>
      <color indexed="62"/>
      <name val="Arial CE"/>
      <charset val="238"/>
    </font>
    <font>
      <sz val="8"/>
      <name val="Arial CE"/>
      <charset val="238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Fill="1"/>
    <xf numFmtId="14" fontId="5" fillId="2" borderId="0" xfId="0" applyNumberFormat="1" applyFont="1" applyFill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0" fillId="0" borderId="5" xfId="0" applyBorder="1"/>
    <xf numFmtId="0" fontId="9" fillId="0" borderId="2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ill="1"/>
    <xf numFmtId="0" fontId="12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3" borderId="1" xfId="0" applyFill="1" applyBorder="1"/>
    <xf numFmtId="0" fontId="0" fillId="3" borderId="9" xfId="0" applyFill="1" applyBorder="1"/>
    <xf numFmtId="0" fontId="16" fillId="0" borderId="1" xfId="0" applyFont="1" applyBorder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16" fillId="0" borderId="9" xfId="0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15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0" xfId="0" applyFill="1" applyBorder="1"/>
    <xf numFmtId="0" fontId="18" fillId="0" borderId="1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/>
    </xf>
    <xf numFmtId="0" fontId="16" fillId="0" borderId="14" xfId="0" applyFont="1" applyBorder="1" applyAlignment="1">
      <alignment horizontal="right" vertical="top"/>
    </xf>
    <xf numFmtId="0" fontId="16" fillId="0" borderId="12" xfId="0" applyFont="1" applyBorder="1" applyAlignment="1">
      <alignment horizontal="left" vertical="top"/>
    </xf>
    <xf numFmtId="0" fontId="0" fillId="3" borderId="14" xfId="0" applyFill="1" applyBorder="1"/>
    <xf numFmtId="0" fontId="0" fillId="3" borderId="10" xfId="0" applyFill="1" applyBorder="1"/>
    <xf numFmtId="0" fontId="16" fillId="0" borderId="10" xfId="0" applyFont="1" applyBorder="1" applyAlignment="1">
      <alignment horizontal="left" vertical="top"/>
    </xf>
    <xf numFmtId="0" fontId="0" fillId="0" borderId="15" xfId="0" applyBorder="1"/>
    <xf numFmtId="0" fontId="9" fillId="0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top"/>
    </xf>
    <xf numFmtId="0" fontId="0" fillId="0" borderId="17" xfId="0" applyBorder="1"/>
    <xf numFmtId="0" fontId="9" fillId="0" borderId="18" xfId="0" applyFont="1" applyFill="1" applyBorder="1" applyAlignment="1">
      <alignment horizontal="center" vertical="center"/>
    </xf>
    <xf numFmtId="0" fontId="0" fillId="0" borderId="0" xfId="0" applyBorder="1"/>
    <xf numFmtId="0" fontId="16" fillId="0" borderId="8" xfId="0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0" fontId="0" fillId="3" borderId="8" xfId="0" applyFill="1" applyBorder="1"/>
    <xf numFmtId="0" fontId="0" fillId="3" borderId="12" xfId="0" applyFill="1" applyBorder="1"/>
    <xf numFmtId="0" fontId="16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6" fillId="0" borderId="20" xfId="0" applyFont="1" applyBorder="1" applyAlignment="1">
      <alignment horizontal="left" vertical="top"/>
    </xf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15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0" fontId="18" fillId="0" borderId="21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4" borderId="0" xfId="0" applyFont="1" applyFill="1" applyBorder="1" applyAlignment="1">
      <alignment horizontal="center" vertical="top"/>
    </xf>
    <xf numFmtId="0" fontId="7" fillId="0" borderId="0" xfId="0" applyFont="1" applyBorder="1"/>
    <xf numFmtId="0" fontId="23" fillId="0" borderId="0" xfId="0" applyFont="1" applyBorder="1"/>
    <xf numFmtId="0" fontId="0" fillId="0" borderId="0" xfId="0" applyBorder="1" applyAlignment="1">
      <alignment horizontal="right"/>
    </xf>
    <xf numFmtId="0" fontId="24" fillId="2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horizontal="right" vertical="top"/>
    </xf>
    <xf numFmtId="0" fontId="0" fillId="4" borderId="0" xfId="0" applyFill="1" applyBorder="1"/>
    <xf numFmtId="0" fontId="23" fillId="0" borderId="0" xfId="0" applyFont="1" applyBorder="1" applyAlignment="1">
      <alignment horizontal="center"/>
    </xf>
    <xf numFmtId="0" fontId="25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0" fillId="4" borderId="0" xfId="0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25" fillId="5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0" fillId="5" borderId="0" xfId="0" applyFill="1"/>
    <xf numFmtId="0" fontId="23" fillId="5" borderId="0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0" fontId="1" fillId="0" borderId="0" xfId="0" applyFont="1" applyFill="1"/>
    <xf numFmtId="0" fontId="24" fillId="6" borderId="0" xfId="0" applyFont="1" applyFill="1" applyBorder="1" applyAlignment="1">
      <alignment horizontal="center" vertical="center"/>
    </xf>
    <xf numFmtId="16" fontId="2" fillId="0" borderId="0" xfId="0" quotePrefix="1" applyNumberFormat="1" applyFont="1" applyFill="1"/>
    <xf numFmtId="0" fontId="2" fillId="0" borderId="0" xfId="0" quotePrefix="1" applyFont="1" applyFill="1"/>
    <xf numFmtId="49" fontId="0" fillId="0" borderId="0" xfId="0" applyNumberFormat="1" applyFill="1"/>
    <xf numFmtId="0" fontId="5" fillId="2" borderId="0" xfId="0" applyFont="1" applyFill="1"/>
    <xf numFmtId="0" fontId="8" fillId="0" borderId="2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8" fillId="0" borderId="0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12" xfId="0" applyFont="1" applyFill="1" applyBorder="1"/>
    <xf numFmtId="0" fontId="16" fillId="0" borderId="24" xfId="0" applyFont="1" applyBorder="1" applyAlignment="1">
      <alignment horizontal="right" vertical="top"/>
    </xf>
    <xf numFmtId="0" fontId="0" fillId="0" borderId="25" xfId="0" applyBorder="1" applyAlignment="1">
      <alignment horizontal="center" vertical="center"/>
    </xf>
    <xf numFmtId="0" fontId="16" fillId="0" borderId="25" xfId="0" applyFont="1" applyBorder="1" applyAlignment="1">
      <alignment horizontal="left" vertical="top"/>
    </xf>
    <xf numFmtId="0" fontId="0" fillId="3" borderId="24" xfId="0" applyFill="1" applyBorder="1"/>
    <xf numFmtId="0" fontId="0" fillId="3" borderId="25" xfId="0" applyFill="1" applyBorder="1"/>
    <xf numFmtId="0" fontId="15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7" fillId="5" borderId="0" xfId="0" applyFont="1" applyFill="1" applyBorder="1" applyAlignment="1">
      <alignment horizontal="center" vertical="top"/>
    </xf>
    <xf numFmtId="0" fontId="7" fillId="5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4" fillId="0" borderId="0" xfId="0" applyFont="1" applyFill="1"/>
    <xf numFmtId="0" fontId="0" fillId="0" borderId="6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8" fillId="3" borderId="14" xfId="0" applyFont="1" applyFill="1" applyBorder="1"/>
    <xf numFmtId="0" fontId="20" fillId="0" borderId="14" xfId="0" applyFont="1" applyBorder="1" applyAlignment="1">
      <alignment horizontal="right" vertical="top"/>
    </xf>
    <xf numFmtId="0" fontId="0" fillId="0" borderId="12" xfId="0" applyFill="1" applyBorder="1"/>
    <xf numFmtId="0" fontId="15" fillId="2" borderId="27" xfId="0" applyFont="1" applyFill="1" applyBorder="1" applyAlignment="1">
      <alignment horizontal="center"/>
    </xf>
    <xf numFmtId="0" fontId="20" fillId="0" borderId="24" xfId="0" applyFont="1" applyBorder="1" applyAlignment="1">
      <alignment horizontal="right" vertical="top"/>
    </xf>
    <xf numFmtId="0" fontId="24" fillId="0" borderId="0" xfId="0" applyFont="1" applyBorder="1"/>
    <xf numFmtId="49" fontId="0" fillId="0" borderId="0" xfId="0" applyNumberFormat="1"/>
    <xf numFmtId="0" fontId="0" fillId="0" borderId="28" xfId="0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49" fontId="0" fillId="0" borderId="28" xfId="0" applyNumberFormat="1" applyBorder="1"/>
    <xf numFmtId="0" fontId="29" fillId="0" borderId="0" xfId="0" applyFont="1" applyFill="1" applyAlignment="1">
      <alignment vertical="center" wrapText="1"/>
    </xf>
    <xf numFmtId="0" fontId="29" fillId="0" borderId="0" xfId="0" applyFont="1" applyFill="1"/>
  </cellXfs>
  <cellStyles count="1">
    <cellStyle name="Normál" xfId="0" builtinId="0"/>
  </cellStyles>
  <dxfs count="45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295275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K3" sqref="K3"/>
    </sheetView>
  </sheetViews>
  <sheetFormatPr defaultRowHeight="30" customHeight="1" x14ac:dyDescent="0.3"/>
  <cols>
    <col min="1" max="1" width="29.5546875" style="94" customWidth="1"/>
    <col min="3" max="3" width="10.33203125" customWidth="1"/>
  </cols>
  <sheetData>
    <row r="1" spans="1:3" ht="30" customHeight="1" x14ac:dyDescent="0.3">
      <c r="A1" s="93" t="s">
        <v>29</v>
      </c>
      <c r="B1">
        <v>590</v>
      </c>
    </row>
    <row r="2" spans="1:3" ht="30" customHeight="1" x14ac:dyDescent="0.3">
      <c r="A2" s="93" t="s">
        <v>30</v>
      </c>
      <c r="B2">
        <v>584</v>
      </c>
    </row>
    <row r="3" spans="1:3" ht="30" customHeight="1" x14ac:dyDescent="0.3">
      <c r="A3" s="95" t="s">
        <v>37</v>
      </c>
      <c r="B3">
        <v>583</v>
      </c>
    </row>
    <row r="4" spans="1:3" ht="30" customHeight="1" x14ac:dyDescent="0.3">
      <c r="A4" s="94" t="s">
        <v>3</v>
      </c>
      <c r="B4">
        <v>539</v>
      </c>
    </row>
    <row r="5" spans="1:3" ht="30" customHeight="1" x14ac:dyDescent="0.3">
      <c r="A5" s="94" t="s">
        <v>1</v>
      </c>
      <c r="B5">
        <v>538</v>
      </c>
    </row>
    <row r="6" spans="1:3" ht="30" customHeight="1" x14ac:dyDescent="0.3">
      <c r="A6" s="93" t="s">
        <v>31</v>
      </c>
      <c r="B6">
        <v>521</v>
      </c>
    </row>
    <row r="7" spans="1:3" ht="30" customHeight="1" x14ac:dyDescent="0.3">
      <c r="A7" s="94" t="s">
        <v>0</v>
      </c>
      <c r="B7">
        <v>510</v>
      </c>
    </row>
    <row r="8" spans="1:3" ht="30" customHeight="1" x14ac:dyDescent="0.3">
      <c r="A8" s="94" t="s">
        <v>4</v>
      </c>
      <c r="B8">
        <v>501</v>
      </c>
    </row>
    <row r="9" spans="1:3" ht="30" customHeight="1" x14ac:dyDescent="0.3">
      <c r="A9" s="94" t="s">
        <v>41</v>
      </c>
      <c r="B9">
        <v>487</v>
      </c>
    </row>
    <row r="10" spans="1:3" ht="30" customHeight="1" x14ac:dyDescent="0.3">
      <c r="A10" s="95" t="s">
        <v>18</v>
      </c>
      <c r="B10">
        <v>459</v>
      </c>
    </row>
    <row r="11" spans="1:3" ht="30" customHeight="1" x14ac:dyDescent="0.3">
      <c r="A11" s="95" t="s">
        <v>19</v>
      </c>
      <c r="B11">
        <v>451</v>
      </c>
    </row>
    <row r="12" spans="1:3" ht="30" customHeight="1" x14ac:dyDescent="0.3">
      <c r="A12" s="95" t="s">
        <v>38</v>
      </c>
      <c r="B12">
        <v>425</v>
      </c>
      <c r="C12" t="s">
        <v>124</v>
      </c>
    </row>
    <row r="13" spans="1:3" ht="30" customHeight="1" x14ac:dyDescent="0.3">
      <c r="A13" s="95" t="s">
        <v>15</v>
      </c>
      <c r="B13">
        <v>412</v>
      </c>
    </row>
    <row r="14" spans="1:3" ht="30" customHeight="1" x14ac:dyDescent="0.3">
      <c r="A14" s="95" t="s">
        <v>63</v>
      </c>
      <c r="B14">
        <v>404</v>
      </c>
    </row>
    <row r="15" spans="1:3" ht="30" customHeight="1" x14ac:dyDescent="0.3">
      <c r="A15" s="95" t="s">
        <v>40</v>
      </c>
      <c r="B15">
        <v>399</v>
      </c>
    </row>
    <row r="16" spans="1:3" ht="30" customHeight="1" x14ac:dyDescent="0.3">
      <c r="A16" s="93" t="s">
        <v>9</v>
      </c>
      <c r="B16">
        <v>390</v>
      </c>
    </row>
    <row r="17" spans="1:3" ht="30" customHeight="1" x14ac:dyDescent="0.3">
      <c r="A17" s="93" t="s">
        <v>10</v>
      </c>
      <c r="B17">
        <v>388</v>
      </c>
      <c r="C17" t="s">
        <v>124</v>
      </c>
    </row>
    <row r="18" spans="1:3" ht="30" customHeight="1" x14ac:dyDescent="0.3">
      <c r="A18" s="95" t="s">
        <v>39</v>
      </c>
      <c r="B18">
        <v>376</v>
      </c>
      <c r="C18" t="s">
        <v>124</v>
      </c>
    </row>
    <row r="19" spans="1:3" ht="30" customHeight="1" x14ac:dyDescent="0.3">
      <c r="A19" s="95" t="s">
        <v>25</v>
      </c>
      <c r="B19">
        <v>374</v>
      </c>
      <c r="C19" t="s">
        <v>124</v>
      </c>
    </row>
    <row r="20" spans="1:3" ht="30" customHeight="1" x14ac:dyDescent="0.3">
      <c r="A20" s="94" t="s">
        <v>42</v>
      </c>
      <c r="B20">
        <v>372</v>
      </c>
      <c r="C20" t="s">
        <v>124</v>
      </c>
    </row>
    <row r="21" spans="1:3" ht="30" customHeight="1" x14ac:dyDescent="0.3">
      <c r="A21" s="95" t="s">
        <v>16</v>
      </c>
      <c r="B21">
        <v>367</v>
      </c>
    </row>
    <row r="22" spans="1:3" ht="30" customHeight="1" x14ac:dyDescent="0.3">
      <c r="A22" s="94" t="s">
        <v>60</v>
      </c>
      <c r="B22">
        <v>353</v>
      </c>
      <c r="C22" t="s">
        <v>124</v>
      </c>
    </row>
    <row r="23" spans="1:3" ht="30" customHeight="1" x14ac:dyDescent="0.3">
      <c r="A23" s="95" t="s">
        <v>21</v>
      </c>
      <c r="B23">
        <v>348</v>
      </c>
      <c r="C23" t="s">
        <v>124</v>
      </c>
    </row>
    <row r="24" spans="1:3" ht="30" customHeight="1" x14ac:dyDescent="0.3">
      <c r="A24" s="95" t="s">
        <v>20</v>
      </c>
      <c r="B24">
        <v>329</v>
      </c>
      <c r="C24" t="s">
        <v>124</v>
      </c>
    </row>
    <row r="25" spans="1:3" ht="30" customHeight="1" x14ac:dyDescent="0.3">
      <c r="A25" s="95" t="s">
        <v>17</v>
      </c>
      <c r="B25">
        <v>319</v>
      </c>
    </row>
    <row r="26" spans="1:3" ht="30" customHeight="1" x14ac:dyDescent="0.3">
      <c r="A26" s="94" t="s">
        <v>44</v>
      </c>
      <c r="B26">
        <v>317</v>
      </c>
    </row>
    <row r="27" spans="1:3" ht="30" customHeight="1" x14ac:dyDescent="0.3">
      <c r="A27" s="94" t="s">
        <v>2</v>
      </c>
      <c r="B27">
        <v>310</v>
      </c>
    </row>
    <row r="28" spans="1:3" ht="30" customHeight="1" x14ac:dyDescent="0.3">
      <c r="A28" s="94" t="s">
        <v>62</v>
      </c>
      <c r="B28">
        <v>309</v>
      </c>
      <c r="C28" t="s">
        <v>124</v>
      </c>
    </row>
    <row r="29" spans="1:3" ht="30" customHeight="1" x14ac:dyDescent="0.3">
      <c r="A29" s="93" t="s">
        <v>35</v>
      </c>
      <c r="B29">
        <v>274</v>
      </c>
      <c r="C29" t="s">
        <v>124</v>
      </c>
    </row>
    <row r="30" spans="1:3" ht="30" customHeight="1" x14ac:dyDescent="0.3">
      <c r="A30" s="94" t="s">
        <v>5</v>
      </c>
      <c r="B30">
        <v>263</v>
      </c>
      <c r="C30" t="s">
        <v>124</v>
      </c>
    </row>
    <row r="31" spans="1:3" ht="30" customHeight="1" x14ac:dyDescent="0.3">
      <c r="A31" s="93" t="s">
        <v>11</v>
      </c>
      <c r="B31">
        <v>257</v>
      </c>
      <c r="C31" t="s">
        <v>124</v>
      </c>
    </row>
    <row r="32" spans="1:3" ht="30" customHeight="1" x14ac:dyDescent="0.3">
      <c r="A32" s="94" t="s">
        <v>6</v>
      </c>
      <c r="B32">
        <v>248</v>
      </c>
      <c r="C32" t="s">
        <v>124</v>
      </c>
    </row>
    <row r="33" spans="1:3" ht="30" customHeight="1" x14ac:dyDescent="0.3">
      <c r="A33" s="93" t="s">
        <v>34</v>
      </c>
      <c r="B33">
        <v>236</v>
      </c>
    </row>
    <row r="34" spans="1:3" ht="30" customHeight="1" x14ac:dyDescent="0.3">
      <c r="A34" s="93" t="s">
        <v>32</v>
      </c>
      <c r="B34">
        <v>219</v>
      </c>
      <c r="C34" t="s">
        <v>124</v>
      </c>
    </row>
    <row r="35" spans="1:3" ht="30" customHeight="1" x14ac:dyDescent="0.3">
      <c r="A35" s="95" t="s">
        <v>26</v>
      </c>
      <c r="B35">
        <v>180</v>
      </c>
      <c r="C35" t="s">
        <v>124</v>
      </c>
    </row>
    <row r="36" spans="1:3" ht="30" customHeight="1" x14ac:dyDescent="0.3">
      <c r="A36" s="1" t="s">
        <v>36</v>
      </c>
      <c r="B36">
        <v>176</v>
      </c>
      <c r="C36" t="s">
        <v>124</v>
      </c>
    </row>
    <row r="37" spans="1:3" ht="30" customHeight="1" x14ac:dyDescent="0.3">
      <c r="A37" s="93" t="s">
        <v>33</v>
      </c>
      <c r="B37">
        <v>175</v>
      </c>
      <c r="C37" t="s">
        <v>14</v>
      </c>
    </row>
    <row r="38" spans="1:3" ht="30" customHeight="1" x14ac:dyDescent="0.3">
      <c r="A38" s="94" t="s">
        <v>43</v>
      </c>
      <c r="B38">
        <v>168</v>
      </c>
      <c r="C38" t="s">
        <v>124</v>
      </c>
    </row>
    <row r="39" spans="1:3" ht="30" customHeight="1" x14ac:dyDescent="0.3">
      <c r="A39" s="94" t="s">
        <v>64</v>
      </c>
      <c r="B39">
        <v>136</v>
      </c>
    </row>
    <row r="40" spans="1:3" ht="30" customHeight="1" x14ac:dyDescent="0.3">
      <c r="A40" s="94" t="s">
        <v>0</v>
      </c>
      <c r="B40">
        <v>80</v>
      </c>
    </row>
    <row r="42" spans="1:3" ht="30" customHeight="1" x14ac:dyDescent="0.3">
      <c r="A42" s="94" t="s">
        <v>65</v>
      </c>
    </row>
    <row r="44" spans="1:3" ht="30" customHeight="1" x14ac:dyDescent="0.3">
      <c r="A44" s="128" t="s">
        <v>7</v>
      </c>
      <c r="B44">
        <v>277</v>
      </c>
    </row>
    <row r="45" spans="1:3" ht="30" customHeight="1" x14ac:dyDescent="0.3">
      <c r="A45" s="93" t="s">
        <v>12</v>
      </c>
      <c r="B45">
        <v>0</v>
      </c>
      <c r="C45" t="s">
        <v>14</v>
      </c>
    </row>
    <row r="46" spans="1:3" ht="30" customHeight="1" x14ac:dyDescent="0.3">
      <c r="A46" s="93" t="s">
        <v>13</v>
      </c>
      <c r="B46">
        <v>0</v>
      </c>
      <c r="C46" t="s">
        <v>14</v>
      </c>
    </row>
    <row r="47" spans="1:3" ht="30" customHeight="1" x14ac:dyDescent="0.3">
      <c r="A47" s="95" t="s">
        <v>22</v>
      </c>
      <c r="B47">
        <v>141</v>
      </c>
    </row>
    <row r="48" spans="1:3" ht="30" customHeight="1" x14ac:dyDescent="0.3">
      <c r="A48" s="95" t="s">
        <v>23</v>
      </c>
      <c r="B48">
        <v>93</v>
      </c>
    </row>
    <row r="49" spans="1:3" ht="30" customHeight="1" x14ac:dyDescent="0.3">
      <c r="A49" s="95" t="s">
        <v>24</v>
      </c>
      <c r="B49">
        <v>0</v>
      </c>
      <c r="C49" t="s">
        <v>14</v>
      </c>
    </row>
    <row r="50" spans="1:3" ht="30" customHeight="1" x14ac:dyDescent="0.3">
      <c r="A50" s="95" t="s">
        <v>27</v>
      </c>
      <c r="B50">
        <v>70</v>
      </c>
    </row>
    <row r="51" spans="1:3" ht="30" customHeight="1" x14ac:dyDescent="0.3">
      <c r="A51" s="95" t="s">
        <v>28</v>
      </c>
      <c r="B51">
        <v>85</v>
      </c>
    </row>
    <row r="52" spans="1:3" ht="30" customHeight="1" x14ac:dyDescent="0.3">
      <c r="A52" s="95" t="s">
        <v>45</v>
      </c>
      <c r="B52">
        <v>79</v>
      </c>
    </row>
    <row r="53" spans="1:3" ht="30" customHeight="1" x14ac:dyDescent="0.3">
      <c r="A53" s="95" t="s">
        <v>46</v>
      </c>
      <c r="B53">
        <v>112</v>
      </c>
    </row>
    <row r="54" spans="1:3" ht="30" customHeight="1" x14ac:dyDescent="0.3">
      <c r="A54" s="94" t="s">
        <v>61</v>
      </c>
      <c r="B54">
        <v>236</v>
      </c>
    </row>
    <row r="55" spans="1:3" ht="30" customHeight="1" x14ac:dyDescent="0.3">
      <c r="A55" s="94" t="s">
        <v>66</v>
      </c>
      <c r="B55">
        <v>0</v>
      </c>
      <c r="C55" t="s">
        <v>14</v>
      </c>
    </row>
    <row r="56" spans="1:3" ht="30" customHeight="1" x14ac:dyDescent="0.3">
      <c r="A56" s="94" t="s">
        <v>96</v>
      </c>
      <c r="B56">
        <v>125</v>
      </c>
    </row>
    <row r="57" spans="1:3" ht="30" customHeight="1" x14ac:dyDescent="0.3">
      <c r="A57" s="94" t="s">
        <v>127</v>
      </c>
      <c r="B57">
        <v>269</v>
      </c>
    </row>
  </sheetData>
  <sortState ref="A1:B38">
    <sortCondition descending="1" ref="B1:B3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6" sqref="A6"/>
    </sheetView>
  </sheetViews>
  <sheetFormatPr defaultColWidth="3" defaultRowHeight="14.4" x14ac:dyDescent="0.3"/>
  <cols>
    <col min="1" max="1" width="21.33203125" bestFit="1" customWidth="1"/>
    <col min="2" max="17" width="2.88671875" customWidth="1"/>
    <col min="18" max="18" width="1.44140625" customWidth="1"/>
    <col min="19" max="24" width="3" customWidth="1"/>
    <col min="25" max="25" width="3.88671875" bestFit="1" customWidth="1"/>
    <col min="26" max="26" width="1" customWidth="1"/>
    <col min="27" max="27" width="3" customWidth="1"/>
    <col min="28" max="28" width="1" customWidth="1"/>
    <col min="257" max="257" width="21.33203125" bestFit="1" customWidth="1"/>
    <col min="258" max="273" width="2.88671875" customWidth="1"/>
    <col min="274" max="274" width="1.44140625" customWidth="1"/>
    <col min="275" max="280" width="3" customWidth="1"/>
    <col min="281" max="281" width="3.88671875" bestFit="1" customWidth="1"/>
    <col min="282" max="282" width="1" customWidth="1"/>
    <col min="283" max="283" width="3" customWidth="1"/>
    <col min="284" max="284" width="1" customWidth="1"/>
    <col min="513" max="513" width="21.33203125" bestFit="1" customWidth="1"/>
    <col min="514" max="529" width="2.88671875" customWidth="1"/>
    <col min="530" max="530" width="1.44140625" customWidth="1"/>
    <col min="531" max="536" width="3" customWidth="1"/>
    <col min="537" max="537" width="3.88671875" bestFit="1" customWidth="1"/>
    <col min="538" max="538" width="1" customWidth="1"/>
    <col min="539" max="539" width="3" customWidth="1"/>
    <col min="540" max="540" width="1" customWidth="1"/>
    <col min="769" max="769" width="21.33203125" bestFit="1" customWidth="1"/>
    <col min="770" max="785" width="2.88671875" customWidth="1"/>
    <col min="786" max="786" width="1.44140625" customWidth="1"/>
    <col min="787" max="792" width="3" customWidth="1"/>
    <col min="793" max="793" width="3.88671875" bestFit="1" customWidth="1"/>
    <col min="794" max="794" width="1" customWidth="1"/>
    <col min="795" max="795" width="3" customWidth="1"/>
    <col min="796" max="796" width="1" customWidth="1"/>
    <col min="1025" max="1025" width="21.33203125" bestFit="1" customWidth="1"/>
    <col min="1026" max="1041" width="2.88671875" customWidth="1"/>
    <col min="1042" max="1042" width="1.44140625" customWidth="1"/>
    <col min="1043" max="1048" width="3" customWidth="1"/>
    <col min="1049" max="1049" width="3.88671875" bestFit="1" customWidth="1"/>
    <col min="1050" max="1050" width="1" customWidth="1"/>
    <col min="1051" max="1051" width="3" customWidth="1"/>
    <col min="1052" max="1052" width="1" customWidth="1"/>
    <col min="1281" max="1281" width="21.33203125" bestFit="1" customWidth="1"/>
    <col min="1282" max="1297" width="2.88671875" customWidth="1"/>
    <col min="1298" max="1298" width="1.44140625" customWidth="1"/>
    <col min="1299" max="1304" width="3" customWidth="1"/>
    <col min="1305" max="1305" width="3.88671875" bestFit="1" customWidth="1"/>
    <col min="1306" max="1306" width="1" customWidth="1"/>
    <col min="1307" max="1307" width="3" customWidth="1"/>
    <col min="1308" max="1308" width="1" customWidth="1"/>
    <col min="1537" max="1537" width="21.33203125" bestFit="1" customWidth="1"/>
    <col min="1538" max="1553" width="2.88671875" customWidth="1"/>
    <col min="1554" max="1554" width="1.44140625" customWidth="1"/>
    <col min="1555" max="1560" width="3" customWidth="1"/>
    <col min="1561" max="1561" width="3.88671875" bestFit="1" customWidth="1"/>
    <col min="1562" max="1562" width="1" customWidth="1"/>
    <col min="1563" max="1563" width="3" customWidth="1"/>
    <col min="1564" max="1564" width="1" customWidth="1"/>
    <col min="1793" max="1793" width="21.33203125" bestFit="1" customWidth="1"/>
    <col min="1794" max="1809" width="2.88671875" customWidth="1"/>
    <col min="1810" max="1810" width="1.44140625" customWidth="1"/>
    <col min="1811" max="1816" width="3" customWidth="1"/>
    <col min="1817" max="1817" width="3.88671875" bestFit="1" customWidth="1"/>
    <col min="1818" max="1818" width="1" customWidth="1"/>
    <col min="1819" max="1819" width="3" customWidth="1"/>
    <col min="1820" max="1820" width="1" customWidth="1"/>
    <col min="2049" max="2049" width="21.33203125" bestFit="1" customWidth="1"/>
    <col min="2050" max="2065" width="2.88671875" customWidth="1"/>
    <col min="2066" max="2066" width="1.44140625" customWidth="1"/>
    <col min="2067" max="2072" width="3" customWidth="1"/>
    <col min="2073" max="2073" width="3.88671875" bestFit="1" customWidth="1"/>
    <col min="2074" max="2074" width="1" customWidth="1"/>
    <col min="2075" max="2075" width="3" customWidth="1"/>
    <col min="2076" max="2076" width="1" customWidth="1"/>
    <col min="2305" max="2305" width="21.33203125" bestFit="1" customWidth="1"/>
    <col min="2306" max="2321" width="2.88671875" customWidth="1"/>
    <col min="2322" max="2322" width="1.44140625" customWidth="1"/>
    <col min="2323" max="2328" width="3" customWidth="1"/>
    <col min="2329" max="2329" width="3.88671875" bestFit="1" customWidth="1"/>
    <col min="2330" max="2330" width="1" customWidth="1"/>
    <col min="2331" max="2331" width="3" customWidth="1"/>
    <col min="2332" max="2332" width="1" customWidth="1"/>
    <col min="2561" max="2561" width="21.33203125" bestFit="1" customWidth="1"/>
    <col min="2562" max="2577" width="2.88671875" customWidth="1"/>
    <col min="2578" max="2578" width="1.44140625" customWidth="1"/>
    <col min="2579" max="2584" width="3" customWidth="1"/>
    <col min="2585" max="2585" width="3.88671875" bestFit="1" customWidth="1"/>
    <col min="2586" max="2586" width="1" customWidth="1"/>
    <col min="2587" max="2587" width="3" customWidth="1"/>
    <col min="2588" max="2588" width="1" customWidth="1"/>
    <col min="2817" max="2817" width="21.33203125" bestFit="1" customWidth="1"/>
    <col min="2818" max="2833" width="2.88671875" customWidth="1"/>
    <col min="2834" max="2834" width="1.44140625" customWidth="1"/>
    <col min="2835" max="2840" width="3" customWidth="1"/>
    <col min="2841" max="2841" width="3.88671875" bestFit="1" customWidth="1"/>
    <col min="2842" max="2842" width="1" customWidth="1"/>
    <col min="2843" max="2843" width="3" customWidth="1"/>
    <col min="2844" max="2844" width="1" customWidth="1"/>
    <col min="3073" max="3073" width="21.33203125" bestFit="1" customWidth="1"/>
    <col min="3074" max="3089" width="2.88671875" customWidth="1"/>
    <col min="3090" max="3090" width="1.44140625" customWidth="1"/>
    <col min="3091" max="3096" width="3" customWidth="1"/>
    <col min="3097" max="3097" width="3.88671875" bestFit="1" customWidth="1"/>
    <col min="3098" max="3098" width="1" customWidth="1"/>
    <col min="3099" max="3099" width="3" customWidth="1"/>
    <col min="3100" max="3100" width="1" customWidth="1"/>
    <col min="3329" max="3329" width="21.33203125" bestFit="1" customWidth="1"/>
    <col min="3330" max="3345" width="2.88671875" customWidth="1"/>
    <col min="3346" max="3346" width="1.44140625" customWidth="1"/>
    <col min="3347" max="3352" width="3" customWidth="1"/>
    <col min="3353" max="3353" width="3.88671875" bestFit="1" customWidth="1"/>
    <col min="3354" max="3354" width="1" customWidth="1"/>
    <col min="3355" max="3355" width="3" customWidth="1"/>
    <col min="3356" max="3356" width="1" customWidth="1"/>
    <col min="3585" max="3585" width="21.33203125" bestFit="1" customWidth="1"/>
    <col min="3586" max="3601" width="2.88671875" customWidth="1"/>
    <col min="3602" max="3602" width="1.44140625" customWidth="1"/>
    <col min="3603" max="3608" width="3" customWidth="1"/>
    <col min="3609" max="3609" width="3.88671875" bestFit="1" customWidth="1"/>
    <col min="3610" max="3610" width="1" customWidth="1"/>
    <col min="3611" max="3611" width="3" customWidth="1"/>
    <col min="3612" max="3612" width="1" customWidth="1"/>
    <col min="3841" max="3841" width="21.33203125" bestFit="1" customWidth="1"/>
    <col min="3842" max="3857" width="2.88671875" customWidth="1"/>
    <col min="3858" max="3858" width="1.44140625" customWidth="1"/>
    <col min="3859" max="3864" width="3" customWidth="1"/>
    <col min="3865" max="3865" width="3.88671875" bestFit="1" customWidth="1"/>
    <col min="3866" max="3866" width="1" customWidth="1"/>
    <col min="3867" max="3867" width="3" customWidth="1"/>
    <col min="3868" max="3868" width="1" customWidth="1"/>
    <col min="4097" max="4097" width="21.33203125" bestFit="1" customWidth="1"/>
    <col min="4098" max="4113" width="2.88671875" customWidth="1"/>
    <col min="4114" max="4114" width="1.44140625" customWidth="1"/>
    <col min="4115" max="4120" width="3" customWidth="1"/>
    <col min="4121" max="4121" width="3.88671875" bestFit="1" customWidth="1"/>
    <col min="4122" max="4122" width="1" customWidth="1"/>
    <col min="4123" max="4123" width="3" customWidth="1"/>
    <col min="4124" max="4124" width="1" customWidth="1"/>
    <col min="4353" max="4353" width="21.33203125" bestFit="1" customWidth="1"/>
    <col min="4354" max="4369" width="2.88671875" customWidth="1"/>
    <col min="4370" max="4370" width="1.44140625" customWidth="1"/>
    <col min="4371" max="4376" width="3" customWidth="1"/>
    <col min="4377" max="4377" width="3.88671875" bestFit="1" customWidth="1"/>
    <col min="4378" max="4378" width="1" customWidth="1"/>
    <col min="4379" max="4379" width="3" customWidth="1"/>
    <col min="4380" max="4380" width="1" customWidth="1"/>
    <col min="4609" max="4609" width="21.33203125" bestFit="1" customWidth="1"/>
    <col min="4610" max="4625" width="2.88671875" customWidth="1"/>
    <col min="4626" max="4626" width="1.44140625" customWidth="1"/>
    <col min="4627" max="4632" width="3" customWidth="1"/>
    <col min="4633" max="4633" width="3.88671875" bestFit="1" customWidth="1"/>
    <col min="4634" max="4634" width="1" customWidth="1"/>
    <col min="4635" max="4635" width="3" customWidth="1"/>
    <col min="4636" max="4636" width="1" customWidth="1"/>
    <col min="4865" max="4865" width="21.33203125" bestFit="1" customWidth="1"/>
    <col min="4866" max="4881" width="2.88671875" customWidth="1"/>
    <col min="4882" max="4882" width="1.44140625" customWidth="1"/>
    <col min="4883" max="4888" width="3" customWidth="1"/>
    <col min="4889" max="4889" width="3.88671875" bestFit="1" customWidth="1"/>
    <col min="4890" max="4890" width="1" customWidth="1"/>
    <col min="4891" max="4891" width="3" customWidth="1"/>
    <col min="4892" max="4892" width="1" customWidth="1"/>
    <col min="5121" max="5121" width="21.33203125" bestFit="1" customWidth="1"/>
    <col min="5122" max="5137" width="2.88671875" customWidth="1"/>
    <col min="5138" max="5138" width="1.44140625" customWidth="1"/>
    <col min="5139" max="5144" width="3" customWidth="1"/>
    <col min="5145" max="5145" width="3.88671875" bestFit="1" customWidth="1"/>
    <col min="5146" max="5146" width="1" customWidth="1"/>
    <col min="5147" max="5147" width="3" customWidth="1"/>
    <col min="5148" max="5148" width="1" customWidth="1"/>
    <col min="5377" max="5377" width="21.33203125" bestFit="1" customWidth="1"/>
    <col min="5378" max="5393" width="2.88671875" customWidth="1"/>
    <col min="5394" max="5394" width="1.44140625" customWidth="1"/>
    <col min="5395" max="5400" width="3" customWidth="1"/>
    <col min="5401" max="5401" width="3.88671875" bestFit="1" customWidth="1"/>
    <col min="5402" max="5402" width="1" customWidth="1"/>
    <col min="5403" max="5403" width="3" customWidth="1"/>
    <col min="5404" max="5404" width="1" customWidth="1"/>
    <col min="5633" max="5633" width="21.33203125" bestFit="1" customWidth="1"/>
    <col min="5634" max="5649" width="2.88671875" customWidth="1"/>
    <col min="5650" max="5650" width="1.44140625" customWidth="1"/>
    <col min="5651" max="5656" width="3" customWidth="1"/>
    <col min="5657" max="5657" width="3.88671875" bestFit="1" customWidth="1"/>
    <col min="5658" max="5658" width="1" customWidth="1"/>
    <col min="5659" max="5659" width="3" customWidth="1"/>
    <col min="5660" max="5660" width="1" customWidth="1"/>
    <col min="5889" max="5889" width="21.33203125" bestFit="1" customWidth="1"/>
    <col min="5890" max="5905" width="2.88671875" customWidth="1"/>
    <col min="5906" max="5906" width="1.44140625" customWidth="1"/>
    <col min="5907" max="5912" width="3" customWidth="1"/>
    <col min="5913" max="5913" width="3.88671875" bestFit="1" customWidth="1"/>
    <col min="5914" max="5914" width="1" customWidth="1"/>
    <col min="5915" max="5915" width="3" customWidth="1"/>
    <col min="5916" max="5916" width="1" customWidth="1"/>
    <col min="6145" max="6145" width="21.33203125" bestFit="1" customWidth="1"/>
    <col min="6146" max="6161" width="2.88671875" customWidth="1"/>
    <col min="6162" max="6162" width="1.44140625" customWidth="1"/>
    <col min="6163" max="6168" width="3" customWidth="1"/>
    <col min="6169" max="6169" width="3.88671875" bestFit="1" customWidth="1"/>
    <col min="6170" max="6170" width="1" customWidth="1"/>
    <col min="6171" max="6171" width="3" customWidth="1"/>
    <col min="6172" max="6172" width="1" customWidth="1"/>
    <col min="6401" max="6401" width="21.33203125" bestFit="1" customWidth="1"/>
    <col min="6402" max="6417" width="2.88671875" customWidth="1"/>
    <col min="6418" max="6418" width="1.44140625" customWidth="1"/>
    <col min="6419" max="6424" width="3" customWidth="1"/>
    <col min="6425" max="6425" width="3.88671875" bestFit="1" customWidth="1"/>
    <col min="6426" max="6426" width="1" customWidth="1"/>
    <col min="6427" max="6427" width="3" customWidth="1"/>
    <col min="6428" max="6428" width="1" customWidth="1"/>
    <col min="6657" max="6657" width="21.33203125" bestFit="1" customWidth="1"/>
    <col min="6658" max="6673" width="2.88671875" customWidth="1"/>
    <col min="6674" max="6674" width="1.44140625" customWidth="1"/>
    <col min="6675" max="6680" width="3" customWidth="1"/>
    <col min="6681" max="6681" width="3.88671875" bestFit="1" customWidth="1"/>
    <col min="6682" max="6682" width="1" customWidth="1"/>
    <col min="6683" max="6683" width="3" customWidth="1"/>
    <col min="6684" max="6684" width="1" customWidth="1"/>
    <col min="6913" max="6913" width="21.33203125" bestFit="1" customWidth="1"/>
    <col min="6914" max="6929" width="2.88671875" customWidth="1"/>
    <col min="6930" max="6930" width="1.44140625" customWidth="1"/>
    <col min="6931" max="6936" width="3" customWidth="1"/>
    <col min="6937" max="6937" width="3.88671875" bestFit="1" customWidth="1"/>
    <col min="6938" max="6938" width="1" customWidth="1"/>
    <col min="6939" max="6939" width="3" customWidth="1"/>
    <col min="6940" max="6940" width="1" customWidth="1"/>
    <col min="7169" max="7169" width="21.33203125" bestFit="1" customWidth="1"/>
    <col min="7170" max="7185" width="2.88671875" customWidth="1"/>
    <col min="7186" max="7186" width="1.44140625" customWidth="1"/>
    <col min="7187" max="7192" width="3" customWidth="1"/>
    <col min="7193" max="7193" width="3.88671875" bestFit="1" customWidth="1"/>
    <col min="7194" max="7194" width="1" customWidth="1"/>
    <col min="7195" max="7195" width="3" customWidth="1"/>
    <col min="7196" max="7196" width="1" customWidth="1"/>
    <col min="7425" max="7425" width="21.33203125" bestFit="1" customWidth="1"/>
    <col min="7426" max="7441" width="2.88671875" customWidth="1"/>
    <col min="7442" max="7442" width="1.44140625" customWidth="1"/>
    <col min="7443" max="7448" width="3" customWidth="1"/>
    <col min="7449" max="7449" width="3.88671875" bestFit="1" customWidth="1"/>
    <col min="7450" max="7450" width="1" customWidth="1"/>
    <col min="7451" max="7451" width="3" customWidth="1"/>
    <col min="7452" max="7452" width="1" customWidth="1"/>
    <col min="7681" max="7681" width="21.33203125" bestFit="1" customWidth="1"/>
    <col min="7682" max="7697" width="2.88671875" customWidth="1"/>
    <col min="7698" max="7698" width="1.44140625" customWidth="1"/>
    <col min="7699" max="7704" width="3" customWidth="1"/>
    <col min="7705" max="7705" width="3.88671875" bestFit="1" customWidth="1"/>
    <col min="7706" max="7706" width="1" customWidth="1"/>
    <col min="7707" max="7707" width="3" customWidth="1"/>
    <col min="7708" max="7708" width="1" customWidth="1"/>
    <col min="7937" max="7937" width="21.33203125" bestFit="1" customWidth="1"/>
    <col min="7938" max="7953" width="2.88671875" customWidth="1"/>
    <col min="7954" max="7954" width="1.44140625" customWidth="1"/>
    <col min="7955" max="7960" width="3" customWidth="1"/>
    <col min="7961" max="7961" width="3.88671875" bestFit="1" customWidth="1"/>
    <col min="7962" max="7962" width="1" customWidth="1"/>
    <col min="7963" max="7963" width="3" customWidth="1"/>
    <col min="7964" max="7964" width="1" customWidth="1"/>
    <col min="8193" max="8193" width="21.33203125" bestFit="1" customWidth="1"/>
    <col min="8194" max="8209" width="2.88671875" customWidth="1"/>
    <col min="8210" max="8210" width="1.44140625" customWidth="1"/>
    <col min="8211" max="8216" width="3" customWidth="1"/>
    <col min="8217" max="8217" width="3.88671875" bestFit="1" customWidth="1"/>
    <col min="8218" max="8218" width="1" customWidth="1"/>
    <col min="8219" max="8219" width="3" customWidth="1"/>
    <col min="8220" max="8220" width="1" customWidth="1"/>
    <col min="8449" max="8449" width="21.33203125" bestFit="1" customWidth="1"/>
    <col min="8450" max="8465" width="2.88671875" customWidth="1"/>
    <col min="8466" max="8466" width="1.44140625" customWidth="1"/>
    <col min="8467" max="8472" width="3" customWidth="1"/>
    <col min="8473" max="8473" width="3.88671875" bestFit="1" customWidth="1"/>
    <col min="8474" max="8474" width="1" customWidth="1"/>
    <col min="8475" max="8475" width="3" customWidth="1"/>
    <col min="8476" max="8476" width="1" customWidth="1"/>
    <col min="8705" max="8705" width="21.33203125" bestFit="1" customWidth="1"/>
    <col min="8706" max="8721" width="2.88671875" customWidth="1"/>
    <col min="8722" max="8722" width="1.44140625" customWidth="1"/>
    <col min="8723" max="8728" width="3" customWidth="1"/>
    <col min="8729" max="8729" width="3.88671875" bestFit="1" customWidth="1"/>
    <col min="8730" max="8730" width="1" customWidth="1"/>
    <col min="8731" max="8731" width="3" customWidth="1"/>
    <col min="8732" max="8732" width="1" customWidth="1"/>
    <col min="8961" max="8961" width="21.33203125" bestFit="1" customWidth="1"/>
    <col min="8962" max="8977" width="2.88671875" customWidth="1"/>
    <col min="8978" max="8978" width="1.44140625" customWidth="1"/>
    <col min="8979" max="8984" width="3" customWidth="1"/>
    <col min="8985" max="8985" width="3.88671875" bestFit="1" customWidth="1"/>
    <col min="8986" max="8986" width="1" customWidth="1"/>
    <col min="8987" max="8987" width="3" customWidth="1"/>
    <col min="8988" max="8988" width="1" customWidth="1"/>
    <col min="9217" max="9217" width="21.33203125" bestFit="1" customWidth="1"/>
    <col min="9218" max="9233" width="2.88671875" customWidth="1"/>
    <col min="9234" max="9234" width="1.44140625" customWidth="1"/>
    <col min="9235" max="9240" width="3" customWidth="1"/>
    <col min="9241" max="9241" width="3.88671875" bestFit="1" customWidth="1"/>
    <col min="9242" max="9242" width="1" customWidth="1"/>
    <col min="9243" max="9243" width="3" customWidth="1"/>
    <col min="9244" max="9244" width="1" customWidth="1"/>
    <col min="9473" max="9473" width="21.33203125" bestFit="1" customWidth="1"/>
    <col min="9474" max="9489" width="2.88671875" customWidth="1"/>
    <col min="9490" max="9490" width="1.44140625" customWidth="1"/>
    <col min="9491" max="9496" width="3" customWidth="1"/>
    <col min="9497" max="9497" width="3.88671875" bestFit="1" customWidth="1"/>
    <col min="9498" max="9498" width="1" customWidth="1"/>
    <col min="9499" max="9499" width="3" customWidth="1"/>
    <col min="9500" max="9500" width="1" customWidth="1"/>
    <col min="9729" max="9729" width="21.33203125" bestFit="1" customWidth="1"/>
    <col min="9730" max="9745" width="2.88671875" customWidth="1"/>
    <col min="9746" max="9746" width="1.44140625" customWidth="1"/>
    <col min="9747" max="9752" width="3" customWidth="1"/>
    <col min="9753" max="9753" width="3.88671875" bestFit="1" customWidth="1"/>
    <col min="9754" max="9754" width="1" customWidth="1"/>
    <col min="9755" max="9755" width="3" customWidth="1"/>
    <col min="9756" max="9756" width="1" customWidth="1"/>
    <col min="9985" max="9985" width="21.33203125" bestFit="1" customWidth="1"/>
    <col min="9986" max="10001" width="2.88671875" customWidth="1"/>
    <col min="10002" max="10002" width="1.44140625" customWidth="1"/>
    <col min="10003" max="10008" width="3" customWidth="1"/>
    <col min="10009" max="10009" width="3.88671875" bestFit="1" customWidth="1"/>
    <col min="10010" max="10010" width="1" customWidth="1"/>
    <col min="10011" max="10011" width="3" customWidth="1"/>
    <col min="10012" max="10012" width="1" customWidth="1"/>
    <col min="10241" max="10241" width="21.33203125" bestFit="1" customWidth="1"/>
    <col min="10242" max="10257" width="2.88671875" customWidth="1"/>
    <col min="10258" max="10258" width="1.44140625" customWidth="1"/>
    <col min="10259" max="10264" width="3" customWidth="1"/>
    <col min="10265" max="10265" width="3.88671875" bestFit="1" customWidth="1"/>
    <col min="10266" max="10266" width="1" customWidth="1"/>
    <col min="10267" max="10267" width="3" customWidth="1"/>
    <col min="10268" max="10268" width="1" customWidth="1"/>
    <col min="10497" max="10497" width="21.33203125" bestFit="1" customWidth="1"/>
    <col min="10498" max="10513" width="2.88671875" customWidth="1"/>
    <col min="10514" max="10514" width="1.44140625" customWidth="1"/>
    <col min="10515" max="10520" width="3" customWidth="1"/>
    <col min="10521" max="10521" width="3.88671875" bestFit="1" customWidth="1"/>
    <col min="10522" max="10522" width="1" customWidth="1"/>
    <col min="10523" max="10523" width="3" customWidth="1"/>
    <col min="10524" max="10524" width="1" customWidth="1"/>
    <col min="10753" max="10753" width="21.33203125" bestFit="1" customWidth="1"/>
    <col min="10754" max="10769" width="2.88671875" customWidth="1"/>
    <col min="10770" max="10770" width="1.44140625" customWidth="1"/>
    <col min="10771" max="10776" width="3" customWidth="1"/>
    <col min="10777" max="10777" width="3.88671875" bestFit="1" customWidth="1"/>
    <col min="10778" max="10778" width="1" customWidth="1"/>
    <col min="10779" max="10779" width="3" customWidth="1"/>
    <col min="10780" max="10780" width="1" customWidth="1"/>
    <col min="11009" max="11009" width="21.33203125" bestFit="1" customWidth="1"/>
    <col min="11010" max="11025" width="2.88671875" customWidth="1"/>
    <col min="11026" max="11026" width="1.44140625" customWidth="1"/>
    <col min="11027" max="11032" width="3" customWidth="1"/>
    <col min="11033" max="11033" width="3.88671875" bestFit="1" customWidth="1"/>
    <col min="11034" max="11034" width="1" customWidth="1"/>
    <col min="11035" max="11035" width="3" customWidth="1"/>
    <col min="11036" max="11036" width="1" customWidth="1"/>
    <col min="11265" max="11265" width="21.33203125" bestFit="1" customWidth="1"/>
    <col min="11266" max="11281" width="2.88671875" customWidth="1"/>
    <col min="11282" max="11282" width="1.44140625" customWidth="1"/>
    <col min="11283" max="11288" width="3" customWidth="1"/>
    <col min="11289" max="11289" width="3.88671875" bestFit="1" customWidth="1"/>
    <col min="11290" max="11290" width="1" customWidth="1"/>
    <col min="11291" max="11291" width="3" customWidth="1"/>
    <col min="11292" max="11292" width="1" customWidth="1"/>
    <col min="11521" max="11521" width="21.33203125" bestFit="1" customWidth="1"/>
    <col min="11522" max="11537" width="2.88671875" customWidth="1"/>
    <col min="11538" max="11538" width="1.44140625" customWidth="1"/>
    <col min="11539" max="11544" width="3" customWidth="1"/>
    <col min="11545" max="11545" width="3.88671875" bestFit="1" customWidth="1"/>
    <col min="11546" max="11546" width="1" customWidth="1"/>
    <col min="11547" max="11547" width="3" customWidth="1"/>
    <col min="11548" max="11548" width="1" customWidth="1"/>
    <col min="11777" max="11777" width="21.33203125" bestFit="1" customWidth="1"/>
    <col min="11778" max="11793" width="2.88671875" customWidth="1"/>
    <col min="11794" max="11794" width="1.44140625" customWidth="1"/>
    <col min="11795" max="11800" width="3" customWidth="1"/>
    <col min="11801" max="11801" width="3.88671875" bestFit="1" customWidth="1"/>
    <col min="11802" max="11802" width="1" customWidth="1"/>
    <col min="11803" max="11803" width="3" customWidth="1"/>
    <col min="11804" max="11804" width="1" customWidth="1"/>
    <col min="12033" max="12033" width="21.33203125" bestFit="1" customWidth="1"/>
    <col min="12034" max="12049" width="2.88671875" customWidth="1"/>
    <col min="12050" max="12050" width="1.44140625" customWidth="1"/>
    <col min="12051" max="12056" width="3" customWidth="1"/>
    <col min="12057" max="12057" width="3.88671875" bestFit="1" customWidth="1"/>
    <col min="12058" max="12058" width="1" customWidth="1"/>
    <col min="12059" max="12059" width="3" customWidth="1"/>
    <col min="12060" max="12060" width="1" customWidth="1"/>
    <col min="12289" max="12289" width="21.33203125" bestFit="1" customWidth="1"/>
    <col min="12290" max="12305" width="2.88671875" customWidth="1"/>
    <col min="12306" max="12306" width="1.44140625" customWidth="1"/>
    <col min="12307" max="12312" width="3" customWidth="1"/>
    <col min="12313" max="12313" width="3.88671875" bestFit="1" customWidth="1"/>
    <col min="12314" max="12314" width="1" customWidth="1"/>
    <col min="12315" max="12315" width="3" customWidth="1"/>
    <col min="12316" max="12316" width="1" customWidth="1"/>
    <col min="12545" max="12545" width="21.33203125" bestFit="1" customWidth="1"/>
    <col min="12546" max="12561" width="2.88671875" customWidth="1"/>
    <col min="12562" max="12562" width="1.44140625" customWidth="1"/>
    <col min="12563" max="12568" width="3" customWidth="1"/>
    <col min="12569" max="12569" width="3.88671875" bestFit="1" customWidth="1"/>
    <col min="12570" max="12570" width="1" customWidth="1"/>
    <col min="12571" max="12571" width="3" customWidth="1"/>
    <col min="12572" max="12572" width="1" customWidth="1"/>
    <col min="12801" max="12801" width="21.33203125" bestFit="1" customWidth="1"/>
    <col min="12802" max="12817" width="2.88671875" customWidth="1"/>
    <col min="12818" max="12818" width="1.44140625" customWidth="1"/>
    <col min="12819" max="12824" width="3" customWidth="1"/>
    <col min="12825" max="12825" width="3.88671875" bestFit="1" customWidth="1"/>
    <col min="12826" max="12826" width="1" customWidth="1"/>
    <col min="12827" max="12827" width="3" customWidth="1"/>
    <col min="12828" max="12828" width="1" customWidth="1"/>
    <col min="13057" max="13057" width="21.33203125" bestFit="1" customWidth="1"/>
    <col min="13058" max="13073" width="2.88671875" customWidth="1"/>
    <col min="13074" max="13074" width="1.44140625" customWidth="1"/>
    <col min="13075" max="13080" width="3" customWidth="1"/>
    <col min="13081" max="13081" width="3.88671875" bestFit="1" customWidth="1"/>
    <col min="13082" max="13082" width="1" customWidth="1"/>
    <col min="13083" max="13083" width="3" customWidth="1"/>
    <col min="13084" max="13084" width="1" customWidth="1"/>
    <col min="13313" max="13313" width="21.33203125" bestFit="1" customWidth="1"/>
    <col min="13314" max="13329" width="2.88671875" customWidth="1"/>
    <col min="13330" max="13330" width="1.44140625" customWidth="1"/>
    <col min="13331" max="13336" width="3" customWidth="1"/>
    <col min="13337" max="13337" width="3.88671875" bestFit="1" customWidth="1"/>
    <col min="13338" max="13338" width="1" customWidth="1"/>
    <col min="13339" max="13339" width="3" customWidth="1"/>
    <col min="13340" max="13340" width="1" customWidth="1"/>
    <col min="13569" max="13569" width="21.33203125" bestFit="1" customWidth="1"/>
    <col min="13570" max="13585" width="2.88671875" customWidth="1"/>
    <col min="13586" max="13586" width="1.44140625" customWidth="1"/>
    <col min="13587" max="13592" width="3" customWidth="1"/>
    <col min="13593" max="13593" width="3.88671875" bestFit="1" customWidth="1"/>
    <col min="13594" max="13594" width="1" customWidth="1"/>
    <col min="13595" max="13595" width="3" customWidth="1"/>
    <col min="13596" max="13596" width="1" customWidth="1"/>
    <col min="13825" max="13825" width="21.33203125" bestFit="1" customWidth="1"/>
    <col min="13826" max="13841" width="2.88671875" customWidth="1"/>
    <col min="13842" max="13842" width="1.44140625" customWidth="1"/>
    <col min="13843" max="13848" width="3" customWidth="1"/>
    <col min="13849" max="13849" width="3.88671875" bestFit="1" customWidth="1"/>
    <col min="13850" max="13850" width="1" customWidth="1"/>
    <col min="13851" max="13851" width="3" customWidth="1"/>
    <col min="13852" max="13852" width="1" customWidth="1"/>
    <col min="14081" max="14081" width="21.33203125" bestFit="1" customWidth="1"/>
    <col min="14082" max="14097" width="2.88671875" customWidth="1"/>
    <col min="14098" max="14098" width="1.44140625" customWidth="1"/>
    <col min="14099" max="14104" width="3" customWidth="1"/>
    <col min="14105" max="14105" width="3.88671875" bestFit="1" customWidth="1"/>
    <col min="14106" max="14106" width="1" customWidth="1"/>
    <col min="14107" max="14107" width="3" customWidth="1"/>
    <col min="14108" max="14108" width="1" customWidth="1"/>
    <col min="14337" max="14337" width="21.33203125" bestFit="1" customWidth="1"/>
    <col min="14338" max="14353" width="2.88671875" customWidth="1"/>
    <col min="14354" max="14354" width="1.44140625" customWidth="1"/>
    <col min="14355" max="14360" width="3" customWidth="1"/>
    <col min="14361" max="14361" width="3.88671875" bestFit="1" customWidth="1"/>
    <col min="14362" max="14362" width="1" customWidth="1"/>
    <col min="14363" max="14363" width="3" customWidth="1"/>
    <col min="14364" max="14364" width="1" customWidth="1"/>
    <col min="14593" max="14593" width="21.33203125" bestFit="1" customWidth="1"/>
    <col min="14594" max="14609" width="2.88671875" customWidth="1"/>
    <col min="14610" max="14610" width="1.44140625" customWidth="1"/>
    <col min="14611" max="14616" width="3" customWidth="1"/>
    <col min="14617" max="14617" width="3.88671875" bestFit="1" customWidth="1"/>
    <col min="14618" max="14618" width="1" customWidth="1"/>
    <col min="14619" max="14619" width="3" customWidth="1"/>
    <col min="14620" max="14620" width="1" customWidth="1"/>
    <col min="14849" max="14849" width="21.33203125" bestFit="1" customWidth="1"/>
    <col min="14850" max="14865" width="2.88671875" customWidth="1"/>
    <col min="14866" max="14866" width="1.44140625" customWidth="1"/>
    <col min="14867" max="14872" width="3" customWidth="1"/>
    <col min="14873" max="14873" width="3.88671875" bestFit="1" customWidth="1"/>
    <col min="14874" max="14874" width="1" customWidth="1"/>
    <col min="14875" max="14875" width="3" customWidth="1"/>
    <col min="14876" max="14876" width="1" customWidth="1"/>
    <col min="15105" max="15105" width="21.33203125" bestFit="1" customWidth="1"/>
    <col min="15106" max="15121" width="2.88671875" customWidth="1"/>
    <col min="15122" max="15122" width="1.44140625" customWidth="1"/>
    <col min="15123" max="15128" width="3" customWidth="1"/>
    <col min="15129" max="15129" width="3.88671875" bestFit="1" customWidth="1"/>
    <col min="15130" max="15130" width="1" customWidth="1"/>
    <col min="15131" max="15131" width="3" customWidth="1"/>
    <col min="15132" max="15132" width="1" customWidth="1"/>
    <col min="15361" max="15361" width="21.33203125" bestFit="1" customWidth="1"/>
    <col min="15362" max="15377" width="2.88671875" customWidth="1"/>
    <col min="15378" max="15378" width="1.44140625" customWidth="1"/>
    <col min="15379" max="15384" width="3" customWidth="1"/>
    <col min="15385" max="15385" width="3.88671875" bestFit="1" customWidth="1"/>
    <col min="15386" max="15386" width="1" customWidth="1"/>
    <col min="15387" max="15387" width="3" customWidth="1"/>
    <col min="15388" max="15388" width="1" customWidth="1"/>
    <col min="15617" max="15617" width="21.33203125" bestFit="1" customWidth="1"/>
    <col min="15618" max="15633" width="2.88671875" customWidth="1"/>
    <col min="15634" max="15634" width="1.44140625" customWidth="1"/>
    <col min="15635" max="15640" width="3" customWidth="1"/>
    <col min="15641" max="15641" width="3.88671875" bestFit="1" customWidth="1"/>
    <col min="15642" max="15642" width="1" customWidth="1"/>
    <col min="15643" max="15643" width="3" customWidth="1"/>
    <col min="15644" max="15644" width="1" customWidth="1"/>
    <col min="15873" max="15873" width="21.33203125" bestFit="1" customWidth="1"/>
    <col min="15874" max="15889" width="2.88671875" customWidth="1"/>
    <col min="15890" max="15890" width="1.44140625" customWidth="1"/>
    <col min="15891" max="15896" width="3" customWidth="1"/>
    <col min="15897" max="15897" width="3.88671875" bestFit="1" customWidth="1"/>
    <col min="15898" max="15898" width="1" customWidth="1"/>
    <col min="15899" max="15899" width="3" customWidth="1"/>
    <col min="15900" max="15900" width="1" customWidth="1"/>
    <col min="16129" max="16129" width="21.33203125" bestFit="1" customWidth="1"/>
    <col min="16130" max="16145" width="2.88671875" customWidth="1"/>
    <col min="16146" max="16146" width="1.44140625" customWidth="1"/>
    <col min="16147" max="16152" width="3" customWidth="1"/>
    <col min="16153" max="16153" width="3.88671875" bestFit="1" customWidth="1"/>
    <col min="16154" max="16154" width="1" customWidth="1"/>
    <col min="16155" max="16155" width="3" customWidth="1"/>
    <col min="16156" max="16156" width="1" customWidth="1"/>
  </cols>
  <sheetData>
    <row r="1" spans="1:29" ht="16.2" thickBot="1" x14ac:dyDescent="0.35">
      <c r="A1" s="100" t="s">
        <v>47</v>
      </c>
      <c r="S1" s="2">
        <v>36892</v>
      </c>
      <c r="T1" s="3"/>
      <c r="U1" s="3"/>
      <c r="V1" s="3"/>
      <c r="W1" s="3"/>
      <c r="X1" s="3"/>
      <c r="Y1" s="3"/>
      <c r="AA1" s="4"/>
      <c r="AB1" s="4"/>
      <c r="AC1" s="5"/>
    </row>
    <row r="2" spans="1:29" ht="33" customHeight="1" thickTop="1" thickBot="1" x14ac:dyDescent="0.35">
      <c r="A2" s="101" t="s">
        <v>48</v>
      </c>
      <c r="B2" s="8" t="str">
        <f>(A3)</f>
        <v>Horváth Dénes</v>
      </c>
      <c r="C2" s="7"/>
      <c r="D2" s="8"/>
      <c r="E2" s="8"/>
      <c r="F2" s="9" t="str">
        <f>(A4)</f>
        <v>Lukács Viktor</v>
      </c>
      <c r="G2" s="8"/>
      <c r="H2" s="8"/>
      <c r="I2" s="8"/>
      <c r="J2" s="9" t="str">
        <f>(A5)</f>
        <v>Trecskó János</v>
      </c>
      <c r="K2" s="8"/>
      <c r="L2" s="8"/>
      <c r="M2" s="8"/>
      <c r="N2" s="9" t="str">
        <f>(A6)</f>
        <v>Koczor János</v>
      </c>
      <c r="O2" s="8"/>
      <c r="P2" s="8"/>
      <c r="Q2" s="8"/>
      <c r="R2" s="10"/>
      <c r="S2" s="102" t="s">
        <v>49</v>
      </c>
      <c r="T2" s="12" t="s">
        <v>50</v>
      </c>
      <c r="U2" s="12" t="s">
        <v>51</v>
      </c>
      <c r="V2" s="12" t="s">
        <v>52</v>
      </c>
      <c r="W2" s="13" t="s">
        <v>53</v>
      </c>
      <c r="X2" s="13" t="s">
        <v>54</v>
      </c>
      <c r="Y2" s="103" t="s">
        <v>55</v>
      </c>
      <c r="Z2" s="104"/>
      <c r="AA2" s="16" t="s">
        <v>56</v>
      </c>
      <c r="AB2" s="105"/>
      <c r="AC2" s="18" t="s">
        <v>57</v>
      </c>
    </row>
    <row r="3" spans="1:29" ht="16.2" thickTop="1" x14ac:dyDescent="0.3">
      <c r="A3" s="95" t="s">
        <v>18</v>
      </c>
      <c r="B3" s="19"/>
      <c r="C3" s="20"/>
      <c r="D3" s="20"/>
      <c r="E3" s="20"/>
      <c r="F3" s="21">
        <v>3</v>
      </c>
      <c r="G3" s="24">
        <f>(N14)</f>
        <v>0</v>
      </c>
      <c r="H3" s="24">
        <f>(P14)</f>
        <v>2</v>
      </c>
      <c r="I3" s="23" t="str">
        <f>IF(G3=".","-",IF(G3&gt;H3,"g",IF(G3=H3,"d","v")))</f>
        <v>v</v>
      </c>
      <c r="J3" s="21">
        <v>2</v>
      </c>
      <c r="K3" s="24">
        <f>(N11)</f>
        <v>0</v>
      </c>
      <c r="L3" s="24">
        <f>(P11)</f>
        <v>0</v>
      </c>
      <c r="M3" s="23" t="str">
        <f>IF(K3=".","-",IF(K3&gt;L3,"g",IF(K3=L3,"d","v")))</f>
        <v>d</v>
      </c>
      <c r="N3" s="21">
        <v>1</v>
      </c>
      <c r="O3" s="24">
        <f>(N8)</f>
        <v>0</v>
      </c>
      <c r="P3" s="24">
        <f>(P8)</f>
        <v>3</v>
      </c>
      <c r="Q3" s="23" t="str">
        <f>IF(O3=".","-",IF(O3&gt;P3,"g",IF(O3=P3,"d","v")))</f>
        <v>v</v>
      </c>
      <c r="R3" s="25"/>
      <c r="S3" s="26">
        <f>SUM(T3:V3)</f>
        <v>3</v>
      </c>
      <c r="T3" s="27">
        <f>COUNTIF(B3:Q3,"g")</f>
        <v>0</v>
      </c>
      <c r="U3" s="27">
        <f>COUNTIF(B3:Q3,"d")</f>
        <v>1</v>
      </c>
      <c r="V3" s="27">
        <f>COUNTIF(B3:Q3,"v")</f>
        <v>2</v>
      </c>
      <c r="W3" s="28">
        <f>SUM(IF(G3&lt;&gt;".",G3)+IF(K3&lt;&gt;".",K3)+IF(O3&lt;&gt;".",O3))</f>
        <v>0</v>
      </c>
      <c r="X3" s="28">
        <f>SUM(IF(H3&lt;&gt;".",H3)+IF(L3&lt;&gt;".",L3)+IF(P3&lt;&gt;".",P3))</f>
        <v>5</v>
      </c>
      <c r="Y3" s="29">
        <f>SUM(T3*3+U3*1)</f>
        <v>1</v>
      </c>
      <c r="Z3" s="106"/>
      <c r="AA3" s="31">
        <f>RANK(Y3,$Y$3:$Y$6,0)</f>
        <v>4</v>
      </c>
      <c r="AB3" s="107"/>
      <c r="AC3" s="33">
        <f>SUM(W3-X3)</f>
        <v>-5</v>
      </c>
    </row>
    <row r="4" spans="1:29" ht="15.6" x14ac:dyDescent="0.3">
      <c r="A4" s="93" t="s">
        <v>31</v>
      </c>
      <c r="B4" s="34">
        <v>3</v>
      </c>
      <c r="C4" s="22">
        <f>(P14)</f>
        <v>2</v>
      </c>
      <c r="D4" s="22">
        <f>(N14)</f>
        <v>0</v>
      </c>
      <c r="E4" s="38" t="str">
        <f>IF(C4=".","-",IF(C4&gt;D4,"g",IF(C4=D4,"d","v")))</f>
        <v>g</v>
      </c>
      <c r="F4" s="36"/>
      <c r="G4" s="37"/>
      <c r="H4" s="37"/>
      <c r="I4" s="37"/>
      <c r="J4" s="34">
        <v>1</v>
      </c>
      <c r="K4" s="22">
        <f>(N9)</f>
        <v>1</v>
      </c>
      <c r="L4" s="22">
        <f>(P9)</f>
        <v>1</v>
      </c>
      <c r="M4" s="38" t="str">
        <f>IF(K4=".","-",IF(K4&gt;L4,"g",IF(K4=L4,"d","v")))</f>
        <v>d</v>
      </c>
      <c r="N4" s="34">
        <v>2</v>
      </c>
      <c r="O4" s="22">
        <f>(N12)</f>
        <v>0</v>
      </c>
      <c r="P4" s="22">
        <f>(P12)</f>
        <v>0</v>
      </c>
      <c r="Q4" s="38" t="str">
        <f>IF(O4=".","-",IF(O4&gt;P4,"g",IF(O4=P4,"d","v")))</f>
        <v>d</v>
      </c>
      <c r="R4" s="39"/>
      <c r="S4" s="108">
        <f>SUM(T4:V4)</f>
        <v>3</v>
      </c>
      <c r="T4" s="109">
        <f>COUNTIF(B4:Q4,"g")</f>
        <v>1</v>
      </c>
      <c r="U4" s="109">
        <f>COUNTIF(B4:Q4,"d")</f>
        <v>2</v>
      </c>
      <c r="V4" s="109">
        <f>COUNTIF(B4:Q4,"v")</f>
        <v>0</v>
      </c>
      <c r="W4" s="28">
        <f>SUM(IF(C4&lt;&gt;".",C4)+IF(K4&lt;&gt;".",K4)+IF(O4&lt;&gt;".",O4))</f>
        <v>3</v>
      </c>
      <c r="X4" s="28">
        <f>SUM(IF(D4&lt;&gt;".",D4)+IF(L4&lt;&gt;".",L4)+IF(P4&lt;&gt;".",P4))</f>
        <v>1</v>
      </c>
      <c r="Y4" s="40">
        <f>SUM(T4*3+U4*1)</f>
        <v>5</v>
      </c>
      <c r="Z4" s="106"/>
      <c r="AA4" s="31">
        <f>RANK(Y4,$Y$3:$Y$6,0)</f>
        <v>1</v>
      </c>
      <c r="AB4" s="107"/>
      <c r="AC4" s="33">
        <f>SUM(W4-X4)</f>
        <v>2</v>
      </c>
    </row>
    <row r="5" spans="1:29" ht="15.6" x14ac:dyDescent="0.3">
      <c r="A5" s="95" t="s">
        <v>38</v>
      </c>
      <c r="B5" s="34">
        <v>2</v>
      </c>
      <c r="C5" s="22">
        <f>(P11)</f>
        <v>0</v>
      </c>
      <c r="D5" s="22">
        <f>(N11)</f>
        <v>0</v>
      </c>
      <c r="E5" s="38" t="str">
        <f>IF(C5=".","-",IF(C5&gt;D5,"g",IF(C5=D5,"d","v")))</f>
        <v>d</v>
      </c>
      <c r="F5" s="34">
        <v>1</v>
      </c>
      <c r="G5" s="22">
        <f>(P9)</f>
        <v>1</v>
      </c>
      <c r="H5" s="22">
        <f>(N9)</f>
        <v>1</v>
      </c>
      <c r="I5" s="38" t="str">
        <f>IF(G5=".","-",IF(G5&gt;H5,"g",IF(G5=H5,"d","v")))</f>
        <v>d</v>
      </c>
      <c r="J5" s="36"/>
      <c r="K5" s="37"/>
      <c r="L5" s="37"/>
      <c r="M5" s="37"/>
      <c r="N5" s="34">
        <v>3</v>
      </c>
      <c r="O5" s="22">
        <f>(N15)</f>
        <v>1</v>
      </c>
      <c r="P5" s="22">
        <f>(P15)</f>
        <v>1</v>
      </c>
      <c r="Q5" s="38" t="str">
        <f>IF(O5=".","-",IF(O5&gt;P5,"g",IF(O5=P5,"d","v")))</f>
        <v>d</v>
      </c>
      <c r="R5" s="39"/>
      <c r="S5" s="108">
        <f>SUM(T5:V5)</f>
        <v>3</v>
      </c>
      <c r="T5" s="109">
        <f>COUNTIF(B5:Q5,"g")</f>
        <v>0</v>
      </c>
      <c r="U5" s="109">
        <f>COUNTIF(B5:Q5,"d")</f>
        <v>3</v>
      </c>
      <c r="V5" s="109">
        <f>COUNTIF(B5:Q5,"v")</f>
        <v>0</v>
      </c>
      <c r="W5" s="28">
        <f>SUM(IF(G5&lt;&gt;".",G5)+IF(C5&lt;&gt;".",C5)+IF(O5&lt;&gt;".",O5))</f>
        <v>2</v>
      </c>
      <c r="X5" s="28">
        <f>SUM(IF(H5&lt;&gt;".",H5)+IF(D5&lt;&gt;".",D5)+IF(P5&lt;&gt;".",P5))</f>
        <v>2</v>
      </c>
      <c r="Y5" s="40">
        <f>SUM(T5*3+U5*1)</f>
        <v>3</v>
      </c>
      <c r="Z5" s="110"/>
      <c r="AA5" s="31">
        <f>RANK(Y5,$Y$3:$Y$6,0)</f>
        <v>3</v>
      </c>
      <c r="AB5" s="107"/>
      <c r="AC5" s="33">
        <f>SUM(W5-X5)</f>
        <v>0</v>
      </c>
    </row>
    <row r="6" spans="1:29" s="44" customFormat="1" ht="16.2" thickBot="1" x14ac:dyDescent="0.35">
      <c r="A6" s="93" t="s">
        <v>9</v>
      </c>
      <c r="B6" s="111">
        <v>1</v>
      </c>
      <c r="C6" s="112">
        <f>(P8)</f>
        <v>3</v>
      </c>
      <c r="D6" s="112">
        <f>(N8)</f>
        <v>0</v>
      </c>
      <c r="E6" s="113" t="str">
        <f>IF(C6=".","-",IF(C6&gt;D6,"g",IF(C6=D6,"d","v")))</f>
        <v>g</v>
      </c>
      <c r="F6" s="111">
        <v>2</v>
      </c>
      <c r="G6" s="112">
        <f>(P12)</f>
        <v>0</v>
      </c>
      <c r="H6" s="112">
        <f>(N12)</f>
        <v>0</v>
      </c>
      <c r="I6" s="113" t="str">
        <f>IF(G6=".","-",IF(G6&gt;H6,"g",IF(G6=H6,"d","v")))</f>
        <v>d</v>
      </c>
      <c r="J6" s="111">
        <v>3</v>
      </c>
      <c r="K6" s="112">
        <f>(P15)</f>
        <v>1</v>
      </c>
      <c r="L6" s="112">
        <f>(N15)</f>
        <v>1</v>
      </c>
      <c r="M6" s="113" t="str">
        <f>IF(K6=".","-",IF(K6&gt;L6,"g",IF(K6=L6,"d","v")))</f>
        <v>d</v>
      </c>
      <c r="N6" s="114"/>
      <c r="O6" s="115"/>
      <c r="P6" s="115"/>
      <c r="Q6" s="115"/>
      <c r="R6" s="10"/>
      <c r="S6" s="116">
        <f>SUM(T6:V6)</f>
        <v>3</v>
      </c>
      <c r="T6" s="117">
        <f>COUNTIF(B6:Q6,"g")</f>
        <v>1</v>
      </c>
      <c r="U6" s="117">
        <f>COUNTIF(B6:Q6,"d")</f>
        <v>2</v>
      </c>
      <c r="V6" s="117">
        <f>COUNTIF(B6:Q6,"v")</f>
        <v>0</v>
      </c>
      <c r="W6" s="118">
        <f>SUM(IF(G6&lt;&gt;".",G6)+IF(K6&lt;&gt;".",K6)+IF(C6&lt;&gt;".",C6))</f>
        <v>4</v>
      </c>
      <c r="X6" s="118">
        <f>SUM(IF(H6&lt;&gt;".",H6)+IF(L6&lt;&gt;".",L6)+IF(D6&lt;&gt;".",D6))</f>
        <v>1</v>
      </c>
      <c r="Y6" s="119">
        <f>SUM(T6*3+U6*1)</f>
        <v>5</v>
      </c>
      <c r="Z6" s="106"/>
      <c r="AA6" s="60">
        <f>RANK(Y6,$Y$3:$Y$6,0)</f>
        <v>1</v>
      </c>
      <c r="AB6" s="107"/>
      <c r="AC6" s="33">
        <f>SUM(W6-X6)</f>
        <v>3</v>
      </c>
    </row>
    <row r="7" spans="1:29" s="44" customFormat="1" ht="3.75" customHeight="1" thickTop="1" x14ac:dyDescent="0.3">
      <c r="B7" s="61"/>
      <c r="C7" s="62"/>
      <c r="D7" s="62"/>
      <c r="E7" s="63"/>
      <c r="F7" s="61"/>
      <c r="G7" s="62"/>
      <c r="H7" s="62"/>
      <c r="I7" s="63"/>
      <c r="J7" s="61"/>
      <c r="K7" s="62"/>
      <c r="L7" s="62"/>
      <c r="M7" s="63"/>
      <c r="S7" s="64"/>
      <c r="T7" s="65"/>
      <c r="U7" s="65"/>
      <c r="V7" s="65"/>
      <c r="W7" s="66"/>
      <c r="X7" s="66"/>
      <c r="Y7" s="67"/>
    </row>
    <row r="8" spans="1:29" s="44" customFormat="1" ht="24.6" x14ac:dyDescent="0.4">
      <c r="A8" s="68">
        <v>1</v>
      </c>
      <c r="B8" s="69"/>
      <c r="D8" s="70"/>
      <c r="K8" s="71"/>
      <c r="L8" s="120" t="str">
        <f>($A$3)</f>
        <v>Horváth Dénes</v>
      </c>
      <c r="M8" s="71"/>
      <c r="N8" s="73">
        <v>0</v>
      </c>
      <c r="O8" s="121" t="s">
        <v>58</v>
      </c>
      <c r="P8" s="73">
        <v>3</v>
      </c>
      <c r="S8" s="122" t="str">
        <f>($A$6)</f>
        <v>Koczor János</v>
      </c>
      <c r="T8" s="70"/>
      <c r="AA8" s="75"/>
      <c r="AB8" s="75"/>
    </row>
    <row r="9" spans="1:29" ht="20.399999999999999" x14ac:dyDescent="0.35">
      <c r="A9" s="76"/>
      <c r="B9" s="77"/>
      <c r="E9" s="44"/>
      <c r="F9" s="44"/>
      <c r="G9" s="44"/>
      <c r="H9" s="44"/>
      <c r="I9" s="44"/>
      <c r="J9" s="44"/>
      <c r="L9" s="120" t="str">
        <f>($A$4)</f>
        <v>Lukács Viktor</v>
      </c>
      <c r="N9" s="73">
        <v>1</v>
      </c>
      <c r="O9" s="121" t="s">
        <v>58</v>
      </c>
      <c r="P9" s="73">
        <v>1</v>
      </c>
      <c r="R9" s="44"/>
      <c r="S9" s="122" t="str">
        <f>($A$5)</f>
        <v>Trecskó János</v>
      </c>
      <c r="U9" s="44"/>
      <c r="V9" s="44"/>
      <c r="W9" s="44"/>
      <c r="X9" s="44"/>
      <c r="Y9" s="44"/>
      <c r="AA9" s="75"/>
      <c r="AB9" s="75"/>
    </row>
    <row r="10" spans="1:29" ht="3.75" customHeight="1" x14ac:dyDescent="0.3">
      <c r="A10" s="76"/>
      <c r="B10" s="77"/>
      <c r="C10" s="79"/>
      <c r="D10" s="80"/>
      <c r="E10" s="77"/>
      <c r="F10" s="77"/>
      <c r="G10" s="77"/>
      <c r="H10" s="77"/>
      <c r="I10" s="77"/>
      <c r="J10" s="77"/>
      <c r="K10" s="81"/>
      <c r="L10" s="81"/>
      <c r="M10" s="8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1:29" ht="24.6" x14ac:dyDescent="0.35">
      <c r="A11" s="68">
        <v>2</v>
      </c>
      <c r="B11" s="123"/>
      <c r="D11" s="70"/>
      <c r="E11" s="44"/>
      <c r="F11" s="44"/>
      <c r="G11" s="44"/>
      <c r="H11" s="44"/>
      <c r="I11" s="44"/>
      <c r="J11" s="44"/>
      <c r="L11" s="120" t="str">
        <f>($A$3)</f>
        <v>Horváth Dénes</v>
      </c>
      <c r="N11" s="73">
        <v>0</v>
      </c>
      <c r="O11" s="121" t="s">
        <v>58</v>
      </c>
      <c r="P11" s="73">
        <v>0</v>
      </c>
      <c r="R11" s="44"/>
      <c r="S11" s="122" t="str">
        <f>($A$5)</f>
        <v>Trecskó János</v>
      </c>
      <c r="T11" s="44"/>
      <c r="W11" s="44"/>
      <c r="X11" s="44"/>
      <c r="Y11" s="44"/>
      <c r="AA11" s="75"/>
      <c r="AB11" s="75"/>
    </row>
    <row r="12" spans="1:29" ht="20.399999999999999" x14ac:dyDescent="0.35">
      <c r="A12" s="76"/>
      <c r="B12" s="85"/>
      <c r="E12" s="44"/>
      <c r="F12" s="44"/>
      <c r="G12" s="44"/>
      <c r="H12" s="44"/>
      <c r="I12" s="44"/>
      <c r="L12" s="120" t="str">
        <f>($A$4)</f>
        <v>Lukács Viktor</v>
      </c>
      <c r="N12" s="73">
        <v>0</v>
      </c>
      <c r="O12" s="121" t="s">
        <v>58</v>
      </c>
      <c r="P12" s="73">
        <v>0</v>
      </c>
      <c r="R12" s="44"/>
      <c r="S12" s="122" t="str">
        <f>($A$6)</f>
        <v>Koczor János</v>
      </c>
      <c r="T12" s="44"/>
      <c r="W12" s="44"/>
      <c r="X12" s="44"/>
      <c r="Y12" s="44"/>
      <c r="AA12" s="75"/>
      <c r="AB12" s="75"/>
    </row>
    <row r="13" spans="1:29" ht="3.75" customHeight="1" x14ac:dyDescent="0.3">
      <c r="A13" s="76"/>
      <c r="B13" s="85"/>
      <c r="C13" s="124"/>
      <c r="D13" s="12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24.6" x14ac:dyDescent="0.35">
      <c r="A14" s="68">
        <v>3</v>
      </c>
      <c r="B14" s="69"/>
      <c r="D14" s="70"/>
      <c r="E14" s="44"/>
      <c r="F14" s="44"/>
      <c r="G14" s="44"/>
      <c r="H14" s="44"/>
      <c r="I14" s="44"/>
      <c r="J14" s="44"/>
      <c r="L14" s="120" t="str">
        <f>($A$3)</f>
        <v>Horváth Dénes</v>
      </c>
      <c r="N14" s="73">
        <v>0</v>
      </c>
      <c r="O14" s="121" t="s">
        <v>58</v>
      </c>
      <c r="P14" s="73">
        <v>2</v>
      </c>
      <c r="R14" s="44"/>
      <c r="S14" s="122" t="str">
        <f>($A$4)</f>
        <v>Lukács Viktor</v>
      </c>
      <c r="T14" s="44"/>
      <c r="U14" s="44"/>
      <c r="V14" s="44"/>
      <c r="W14" s="44"/>
      <c r="X14" s="44"/>
      <c r="Y14" s="44"/>
    </row>
    <row r="15" spans="1:29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($A$5)</f>
        <v>Trecskó János</v>
      </c>
      <c r="N15" s="73">
        <v>1</v>
      </c>
      <c r="O15" s="121" t="s">
        <v>58</v>
      </c>
      <c r="P15" s="73">
        <v>1</v>
      </c>
      <c r="R15" s="44"/>
      <c r="S15" s="122" t="str">
        <f>($A$6)</f>
        <v>Koczor János</v>
      </c>
      <c r="T15" s="44"/>
      <c r="U15" s="44"/>
      <c r="V15" s="44"/>
      <c r="W15" s="44"/>
      <c r="X15" s="44"/>
      <c r="Y15" s="44"/>
    </row>
    <row r="16" spans="1:29" ht="3.75" customHeight="1" x14ac:dyDescent="0.3">
      <c r="A16" s="76"/>
      <c r="B16" s="77"/>
      <c r="C16" s="79"/>
      <c r="D16" s="80"/>
      <c r="E16" s="77"/>
      <c r="F16" s="77"/>
      <c r="G16" s="77"/>
      <c r="H16" s="77"/>
      <c r="I16" s="77"/>
      <c r="J16" s="77"/>
      <c r="K16" s="81"/>
      <c r="L16" s="81"/>
      <c r="M16" s="81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</sheetData>
  <conditionalFormatting sqref="E4:E6 I3 I5:I6 M3:M4 M6 Q3:Q5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tabSelected="1" workbookViewId="0">
      <selection activeCell="A16" sqref="A16"/>
    </sheetView>
  </sheetViews>
  <sheetFormatPr defaultColWidth="3" defaultRowHeight="14.4" x14ac:dyDescent="0.3"/>
  <cols>
    <col min="1" max="1" width="21.33203125" bestFit="1" customWidth="1"/>
    <col min="2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00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125" t="s">
        <v>48</v>
      </c>
      <c r="B2" s="6" t="str">
        <f>(A3)</f>
        <v>Pákai György</v>
      </c>
      <c r="C2" s="7"/>
      <c r="D2" s="8"/>
      <c r="E2" s="8"/>
      <c r="F2" s="9" t="str">
        <f>(A4)</f>
        <v>Szatmári Tamás</v>
      </c>
      <c r="G2" s="8"/>
      <c r="H2" s="8"/>
      <c r="I2" s="8"/>
      <c r="J2" s="9" t="str">
        <f>(A5)</f>
        <v>Fülöp Elemér</v>
      </c>
      <c r="K2" s="8"/>
      <c r="L2" s="8"/>
      <c r="M2" s="8"/>
      <c r="N2" s="9" t="str">
        <f>(A6)</f>
        <v>Lukács Viktor</v>
      </c>
      <c r="O2" s="8"/>
      <c r="P2" s="8"/>
      <c r="Q2" s="8"/>
      <c r="R2" s="9" t="str">
        <f>(A7)</f>
        <v>Horváth Imre</v>
      </c>
      <c r="S2" s="8"/>
      <c r="T2" s="8"/>
      <c r="U2" s="8"/>
      <c r="V2" s="9" t="str">
        <f>(A8)</f>
        <v>Bottyán Zoltán</v>
      </c>
      <c r="W2" s="8"/>
      <c r="X2" s="8"/>
      <c r="Y2" s="8"/>
      <c r="Z2" s="9" t="str">
        <f>(A9)</f>
        <v>Donáth Tibor</v>
      </c>
      <c r="AA2" s="8"/>
      <c r="AB2" s="8"/>
      <c r="AC2" s="8"/>
      <c r="AD2" s="9" t="str">
        <f>(A10)</f>
        <v>Lukács László</v>
      </c>
      <c r="AE2" s="8"/>
      <c r="AF2" s="8"/>
      <c r="AG2" s="8"/>
      <c r="AH2" s="9" t="str">
        <f>(A11)</f>
        <v>Major István</v>
      </c>
      <c r="AI2" s="8"/>
      <c r="AJ2" s="8"/>
      <c r="AK2" s="8"/>
      <c r="AL2" s="9" t="str">
        <f>(A12)</f>
        <v>Koczor János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3" t="s">
        <v>29</v>
      </c>
      <c r="B3" s="19"/>
      <c r="C3" s="20"/>
      <c r="D3" s="20"/>
      <c r="E3" s="20"/>
      <c r="F3" s="21">
        <v>9</v>
      </c>
      <c r="G3" s="22">
        <f>(N62)</f>
        <v>0</v>
      </c>
      <c r="H3" s="22">
        <f>(P62)</f>
        <v>0</v>
      </c>
      <c r="I3" s="23" t="str">
        <f>IF(G3=".","-",IF(G3&gt;H3,"g",IF(G3=H3,"d","v")))</f>
        <v>d</v>
      </c>
      <c r="J3" s="21">
        <v>8</v>
      </c>
      <c r="K3" s="24">
        <f>(N56)</f>
        <v>0</v>
      </c>
      <c r="L3" s="24">
        <f>(P56)</f>
        <v>1</v>
      </c>
      <c r="M3" s="23" t="str">
        <f>IF(K3=".","-",IF(K3&gt;L3,"g",IF(K3=L3,"d","v")))</f>
        <v>v</v>
      </c>
      <c r="N3" s="21">
        <v>7</v>
      </c>
      <c r="O3" s="24">
        <f>(N50)</f>
        <v>1</v>
      </c>
      <c r="P3" s="24">
        <f>(P50)</f>
        <v>0</v>
      </c>
      <c r="Q3" s="23" t="str">
        <f>IF(O3=".","-",IF(O3&gt;P3,"g",IF(O3=P3,"d","v")))</f>
        <v>g</v>
      </c>
      <c r="R3" s="21">
        <v>6</v>
      </c>
      <c r="S3" s="24">
        <f>(N44)</f>
        <v>2</v>
      </c>
      <c r="T3" s="24">
        <f>(P44)</f>
        <v>1</v>
      </c>
      <c r="U3" s="23" t="str">
        <f>IF(S3=".","-",IF(S3&gt;T3,"g",IF(S3=T3,"d","v")))</f>
        <v>g</v>
      </c>
      <c r="V3" s="21">
        <v>5</v>
      </c>
      <c r="W3" s="24">
        <f>(N38)</f>
        <v>1</v>
      </c>
      <c r="X3" s="24">
        <f>(P38)</f>
        <v>0</v>
      </c>
      <c r="Y3" s="23" t="str">
        <f>IF(W3=".","-",IF(W3&gt;X3,"g",IF(W3=X3,"d","v")))</f>
        <v>g</v>
      </c>
      <c r="Z3" s="21">
        <v>4</v>
      </c>
      <c r="AA3" s="24">
        <f>(N32)</f>
        <v>1</v>
      </c>
      <c r="AB3" s="24">
        <f>(P32)</f>
        <v>0</v>
      </c>
      <c r="AC3" s="23" t="str">
        <f t="shared" ref="AC3:AC8" si="0">IF(AA3=".","-",IF(AA3&gt;AB3,"g",IF(AA3=AB3,"d","v")))</f>
        <v>g</v>
      </c>
      <c r="AD3" s="21">
        <v>3</v>
      </c>
      <c r="AE3" s="24">
        <f>(N26)</f>
        <v>1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2</v>
      </c>
      <c r="AJ3" s="24">
        <f>(P20)</f>
        <v>1</v>
      </c>
      <c r="AK3" s="23" t="str">
        <f t="shared" ref="AK3:AK10" si="2">IF(AI3=".","-",IF(AI3&gt;AJ3,"g",IF(AI3=AJ3,"d","v")))</f>
        <v>g</v>
      </c>
      <c r="AL3" s="21">
        <v>1</v>
      </c>
      <c r="AM3" s="24">
        <f>(N14)</f>
        <v>1</v>
      </c>
      <c r="AN3" s="24">
        <f>(P14)</f>
        <v>1</v>
      </c>
      <c r="AO3" s="23" t="str">
        <f t="shared" ref="AO3:AO11" si="3">IF(AM3=".","-",IF(AM3&gt;AN3,"g",IF(AM3=AN3,"d","v")))</f>
        <v>d</v>
      </c>
      <c r="AP3" s="25"/>
      <c r="AQ3" s="26">
        <f t="shared" ref="AQ3:AQ12" si="4">SUM(AR3:AT3)</f>
        <v>9</v>
      </c>
      <c r="AR3" s="27">
        <f t="shared" ref="AR3:AR12" si="5">COUNTIF(B3:AO3,"g")</f>
        <v>6</v>
      </c>
      <c r="AS3" s="27">
        <f t="shared" ref="AS3:AS12" si="6">COUNTIF(B3:AO3,"d")</f>
        <v>2</v>
      </c>
      <c r="AT3" s="27">
        <f t="shared" ref="AT3:AT12" si="7">COUNTIF(B3:AO3,"v")</f>
        <v>1</v>
      </c>
      <c r="AU3" s="28">
        <f>SUM(IF(O3&lt;&gt;".",O3)+IF(S3&lt;&gt;".",S3)+IF(W3&lt;&gt;".",W3)+IF(AA3&lt;&gt;".",AA3)+IF(AE3&lt;&gt;".",AE3)+IF(AI3&lt;&gt;".",AI3)+IF(AM3&lt;&gt;".",AM3)+IF(G3&lt;&gt;".",G3)+IF(K3&lt;&gt;".",K3))</f>
        <v>9</v>
      </c>
      <c r="AV3" s="28">
        <f>SUM(IF(P3&lt;&gt;".",P3)+IF(T3&lt;&gt;".",T3)+IF(X3&lt;&gt;".",X3)+IF(AB3&lt;&gt;".",AB3)+IF(AF3&lt;&gt;".",AF3)+IF(AJ3&lt;&gt;".",AJ3)+IF(AN3&lt;&gt;".",AN3)+IF(H3&lt;&gt;".",H3)+IF(L3&lt;&gt;".",L3))</f>
        <v>4</v>
      </c>
      <c r="AW3" s="29">
        <f t="shared" ref="AW3:AW12" si="8">SUM(AR3*3+AS3*1)</f>
        <v>20</v>
      </c>
      <c r="AX3" s="30"/>
      <c r="AY3" s="31">
        <f t="shared" ref="AY3:AY12" si="9">RANK(AW3,$AW$3:$AW$12,0)</f>
        <v>1</v>
      </c>
      <c r="AZ3" s="32"/>
      <c r="BA3" s="33">
        <f t="shared" ref="BA3:BA12" si="10">SUM(AU3-AV3)</f>
        <v>5</v>
      </c>
    </row>
    <row r="4" spans="1:53" ht="15.6" x14ac:dyDescent="0.3">
      <c r="A4" s="93" t="s">
        <v>30</v>
      </c>
      <c r="B4" s="34">
        <v>9</v>
      </c>
      <c r="C4" s="22">
        <f>(P62)</f>
        <v>0</v>
      </c>
      <c r="D4" s="22">
        <f>(N62)</f>
        <v>0</v>
      </c>
      <c r="E4" s="35" t="str">
        <f t="shared" ref="E4:E12" si="11">IF(C4=".","-",IF(C4&gt;D4,"g",IF(C4=D4,"d","v")))</f>
        <v>d</v>
      </c>
      <c r="F4" s="36"/>
      <c r="G4" s="37"/>
      <c r="H4" s="37"/>
      <c r="I4" s="37"/>
      <c r="J4" s="34">
        <v>7</v>
      </c>
      <c r="K4" s="22">
        <f>(N51)</f>
        <v>0</v>
      </c>
      <c r="L4" s="22">
        <f>(P51)</f>
        <v>0</v>
      </c>
      <c r="M4" s="38" t="str">
        <f>IF(K4=".","-",IF(K4&gt;L4,"g",IF(K4=L4,"d","v")))</f>
        <v>d</v>
      </c>
      <c r="N4" s="34">
        <v>6</v>
      </c>
      <c r="O4" s="22">
        <f>(N45)</f>
        <v>1</v>
      </c>
      <c r="P4" s="22">
        <f>(P45)</f>
        <v>0</v>
      </c>
      <c r="Q4" s="38" t="str">
        <f>IF(O4=".","-",IF(O4&gt;P4,"g",IF(O4=P4,"d","v")))</f>
        <v>g</v>
      </c>
      <c r="R4" s="34">
        <v>5</v>
      </c>
      <c r="S4" s="22">
        <f>(N39)</f>
        <v>1</v>
      </c>
      <c r="T4" s="22">
        <f>(P39)</f>
        <v>1</v>
      </c>
      <c r="U4" s="38" t="str">
        <f>IF(S4=".","-",IF(S4&gt;T4,"g",IF(S4=T4,"d","v")))</f>
        <v>d</v>
      </c>
      <c r="V4" s="34">
        <v>4</v>
      </c>
      <c r="W4" s="22">
        <f>(P33)</f>
        <v>1</v>
      </c>
      <c r="X4" s="22">
        <f>(N33)</f>
        <v>1</v>
      </c>
      <c r="Y4" s="38" t="str">
        <f>IF(W4=".","-",IF(W4&gt;X4,"g",IF(W4=X4,"d","v")))</f>
        <v>d</v>
      </c>
      <c r="Z4" s="34">
        <v>3</v>
      </c>
      <c r="AA4" s="22">
        <f>(N27)</f>
        <v>0</v>
      </c>
      <c r="AB4" s="22">
        <f>(P27)</f>
        <v>0</v>
      </c>
      <c r="AC4" s="38" t="str">
        <f t="shared" si="0"/>
        <v>d</v>
      </c>
      <c r="AD4" s="34">
        <v>2</v>
      </c>
      <c r="AE4" s="22">
        <f>(N21)</f>
        <v>1</v>
      </c>
      <c r="AF4" s="22">
        <f>(P21)</f>
        <v>0</v>
      </c>
      <c r="AG4" s="38" t="str">
        <f t="shared" si="1"/>
        <v>g</v>
      </c>
      <c r="AH4" s="34">
        <v>1</v>
      </c>
      <c r="AI4" s="22">
        <f>(N15)</f>
        <v>3</v>
      </c>
      <c r="AJ4" s="22">
        <f>(P15)</f>
        <v>1</v>
      </c>
      <c r="AK4" s="38" t="str">
        <f t="shared" si="2"/>
        <v>g</v>
      </c>
      <c r="AL4" s="34">
        <v>8</v>
      </c>
      <c r="AM4" s="22">
        <f>(N57)</f>
        <v>0</v>
      </c>
      <c r="AN4" s="22">
        <f>(P57)</f>
        <v>1</v>
      </c>
      <c r="AO4" s="38" t="str">
        <f t="shared" si="3"/>
        <v>v</v>
      </c>
      <c r="AP4" s="39"/>
      <c r="AQ4" s="26">
        <f t="shared" si="4"/>
        <v>9</v>
      </c>
      <c r="AR4" s="27">
        <f t="shared" si="5"/>
        <v>3</v>
      </c>
      <c r="AS4" s="27">
        <f t="shared" si="6"/>
        <v>5</v>
      </c>
      <c r="AT4" s="27">
        <f t="shared" si="7"/>
        <v>1</v>
      </c>
      <c r="AU4" s="28">
        <f>SUM(IF(O4&lt;&gt;".",O4)+IF(S4&lt;&gt;".",S4)+IF(W4&lt;&gt;".",W4)+IF(AA4&lt;&gt;".",AA4)+IF(AE4&lt;&gt;".",AE4)+IF(AI4&lt;&gt;".",AI4)+IF(AM4&lt;&gt;".",AM4)+IF(C4&lt;&gt;".",C4)+IF(K4&lt;&gt;".",K4))</f>
        <v>7</v>
      </c>
      <c r="AV4" s="28">
        <f>SUM(IF(P4&lt;&gt;".",P4)+IF(T4&lt;&gt;".",T4)+IF(X4&lt;&gt;".",X4)+IF(AB4&lt;&gt;".",AB4)+IF(AF4&lt;&gt;".",AF4)+IF(AJ4&lt;&gt;".",AJ4)+IF(AN4&lt;&gt;".",AN4)+IF(D4&lt;&gt;".",D4)+IF(L4&lt;&gt;".",L4))</f>
        <v>4</v>
      </c>
      <c r="AW4" s="40">
        <f t="shared" si="8"/>
        <v>14</v>
      </c>
      <c r="AX4" s="30"/>
      <c r="AY4" s="31">
        <v>5</v>
      </c>
      <c r="AZ4" s="32"/>
      <c r="BA4" s="33">
        <f t="shared" si="10"/>
        <v>3</v>
      </c>
    </row>
    <row r="5" spans="1:53" ht="15.6" x14ac:dyDescent="0.3">
      <c r="A5" s="95" t="s">
        <v>37</v>
      </c>
      <c r="B5" s="34">
        <v>8</v>
      </c>
      <c r="C5" s="22">
        <f>(P56)</f>
        <v>1</v>
      </c>
      <c r="D5" s="22">
        <f>(N56)</f>
        <v>0</v>
      </c>
      <c r="E5" s="35" t="str">
        <f t="shared" si="11"/>
        <v>g</v>
      </c>
      <c r="F5" s="34">
        <v>7</v>
      </c>
      <c r="G5" s="22">
        <f>(P51)</f>
        <v>0</v>
      </c>
      <c r="H5" s="22">
        <f>(N51)</f>
        <v>0</v>
      </c>
      <c r="I5" s="35" t="str">
        <f t="shared" ref="I5:I12" si="12">IF(G5=".","-",IF(G5&gt;H5,"g",IF(G5=H5,"d","v")))</f>
        <v>d</v>
      </c>
      <c r="J5" s="36"/>
      <c r="K5" s="37"/>
      <c r="L5" s="37"/>
      <c r="M5" s="37"/>
      <c r="N5" s="34">
        <v>5</v>
      </c>
      <c r="O5" s="22">
        <f>(N40)</f>
        <v>2</v>
      </c>
      <c r="P5" s="22">
        <f>(P40)</f>
        <v>2</v>
      </c>
      <c r="Q5" s="38" t="str">
        <f>IF(O5=".","-",IF(O5&gt;P5,"g",IF(O5=P5,"d","v")))</f>
        <v>d</v>
      </c>
      <c r="R5" s="34">
        <v>4</v>
      </c>
      <c r="S5" s="22">
        <f>(N34)</f>
        <v>2</v>
      </c>
      <c r="T5" s="22">
        <f>(P34)</f>
        <v>1</v>
      </c>
      <c r="U5" s="38" t="str">
        <f>IF(S5=".","-",IF(S5&gt;T5,"g",IF(S5=T5,"d","v")))</f>
        <v>g</v>
      </c>
      <c r="V5" s="34">
        <v>3</v>
      </c>
      <c r="W5" s="22">
        <f>(N28)</f>
        <v>2</v>
      </c>
      <c r="X5" s="22">
        <f>(P28)</f>
        <v>1</v>
      </c>
      <c r="Y5" s="38" t="str">
        <f>IF(W5=".","-",IF(W5&gt;X5,"g",IF(W5=X5,"d","v")))</f>
        <v>g</v>
      </c>
      <c r="Z5" s="34">
        <v>2</v>
      </c>
      <c r="AA5" s="22">
        <f>(N22)</f>
        <v>0</v>
      </c>
      <c r="AB5" s="22">
        <f>(P22)</f>
        <v>0</v>
      </c>
      <c r="AC5" s="38" t="str">
        <f t="shared" si="0"/>
        <v>d</v>
      </c>
      <c r="AD5" s="34">
        <v>1</v>
      </c>
      <c r="AE5" s="22">
        <f>(N16)</f>
        <v>3</v>
      </c>
      <c r="AF5" s="22">
        <f>(P16)</f>
        <v>0</v>
      </c>
      <c r="AG5" s="38" t="str">
        <f t="shared" si="1"/>
        <v>g</v>
      </c>
      <c r="AH5" s="34">
        <v>9</v>
      </c>
      <c r="AI5" s="22">
        <f>(N63)</f>
        <v>1</v>
      </c>
      <c r="AJ5" s="22">
        <f>(P63)</f>
        <v>1</v>
      </c>
      <c r="AK5" s="38" t="str">
        <f t="shared" si="2"/>
        <v>d</v>
      </c>
      <c r="AL5" s="34">
        <v>6</v>
      </c>
      <c r="AM5" s="22">
        <f>(N46)</f>
        <v>3</v>
      </c>
      <c r="AN5" s="22">
        <f>(P46)</f>
        <v>2</v>
      </c>
      <c r="AO5" s="38" t="str">
        <f t="shared" si="3"/>
        <v>g</v>
      </c>
      <c r="AP5" s="39"/>
      <c r="AQ5" s="26">
        <f t="shared" si="4"/>
        <v>9</v>
      </c>
      <c r="AR5" s="27">
        <f t="shared" si="5"/>
        <v>5</v>
      </c>
      <c r="AS5" s="27">
        <f t="shared" si="6"/>
        <v>4</v>
      </c>
      <c r="AT5" s="27">
        <f t="shared" si="7"/>
        <v>0</v>
      </c>
      <c r="AU5" s="28">
        <f>SUM(IF(O5&lt;&gt;".",O5)+IF(S5&lt;&gt;".",S5)+IF(W5&lt;&gt;".",W5)+IF(AA5&lt;&gt;".",AA5)+IF(AE5&lt;&gt;".",AE5)+IF(AI5&lt;&gt;".",AI5)+IF(AM5&lt;&gt;".",AM5)+IF(G5&lt;&gt;".",G5)+IF(C5&lt;&gt;".",C5))</f>
        <v>14</v>
      </c>
      <c r="AV5" s="28">
        <f>SUM(IF(P5&lt;&gt;".",P5)+IF(T5&lt;&gt;".",T5)+IF(X5&lt;&gt;".",X5)+IF(AB5&lt;&gt;".",AB5)+IF(AF5&lt;&gt;".",AF5)+IF(AJ5&lt;&gt;".",AJ5)+IF(AN5&lt;&gt;".",AN5)+IF(H5&lt;&gt;".",H5)+IF(D5&lt;&gt;".",D5))</f>
        <v>7</v>
      </c>
      <c r="AW5" s="40">
        <f t="shared" si="8"/>
        <v>19</v>
      </c>
      <c r="AX5" s="30"/>
      <c r="AY5" s="31">
        <f t="shared" si="9"/>
        <v>2</v>
      </c>
      <c r="AZ5" s="32"/>
      <c r="BA5" s="33">
        <f t="shared" si="10"/>
        <v>7</v>
      </c>
    </row>
    <row r="6" spans="1:53" ht="15.6" x14ac:dyDescent="0.3">
      <c r="A6" s="93" t="s">
        <v>31</v>
      </c>
      <c r="B6" s="34">
        <v>7</v>
      </c>
      <c r="C6" s="22">
        <f>(P50)</f>
        <v>0</v>
      </c>
      <c r="D6" s="22">
        <f>(N50)</f>
        <v>1</v>
      </c>
      <c r="E6" s="35" t="str">
        <f t="shared" si="11"/>
        <v>v</v>
      </c>
      <c r="F6" s="34">
        <v>6</v>
      </c>
      <c r="G6" s="22">
        <f>(P45)</f>
        <v>0</v>
      </c>
      <c r="H6" s="22">
        <f>(N45)</f>
        <v>1</v>
      </c>
      <c r="I6" s="35" t="str">
        <f t="shared" si="12"/>
        <v>v</v>
      </c>
      <c r="J6" s="34">
        <v>5</v>
      </c>
      <c r="K6" s="22">
        <f>(P40)</f>
        <v>2</v>
      </c>
      <c r="L6" s="22">
        <f>(N40)</f>
        <v>2</v>
      </c>
      <c r="M6" s="35" t="str">
        <f t="shared" ref="M6:M12" si="13">IF(K6=".","-",IF(K6&gt;L6,"g",IF(K6=L6,"d","v")))</f>
        <v>d</v>
      </c>
      <c r="N6" s="36"/>
      <c r="O6" s="37"/>
      <c r="P6" s="37"/>
      <c r="Q6" s="37"/>
      <c r="R6" s="34">
        <v>3</v>
      </c>
      <c r="S6" s="22">
        <f>(N29)</f>
        <v>2</v>
      </c>
      <c r="T6" s="22">
        <f>(P29)</f>
        <v>0</v>
      </c>
      <c r="U6" s="38" t="str">
        <f>IF(S6=".","-",IF(S6&gt;T6,"g",IF(S6=T6,"d","v")))</f>
        <v>g</v>
      </c>
      <c r="V6" s="34">
        <v>2</v>
      </c>
      <c r="W6" s="22">
        <f>(N23)</f>
        <v>0</v>
      </c>
      <c r="X6" s="22">
        <f>(P23)</f>
        <v>4</v>
      </c>
      <c r="Y6" s="38" t="str">
        <f>IF(W6=".","-",IF(W6&gt;X6,"g",IF(W6=X6,"d","v")))</f>
        <v>v</v>
      </c>
      <c r="Z6" s="34">
        <v>1</v>
      </c>
      <c r="AA6" s="22">
        <f>(N17)</f>
        <v>3</v>
      </c>
      <c r="AB6" s="22">
        <f>(P17)</f>
        <v>0</v>
      </c>
      <c r="AC6" s="38" t="str">
        <f t="shared" si="0"/>
        <v>g</v>
      </c>
      <c r="AD6" s="34">
        <v>9</v>
      </c>
      <c r="AE6" s="22">
        <f>(N64)</f>
        <v>0</v>
      </c>
      <c r="AF6" s="22">
        <f>(P64)</f>
        <v>0</v>
      </c>
      <c r="AG6" s="38" t="str">
        <f t="shared" si="1"/>
        <v>d</v>
      </c>
      <c r="AH6" s="34">
        <v>8</v>
      </c>
      <c r="AI6" s="22">
        <f>(N58)</f>
        <v>5</v>
      </c>
      <c r="AJ6" s="22">
        <f>(P58)</f>
        <v>2</v>
      </c>
      <c r="AK6" s="38" t="str">
        <f t="shared" si="2"/>
        <v>g</v>
      </c>
      <c r="AL6" s="34">
        <v>4</v>
      </c>
      <c r="AM6" s="22">
        <f>(N35)</f>
        <v>0</v>
      </c>
      <c r="AN6" s="22">
        <f>(P35)</f>
        <v>2</v>
      </c>
      <c r="AO6" s="38" t="str">
        <f t="shared" si="3"/>
        <v>v</v>
      </c>
      <c r="AP6" s="39"/>
      <c r="AQ6" s="26">
        <f t="shared" si="4"/>
        <v>9</v>
      </c>
      <c r="AR6" s="27">
        <f t="shared" si="5"/>
        <v>3</v>
      </c>
      <c r="AS6" s="27">
        <f t="shared" si="6"/>
        <v>2</v>
      </c>
      <c r="AT6" s="27">
        <f t="shared" si="7"/>
        <v>4</v>
      </c>
      <c r="AU6" s="28">
        <f>SUM(IF(C6&lt;&gt;".",C6)+IF(S6&lt;&gt;".",S6)+IF(W6&lt;&gt;".",W6)+IF(AA6&lt;&gt;".",AA6)+IF(AE6&lt;&gt;".",AE6)+IF(AI6&lt;&gt;".",AI6)+IF(AM6&lt;&gt;".",AM6)+IF(G6&lt;&gt;".",G6)+IF(K6&lt;&gt;".",K6))</f>
        <v>12</v>
      </c>
      <c r="AV6" s="28">
        <f>SUM(IF(D6&lt;&gt;".",D6)+IF(T6&lt;&gt;".",T6)+IF(X6&lt;&gt;".",X6)+IF(AB6&lt;&gt;".",AB6)+IF(AF6&lt;&gt;".",AF6)+IF(AJ6&lt;&gt;".",AJ6)+IF(AN6&lt;&gt;".",AN6)+IF(H6&lt;&gt;".",H6)+IF(L6&lt;&gt;".",L6))</f>
        <v>12</v>
      </c>
      <c r="AW6" s="40">
        <f t="shared" si="8"/>
        <v>11</v>
      </c>
      <c r="AX6" s="30"/>
      <c r="AY6" s="31">
        <f t="shared" si="9"/>
        <v>6</v>
      </c>
      <c r="AZ6" s="32"/>
      <c r="BA6" s="33">
        <f t="shared" si="10"/>
        <v>0</v>
      </c>
    </row>
    <row r="7" spans="1:53" ht="15.6" x14ac:dyDescent="0.3">
      <c r="A7" s="94" t="s">
        <v>4</v>
      </c>
      <c r="B7" s="34">
        <v>6</v>
      </c>
      <c r="C7" s="22">
        <f>(P44)</f>
        <v>1</v>
      </c>
      <c r="D7" s="22">
        <f>(N44)</f>
        <v>2</v>
      </c>
      <c r="E7" s="35" t="str">
        <f t="shared" si="11"/>
        <v>v</v>
      </c>
      <c r="F7" s="34">
        <v>5</v>
      </c>
      <c r="G7" s="22">
        <f>(P39)</f>
        <v>1</v>
      </c>
      <c r="H7" s="22">
        <f>(N39)</f>
        <v>1</v>
      </c>
      <c r="I7" s="35" t="str">
        <f t="shared" si="12"/>
        <v>d</v>
      </c>
      <c r="J7" s="34">
        <v>4</v>
      </c>
      <c r="K7" s="22">
        <f>(P34)</f>
        <v>1</v>
      </c>
      <c r="L7" s="22">
        <f>(N34)</f>
        <v>2</v>
      </c>
      <c r="M7" s="35" t="str">
        <f t="shared" si="13"/>
        <v>v</v>
      </c>
      <c r="N7" s="34">
        <v>3</v>
      </c>
      <c r="O7" s="22">
        <f>(P29)</f>
        <v>0</v>
      </c>
      <c r="P7" s="22">
        <f>(N29)</f>
        <v>2</v>
      </c>
      <c r="Q7" s="35" t="str">
        <f t="shared" ref="Q7:Q12" si="14">IF(O7=".","-",IF(O7&gt;P7,"g",IF(O7=P7,"d","v")))</f>
        <v>v</v>
      </c>
      <c r="R7" s="36"/>
      <c r="S7" s="37"/>
      <c r="T7" s="37"/>
      <c r="U7" s="37"/>
      <c r="V7" s="34">
        <v>1</v>
      </c>
      <c r="W7" s="22">
        <f>(N18)</f>
        <v>2</v>
      </c>
      <c r="X7" s="22">
        <f>(P18)</f>
        <v>1</v>
      </c>
      <c r="Y7" s="38" t="str">
        <f>IF(W7=".","-",IF(W7&gt;X7,"g",IF(W7=X7,"d","v")))</f>
        <v>g</v>
      </c>
      <c r="Z7" s="34">
        <v>9</v>
      </c>
      <c r="AA7" s="22">
        <f>(N65)</f>
        <v>0</v>
      </c>
      <c r="AB7" s="22">
        <f>(P65)</f>
        <v>1</v>
      </c>
      <c r="AC7" s="38" t="str">
        <f t="shared" si="0"/>
        <v>v</v>
      </c>
      <c r="AD7" s="34">
        <v>8</v>
      </c>
      <c r="AE7" s="22">
        <f>(N59)</f>
        <v>1</v>
      </c>
      <c r="AF7" s="22">
        <f>(P59)</f>
        <v>1</v>
      </c>
      <c r="AG7" s="38" t="str">
        <f t="shared" si="1"/>
        <v>d</v>
      </c>
      <c r="AH7" s="34">
        <v>7</v>
      </c>
      <c r="AI7" s="22">
        <f>(N52)</f>
        <v>0</v>
      </c>
      <c r="AJ7" s="22">
        <f>(P52)</f>
        <v>0</v>
      </c>
      <c r="AK7" s="38" t="str">
        <f t="shared" si="2"/>
        <v>d</v>
      </c>
      <c r="AL7" s="34">
        <v>2</v>
      </c>
      <c r="AM7" s="22">
        <f>(N24)</f>
        <v>0</v>
      </c>
      <c r="AN7" s="22">
        <f>(P24)</f>
        <v>2</v>
      </c>
      <c r="AO7" s="38" t="str">
        <f t="shared" si="3"/>
        <v>v</v>
      </c>
      <c r="AP7" s="39"/>
      <c r="AQ7" s="26">
        <f t="shared" si="4"/>
        <v>9</v>
      </c>
      <c r="AR7" s="27">
        <f t="shared" si="5"/>
        <v>1</v>
      </c>
      <c r="AS7" s="27">
        <f t="shared" si="6"/>
        <v>3</v>
      </c>
      <c r="AT7" s="27">
        <f t="shared" si="7"/>
        <v>5</v>
      </c>
      <c r="AU7" s="28">
        <f>SUM(IF(O7&lt;&gt;".",O7)+IF(C7&lt;&gt;".",C7)+IF(W7&lt;&gt;".",W7)+IF(AA7&lt;&gt;".",AA7)+IF(AE7&lt;&gt;".",AE7)+IF(AI7&lt;&gt;".",AI7)+IF(AM7&lt;&gt;".",AM7)+IF(G7&lt;&gt;".",G7)+IF(K7&lt;&gt;".",K7))</f>
        <v>6</v>
      </c>
      <c r="AV7" s="28">
        <f>SUM(IF(P7&lt;&gt;".",P7)+IF(D7&lt;&gt;".",D7)+IF(X7&lt;&gt;".",X7)+IF(AB7&lt;&gt;".",AB7)+IF(AF7&lt;&gt;".",AF7)+IF(AJ7&lt;&gt;".",AJ7)+IF(AN7&lt;&gt;".",AN7)+IF(H7&lt;&gt;".",H7)+IF(L7&lt;&gt;".",L7))</f>
        <v>12</v>
      </c>
      <c r="AW7" s="40">
        <f t="shared" si="8"/>
        <v>6</v>
      </c>
      <c r="AX7" s="30"/>
      <c r="AY7" s="31">
        <f t="shared" si="9"/>
        <v>9</v>
      </c>
      <c r="AZ7" s="32"/>
      <c r="BA7" s="33">
        <f t="shared" si="10"/>
        <v>-6</v>
      </c>
    </row>
    <row r="8" spans="1:53" ht="15.6" x14ac:dyDescent="0.3">
      <c r="A8" s="94" t="s">
        <v>41</v>
      </c>
      <c r="B8" s="34">
        <v>5</v>
      </c>
      <c r="C8" s="22">
        <f>(P38)</f>
        <v>0</v>
      </c>
      <c r="D8" s="22">
        <f>(N38)</f>
        <v>1</v>
      </c>
      <c r="E8" s="35" t="str">
        <f t="shared" si="11"/>
        <v>v</v>
      </c>
      <c r="F8" s="34">
        <v>4</v>
      </c>
      <c r="G8" s="22">
        <f>(N33)</f>
        <v>1</v>
      </c>
      <c r="H8" s="22">
        <f>(P33)</f>
        <v>1</v>
      </c>
      <c r="I8" s="35" t="str">
        <f t="shared" si="12"/>
        <v>d</v>
      </c>
      <c r="J8" s="34">
        <v>3</v>
      </c>
      <c r="K8" s="22">
        <f>(P28)</f>
        <v>1</v>
      </c>
      <c r="L8" s="22">
        <f>(N28)</f>
        <v>2</v>
      </c>
      <c r="M8" s="35" t="str">
        <f t="shared" si="13"/>
        <v>v</v>
      </c>
      <c r="N8" s="34">
        <v>2</v>
      </c>
      <c r="O8" s="22">
        <f>(P23)</f>
        <v>4</v>
      </c>
      <c r="P8" s="22">
        <f>(N23)</f>
        <v>0</v>
      </c>
      <c r="Q8" s="35" t="str">
        <f t="shared" si="14"/>
        <v>g</v>
      </c>
      <c r="R8" s="34">
        <v>1</v>
      </c>
      <c r="S8" s="22">
        <f>(P18)</f>
        <v>1</v>
      </c>
      <c r="T8" s="22">
        <f>(N18)</f>
        <v>2</v>
      </c>
      <c r="U8" s="35" t="str">
        <f>IF(S8=".","-",IF(S8&gt;T8,"g",IF(S8=T8,"d","v")))</f>
        <v>v</v>
      </c>
      <c r="V8" s="36"/>
      <c r="W8" s="37"/>
      <c r="X8" s="37"/>
      <c r="Y8" s="37"/>
      <c r="Z8" s="34">
        <v>8</v>
      </c>
      <c r="AA8" s="22">
        <f>(N60)</f>
        <v>3</v>
      </c>
      <c r="AB8" s="22">
        <f>(P60)</f>
        <v>0</v>
      </c>
      <c r="AC8" s="38" t="str">
        <f t="shared" si="0"/>
        <v>g</v>
      </c>
      <c r="AD8" s="34">
        <v>7</v>
      </c>
      <c r="AE8" s="22">
        <f>(N53)</f>
        <v>4</v>
      </c>
      <c r="AF8" s="22">
        <f>(P53)</f>
        <v>1</v>
      </c>
      <c r="AG8" s="38" t="str">
        <f t="shared" si="1"/>
        <v>g</v>
      </c>
      <c r="AH8" s="34">
        <v>6</v>
      </c>
      <c r="AI8" s="22">
        <f>(N47)</f>
        <v>0</v>
      </c>
      <c r="AJ8" s="22">
        <f>(P47)</f>
        <v>0</v>
      </c>
      <c r="AK8" s="38" t="str">
        <f t="shared" si="2"/>
        <v>d</v>
      </c>
      <c r="AL8" s="34">
        <v>9</v>
      </c>
      <c r="AM8" s="22">
        <f>(N66)</f>
        <v>2</v>
      </c>
      <c r="AN8" s="22">
        <f>(P66)</f>
        <v>1</v>
      </c>
      <c r="AO8" s="38" t="str">
        <f t="shared" si="3"/>
        <v>g</v>
      </c>
      <c r="AP8" s="39"/>
      <c r="AQ8" s="26">
        <f t="shared" si="4"/>
        <v>9</v>
      </c>
      <c r="AR8" s="27">
        <f t="shared" si="5"/>
        <v>4</v>
      </c>
      <c r="AS8" s="27">
        <f t="shared" si="6"/>
        <v>2</v>
      </c>
      <c r="AT8" s="27">
        <f t="shared" si="7"/>
        <v>3</v>
      </c>
      <c r="AU8" s="28">
        <f>SUM(IF(O8&lt;&gt;".",O8)+IF(S8&lt;&gt;".",S8)+IF(C8&lt;&gt;".",C8)+IF(AA8&lt;&gt;".",AA8)+IF(AE8&lt;&gt;".",AE8)+IF(AI8&lt;&gt;".",AI8)+IF(AM8&lt;&gt;".",AM8)+IF(G8&lt;&gt;".",G8)+IF(K8&lt;&gt;".",K8))</f>
        <v>16</v>
      </c>
      <c r="AV8" s="28">
        <f>SUM(IF(P8&lt;&gt;".",P8)+IF(T8&lt;&gt;".",T8)+IF(D8&lt;&gt;".",D8)+IF(AB8&lt;&gt;".",AB8)+IF(AF8&lt;&gt;".",AF8)+IF(AJ8&lt;&gt;".",AJ8)+IF(AN8&lt;&gt;".",AN8)+IF(H8&lt;&gt;".",H8)+IF(L8&lt;&gt;".",L8))</f>
        <v>8</v>
      </c>
      <c r="AW8" s="40">
        <f t="shared" si="8"/>
        <v>14</v>
      </c>
      <c r="AX8" s="30"/>
      <c r="AY8" s="31">
        <f t="shared" si="9"/>
        <v>4</v>
      </c>
      <c r="AZ8" s="32"/>
      <c r="BA8" s="33">
        <f t="shared" si="10"/>
        <v>8</v>
      </c>
    </row>
    <row r="9" spans="1:53" ht="15.6" x14ac:dyDescent="0.3">
      <c r="A9" s="95" t="s">
        <v>15</v>
      </c>
      <c r="B9" s="34">
        <v>4</v>
      </c>
      <c r="C9" s="22">
        <f>(P32)</f>
        <v>0</v>
      </c>
      <c r="D9" s="22">
        <f>(N32)</f>
        <v>1</v>
      </c>
      <c r="E9" s="35" t="str">
        <f t="shared" si="11"/>
        <v>v</v>
      </c>
      <c r="F9" s="34">
        <v>3</v>
      </c>
      <c r="G9" s="22">
        <f>(P27)</f>
        <v>0</v>
      </c>
      <c r="H9" s="22">
        <f>(N27)</f>
        <v>0</v>
      </c>
      <c r="I9" s="35" t="str">
        <f t="shared" si="12"/>
        <v>d</v>
      </c>
      <c r="J9" s="34">
        <v>2</v>
      </c>
      <c r="K9" s="22">
        <f>(P22)</f>
        <v>0</v>
      </c>
      <c r="L9" s="22">
        <f>(N22)</f>
        <v>0</v>
      </c>
      <c r="M9" s="35" t="str">
        <f t="shared" si="13"/>
        <v>d</v>
      </c>
      <c r="N9" s="34">
        <v>1</v>
      </c>
      <c r="O9" s="22">
        <f>(P17)</f>
        <v>0</v>
      </c>
      <c r="P9" s="22">
        <f>(N17)</f>
        <v>3</v>
      </c>
      <c r="Q9" s="35" t="str">
        <f t="shared" si="14"/>
        <v>v</v>
      </c>
      <c r="R9" s="34">
        <v>9</v>
      </c>
      <c r="S9" s="22">
        <f>(P65)</f>
        <v>1</v>
      </c>
      <c r="T9" s="22">
        <f>(N65)</f>
        <v>0</v>
      </c>
      <c r="U9" s="35" t="str">
        <f>IF(S9=".","-",IF(S9&gt;T9,"g",IF(S9=T9,"d","v")))</f>
        <v>g</v>
      </c>
      <c r="V9" s="34">
        <v>8</v>
      </c>
      <c r="W9" s="22">
        <f>(P60)</f>
        <v>0</v>
      </c>
      <c r="X9" s="22">
        <f>(N60)</f>
        <v>3</v>
      </c>
      <c r="Y9" s="35" t="str">
        <f>IF(W9=".","-",IF(W9&gt;X9,"g",IF(W9=X9,"d","v")))</f>
        <v>v</v>
      </c>
      <c r="Z9" s="36"/>
      <c r="AA9" s="37"/>
      <c r="AB9" s="37"/>
      <c r="AC9" s="37"/>
      <c r="AD9" s="34">
        <v>6</v>
      </c>
      <c r="AE9" s="22">
        <f>(N48)</f>
        <v>1</v>
      </c>
      <c r="AF9" s="22">
        <f>(P48)</f>
        <v>3</v>
      </c>
      <c r="AG9" s="38" t="str">
        <f t="shared" si="1"/>
        <v>v</v>
      </c>
      <c r="AH9" s="34">
        <v>5</v>
      </c>
      <c r="AI9" s="22">
        <f>(N41)</f>
        <v>2</v>
      </c>
      <c r="AJ9" s="22">
        <f>(P41)</f>
        <v>1</v>
      </c>
      <c r="AK9" s="38" t="str">
        <f t="shared" si="2"/>
        <v>g</v>
      </c>
      <c r="AL9" s="34">
        <v>7</v>
      </c>
      <c r="AM9" s="22">
        <f>(N54)</f>
        <v>0</v>
      </c>
      <c r="AN9" s="22">
        <f>(P54)</f>
        <v>0</v>
      </c>
      <c r="AO9" s="38" t="str">
        <f t="shared" si="3"/>
        <v>d</v>
      </c>
      <c r="AP9" s="39"/>
      <c r="AQ9" s="26">
        <f t="shared" si="4"/>
        <v>9</v>
      </c>
      <c r="AR9" s="27">
        <f t="shared" si="5"/>
        <v>2</v>
      </c>
      <c r="AS9" s="27">
        <f t="shared" si="6"/>
        <v>3</v>
      </c>
      <c r="AT9" s="27">
        <f t="shared" si="7"/>
        <v>4</v>
      </c>
      <c r="AU9" s="28">
        <f>SUM(IF(O9&lt;&gt;".",O9)+IF(S9&lt;&gt;".",S9)+IF(W9&lt;&gt;".",W9)+IF(C9&lt;&gt;".",C9)+IF(AE9&lt;&gt;".",AE9)+IF(AI9&lt;&gt;".",AI9)+IF(AM9&lt;&gt;".",AM9)+IF(G9&lt;&gt;".",G9)+IF(K9&lt;&gt;".",K9))</f>
        <v>4</v>
      </c>
      <c r="AV9" s="28">
        <f>SUM(IF(P9&lt;&gt;".",P9)+IF(T9&lt;&gt;".",T9)+IF(X9&lt;&gt;".",X9)+IF(D9&lt;&gt;".",D9)+IF(AF9&lt;&gt;".",AF9)+IF(AJ9&lt;&gt;".",AJ9)+IF(AN9&lt;&gt;".",AN9)+IF(H9&lt;&gt;".",H9)+IF(L9&lt;&gt;".",L9))</f>
        <v>11</v>
      </c>
      <c r="AW9" s="40">
        <f t="shared" si="8"/>
        <v>9</v>
      </c>
      <c r="AX9" s="30"/>
      <c r="AY9" s="31">
        <v>8</v>
      </c>
      <c r="AZ9" s="32"/>
      <c r="BA9" s="33">
        <f t="shared" si="10"/>
        <v>-7</v>
      </c>
    </row>
    <row r="10" spans="1:53" s="44" customFormat="1" ht="15.6" x14ac:dyDescent="0.3">
      <c r="A10" s="95" t="s">
        <v>63</v>
      </c>
      <c r="B10" s="34">
        <v>3</v>
      </c>
      <c r="C10" s="22">
        <f>(P26)</f>
        <v>0</v>
      </c>
      <c r="D10" s="22">
        <f>(N26)</f>
        <v>1</v>
      </c>
      <c r="E10" s="38" t="str">
        <f t="shared" si="11"/>
        <v>v</v>
      </c>
      <c r="F10" s="34">
        <v>2</v>
      </c>
      <c r="G10" s="22">
        <f>(P21)</f>
        <v>0</v>
      </c>
      <c r="H10" s="22">
        <f>(N21)</f>
        <v>1</v>
      </c>
      <c r="I10" s="38" t="str">
        <f t="shared" si="12"/>
        <v>v</v>
      </c>
      <c r="J10" s="34">
        <v>1</v>
      </c>
      <c r="K10" s="22">
        <f>(P16)</f>
        <v>0</v>
      </c>
      <c r="L10" s="22">
        <f>(N16)</f>
        <v>3</v>
      </c>
      <c r="M10" s="38" t="str">
        <f t="shared" si="13"/>
        <v>v</v>
      </c>
      <c r="N10" s="34">
        <v>9</v>
      </c>
      <c r="O10" s="22">
        <f>(P64)</f>
        <v>0</v>
      </c>
      <c r="P10" s="22">
        <f>(N64)</f>
        <v>0</v>
      </c>
      <c r="Q10" s="38" t="str">
        <f t="shared" si="14"/>
        <v>d</v>
      </c>
      <c r="R10" s="34">
        <v>8</v>
      </c>
      <c r="S10" s="22">
        <f>(P59)</f>
        <v>1</v>
      </c>
      <c r="T10" s="22">
        <f>(N59)</f>
        <v>1</v>
      </c>
      <c r="U10" s="38" t="str">
        <f>IF(S10=".","-",IF(S10&gt;T10,"g",IF(S10=T10,"d","v")))</f>
        <v>d</v>
      </c>
      <c r="V10" s="34">
        <v>7</v>
      </c>
      <c r="W10" s="22">
        <f>(P53)</f>
        <v>1</v>
      </c>
      <c r="X10" s="22">
        <f>(N53)</f>
        <v>4</v>
      </c>
      <c r="Y10" s="38" t="str">
        <f>IF(W10=".","-",IF(W10&gt;X10,"g",IF(W10=X10,"d","v")))</f>
        <v>v</v>
      </c>
      <c r="Z10" s="34">
        <v>6</v>
      </c>
      <c r="AA10" s="22">
        <f>(P48)</f>
        <v>3</v>
      </c>
      <c r="AB10" s="22">
        <f>(N48)</f>
        <v>1</v>
      </c>
      <c r="AC10" s="38" t="str">
        <f>IF(AA10=".","-",IF(AA10&gt;AB10,"g",IF(AA10=AB10,"d","v")))</f>
        <v>g</v>
      </c>
      <c r="AD10" s="36"/>
      <c r="AE10" s="37"/>
      <c r="AF10" s="37"/>
      <c r="AG10" s="37"/>
      <c r="AH10" s="34">
        <v>4</v>
      </c>
      <c r="AI10" s="22">
        <f>(N36)</f>
        <v>1</v>
      </c>
      <c r="AJ10" s="22">
        <f>(P36)</f>
        <v>0</v>
      </c>
      <c r="AK10" s="38" t="str">
        <f t="shared" si="2"/>
        <v>g</v>
      </c>
      <c r="AL10" s="34">
        <v>5</v>
      </c>
      <c r="AM10" s="22">
        <f>(N42)</f>
        <v>0</v>
      </c>
      <c r="AN10" s="22">
        <f>(P42)</f>
        <v>0</v>
      </c>
      <c r="AO10" s="41" t="str">
        <f t="shared" si="3"/>
        <v>d</v>
      </c>
      <c r="AP10" s="42"/>
      <c r="AQ10" s="26">
        <f t="shared" si="4"/>
        <v>9</v>
      </c>
      <c r="AR10" s="27">
        <f t="shared" si="5"/>
        <v>2</v>
      </c>
      <c r="AS10" s="27">
        <f t="shared" si="6"/>
        <v>3</v>
      </c>
      <c r="AT10" s="27">
        <f t="shared" si="7"/>
        <v>4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6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11</v>
      </c>
      <c r="AW10" s="43">
        <f t="shared" si="8"/>
        <v>9</v>
      </c>
      <c r="AX10" s="30"/>
      <c r="AY10" s="31">
        <f t="shared" si="9"/>
        <v>7</v>
      </c>
      <c r="AZ10" s="32"/>
      <c r="BA10" s="33">
        <f t="shared" si="10"/>
        <v>-5</v>
      </c>
    </row>
    <row r="11" spans="1:53" ht="15.6" x14ac:dyDescent="0.3">
      <c r="A11" s="95" t="s">
        <v>40</v>
      </c>
      <c r="B11" s="45">
        <v>2</v>
      </c>
      <c r="C11" s="46">
        <f>(P20)</f>
        <v>1</v>
      </c>
      <c r="D11" s="46">
        <f>(N20)</f>
        <v>2</v>
      </c>
      <c r="E11" s="35" t="str">
        <f t="shared" si="11"/>
        <v>v</v>
      </c>
      <c r="F11" s="45">
        <v>1</v>
      </c>
      <c r="G11" s="46">
        <f>(P15)</f>
        <v>1</v>
      </c>
      <c r="H11" s="46">
        <f>(N15)</f>
        <v>3</v>
      </c>
      <c r="I11" s="35" t="str">
        <f t="shared" si="12"/>
        <v>v</v>
      </c>
      <c r="J11" s="45">
        <v>9</v>
      </c>
      <c r="K11" s="46">
        <f>(P63)</f>
        <v>1</v>
      </c>
      <c r="L11" s="46">
        <f>(N63)</f>
        <v>1</v>
      </c>
      <c r="M11" s="35" t="str">
        <f t="shared" si="13"/>
        <v>d</v>
      </c>
      <c r="N11" s="45">
        <v>8</v>
      </c>
      <c r="O11" s="46">
        <f>(P58)</f>
        <v>2</v>
      </c>
      <c r="P11" s="46">
        <f>(N58)</f>
        <v>5</v>
      </c>
      <c r="Q11" s="35" t="str">
        <f t="shared" si="14"/>
        <v>v</v>
      </c>
      <c r="R11" s="45">
        <v>7</v>
      </c>
      <c r="S11" s="46">
        <f>(P52)</f>
        <v>0</v>
      </c>
      <c r="T11" s="46">
        <f>(N52)</f>
        <v>0</v>
      </c>
      <c r="U11" s="35" t="str">
        <f>IF(S11=".","-",IF(S11&gt;T11,"g",IF(S11=T11,"d","v")))</f>
        <v>d</v>
      </c>
      <c r="V11" s="45">
        <v>6</v>
      </c>
      <c r="W11" s="46">
        <f>(P47)</f>
        <v>0</v>
      </c>
      <c r="X11" s="46">
        <f>(N47)</f>
        <v>0</v>
      </c>
      <c r="Y11" s="35" t="str">
        <f>IF(W11=".","-",IF(W11&gt;X11,"g",IF(W11=X11,"d","v")))</f>
        <v>d</v>
      </c>
      <c r="Z11" s="45">
        <v>5</v>
      </c>
      <c r="AA11" s="46">
        <f>(P41)</f>
        <v>1</v>
      </c>
      <c r="AB11" s="46">
        <f>(N41)</f>
        <v>2</v>
      </c>
      <c r="AC11" s="35" t="str">
        <f>IF(AA11=".","-",IF(AA11&gt;AB11,"g",IF(AA11=AB11,"d","v")))</f>
        <v>v</v>
      </c>
      <c r="AD11" s="45">
        <v>4</v>
      </c>
      <c r="AE11" s="46">
        <f>(P36)</f>
        <v>0</v>
      </c>
      <c r="AF11" s="46">
        <f>(N36)</f>
        <v>1</v>
      </c>
      <c r="AG11" s="35" t="str">
        <f>IF(AE11=".","-",IF(AE11&gt;AF11,"g",IF(AE11=AF11,"d","v")))</f>
        <v>v</v>
      </c>
      <c r="AH11" s="47"/>
      <c r="AI11" s="48"/>
      <c r="AJ11" s="48"/>
      <c r="AK11" s="48"/>
      <c r="AL11" s="45">
        <v>3</v>
      </c>
      <c r="AM11" s="46">
        <f>(N30)</f>
        <v>1</v>
      </c>
      <c r="AN11" s="46">
        <f>(P30)</f>
        <v>3</v>
      </c>
      <c r="AO11" s="35" t="str">
        <f t="shared" si="3"/>
        <v>v</v>
      </c>
      <c r="AP11" s="25"/>
      <c r="AQ11" s="26">
        <f t="shared" si="4"/>
        <v>9</v>
      </c>
      <c r="AR11" s="27">
        <f t="shared" si="5"/>
        <v>0</v>
      </c>
      <c r="AS11" s="27">
        <f t="shared" si="6"/>
        <v>3</v>
      </c>
      <c r="AT11" s="27">
        <f t="shared" si="7"/>
        <v>6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7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17</v>
      </c>
      <c r="AW11" s="29">
        <f t="shared" si="8"/>
        <v>3</v>
      </c>
      <c r="AX11" s="30"/>
      <c r="AY11" s="31">
        <f t="shared" si="9"/>
        <v>10</v>
      </c>
      <c r="AZ11" s="32"/>
      <c r="BA11" s="33">
        <f t="shared" si="10"/>
        <v>-10</v>
      </c>
    </row>
    <row r="12" spans="1:53" s="44" customFormat="1" ht="16.2" thickBot="1" x14ac:dyDescent="0.35">
      <c r="A12" s="93" t="s">
        <v>9</v>
      </c>
      <c r="B12" s="49">
        <v>1</v>
      </c>
      <c r="C12" s="50">
        <f>(P14)</f>
        <v>1</v>
      </c>
      <c r="D12" s="50">
        <f>(N14)</f>
        <v>1</v>
      </c>
      <c r="E12" s="51" t="str">
        <f t="shared" si="11"/>
        <v>d</v>
      </c>
      <c r="F12" s="49">
        <v>8</v>
      </c>
      <c r="G12" s="50">
        <f>(P57)</f>
        <v>1</v>
      </c>
      <c r="H12" s="50">
        <f>(N57)</f>
        <v>0</v>
      </c>
      <c r="I12" s="51" t="str">
        <f t="shared" si="12"/>
        <v>g</v>
      </c>
      <c r="J12" s="49">
        <v>6</v>
      </c>
      <c r="K12" s="50">
        <f>(P46)</f>
        <v>2</v>
      </c>
      <c r="L12" s="50">
        <f>(N46)</f>
        <v>3</v>
      </c>
      <c r="M12" s="51" t="str">
        <f t="shared" si="13"/>
        <v>v</v>
      </c>
      <c r="N12" s="49">
        <v>4</v>
      </c>
      <c r="O12" s="50">
        <f>(P35)</f>
        <v>2</v>
      </c>
      <c r="P12" s="50">
        <f>(N35)</f>
        <v>0</v>
      </c>
      <c r="Q12" s="51" t="str">
        <f t="shared" si="14"/>
        <v>g</v>
      </c>
      <c r="R12" s="49">
        <v>2</v>
      </c>
      <c r="S12" s="50">
        <f>(P24)</f>
        <v>2</v>
      </c>
      <c r="T12" s="50">
        <f>(N24)</f>
        <v>0</v>
      </c>
      <c r="U12" s="51" t="str">
        <f>IF(S12=".","-",IF(S12&gt;T12,"g",IF(S12=T12,"d","v")))</f>
        <v>g</v>
      </c>
      <c r="V12" s="49">
        <v>9</v>
      </c>
      <c r="W12" s="50">
        <f>(P66)</f>
        <v>1</v>
      </c>
      <c r="X12" s="50">
        <f>(N66)</f>
        <v>2</v>
      </c>
      <c r="Y12" s="51" t="str">
        <f>IF(W12=".","-",IF(W12&gt;X12,"g",IF(W12=X12,"d","v")))</f>
        <v>v</v>
      </c>
      <c r="Z12" s="49">
        <v>7</v>
      </c>
      <c r="AA12" s="50">
        <f>(P54)</f>
        <v>0</v>
      </c>
      <c r="AB12" s="50">
        <f>(N54)</f>
        <v>0</v>
      </c>
      <c r="AC12" s="51" t="str">
        <f>IF(AA12=".","-",IF(AA12&gt;AB12,"g",IF(AA12=AB12,"d","v")))</f>
        <v>d</v>
      </c>
      <c r="AD12" s="49">
        <v>5</v>
      </c>
      <c r="AE12" s="50">
        <f>(P42)</f>
        <v>0</v>
      </c>
      <c r="AF12" s="50">
        <f>(N42)</f>
        <v>0</v>
      </c>
      <c r="AG12" s="51" t="str">
        <f>IF(AE12=".","-",IF(AE12&gt;AF12,"g",IF(AE12=AF12,"d","v")))</f>
        <v>d</v>
      </c>
      <c r="AH12" s="49">
        <v>3</v>
      </c>
      <c r="AI12" s="50">
        <f>(P30)</f>
        <v>3</v>
      </c>
      <c r="AJ12" s="50">
        <f>(N30)</f>
        <v>1</v>
      </c>
      <c r="AK12" s="51" t="str">
        <f>IF(AI12=".","-",IF(AI12&gt;AJ12,"g",IF(AI12=AJ12,"d","v")))</f>
        <v>g</v>
      </c>
      <c r="AL12" s="52"/>
      <c r="AM12" s="53"/>
      <c r="AN12" s="53"/>
      <c r="AO12" s="54"/>
      <c r="AP12" s="42"/>
      <c r="AQ12" s="55">
        <f t="shared" si="4"/>
        <v>9</v>
      </c>
      <c r="AR12" s="56">
        <f t="shared" si="5"/>
        <v>4</v>
      </c>
      <c r="AS12" s="56">
        <f t="shared" si="6"/>
        <v>3</v>
      </c>
      <c r="AT12" s="56">
        <f t="shared" si="7"/>
        <v>2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12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7</v>
      </c>
      <c r="AW12" s="58">
        <f t="shared" si="8"/>
        <v>15</v>
      </c>
      <c r="AX12" s="59"/>
      <c r="AY12" s="60">
        <f t="shared" si="9"/>
        <v>3</v>
      </c>
      <c r="AZ12" s="32"/>
      <c r="BA12" s="33">
        <f t="shared" si="10"/>
        <v>5</v>
      </c>
    </row>
    <row r="13" spans="1:53" s="44" customFormat="1" ht="3.75" customHeight="1" thickTop="1" x14ac:dyDescent="0.3"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4</v>
      </c>
      <c r="B14" s="69"/>
      <c r="D14" s="70"/>
      <c r="K14" s="71"/>
      <c r="L14" s="72" t="str">
        <f>($A$3)</f>
        <v>Pákai György</v>
      </c>
      <c r="M14" s="71"/>
      <c r="N14" s="73">
        <v>1</v>
      </c>
      <c r="O14" s="74" t="s">
        <v>58</v>
      </c>
      <c r="P14" s="73">
        <v>1</v>
      </c>
      <c r="R14" s="44" t="str">
        <f>($A$12)</f>
        <v>Koczor János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Szatmári Tamás</v>
      </c>
      <c r="N15" s="73">
        <v>3</v>
      </c>
      <c r="O15" s="74" t="s">
        <v>58</v>
      </c>
      <c r="P15" s="73">
        <v>1</v>
      </c>
      <c r="R15" s="44" t="str">
        <f>($A$11)</f>
        <v>Major István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Fülöp Elemér</v>
      </c>
      <c r="N16" s="73">
        <v>3</v>
      </c>
      <c r="O16" s="74" t="s">
        <v>58</v>
      </c>
      <c r="P16" s="73">
        <v>0</v>
      </c>
      <c r="Q16" s="78" t="s">
        <v>59</v>
      </c>
      <c r="R16" s="44" t="str">
        <f>($A$10)</f>
        <v>Lukács László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Lukács Viktor</v>
      </c>
      <c r="N17" s="73">
        <v>3</v>
      </c>
      <c r="O17" s="74" t="s">
        <v>58</v>
      </c>
      <c r="P17" s="73">
        <v>0</v>
      </c>
      <c r="R17" s="44" t="str">
        <f>($A$9)</f>
        <v>Donáth Tibor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Horváth Imre</v>
      </c>
      <c r="N18" s="73">
        <v>2</v>
      </c>
      <c r="O18" s="74" t="s">
        <v>58</v>
      </c>
      <c r="P18" s="73">
        <v>1</v>
      </c>
      <c r="Q18" s="78" t="s">
        <v>59</v>
      </c>
      <c r="R18" s="44" t="str">
        <f>($A$8)</f>
        <v>Bottyán Zoltán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5</v>
      </c>
      <c r="B20" s="84"/>
      <c r="D20" s="70"/>
      <c r="K20" s="71"/>
      <c r="L20" s="72" t="str">
        <f>($A$3)</f>
        <v>Pákai György</v>
      </c>
      <c r="M20" s="71"/>
      <c r="N20" s="73">
        <v>2</v>
      </c>
      <c r="O20" s="74" t="s">
        <v>58</v>
      </c>
      <c r="P20" s="73">
        <v>1</v>
      </c>
      <c r="R20" s="44" t="str">
        <f>($A$11)</f>
        <v>Major István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Szatmári Tamás</v>
      </c>
      <c r="N21" s="73">
        <v>1</v>
      </c>
      <c r="O21" s="74" t="s">
        <v>58</v>
      </c>
      <c r="P21" s="73">
        <v>0</v>
      </c>
      <c r="Q21" s="78"/>
      <c r="R21" s="44" t="str">
        <f>($A$10)</f>
        <v>Lukács László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Fülöp Elemér</v>
      </c>
      <c r="N22" s="73">
        <v>0</v>
      </c>
      <c r="O22" s="74" t="s">
        <v>58</v>
      </c>
      <c r="P22" s="73">
        <v>0</v>
      </c>
      <c r="Q22" s="78" t="s">
        <v>59</v>
      </c>
      <c r="R22" s="44" t="str">
        <f>($A$9)</f>
        <v>Donáth Tibor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Lukács Viktor</v>
      </c>
      <c r="N23" s="73">
        <v>0</v>
      </c>
      <c r="O23" s="74" t="s">
        <v>58</v>
      </c>
      <c r="P23" s="73">
        <v>4</v>
      </c>
      <c r="Q23" s="78" t="s">
        <v>59</v>
      </c>
      <c r="R23" s="44" t="str">
        <f>($A$8)</f>
        <v>Bottyán Zoltán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Horváth Imre</v>
      </c>
      <c r="N24" s="73">
        <v>0</v>
      </c>
      <c r="O24" s="74" t="s">
        <v>58</v>
      </c>
      <c r="P24" s="73">
        <v>2</v>
      </c>
      <c r="Q24" s="78" t="s">
        <v>59</v>
      </c>
      <c r="R24" s="44" t="str">
        <f>($A$12)</f>
        <v>Koczor János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6</v>
      </c>
      <c r="B26" s="69"/>
      <c r="D26" s="70"/>
      <c r="K26" s="71"/>
      <c r="L26" s="72" t="str">
        <f>($A$3)</f>
        <v>Pákai György</v>
      </c>
      <c r="M26" s="71"/>
      <c r="N26" s="73">
        <v>1</v>
      </c>
      <c r="O26" s="74" t="s">
        <v>58</v>
      </c>
      <c r="P26" s="73">
        <v>0</v>
      </c>
      <c r="R26" s="44" t="str">
        <f>($A$10)</f>
        <v>Lukács László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Szatmári Tamás</v>
      </c>
      <c r="N27" s="73">
        <v>0</v>
      </c>
      <c r="O27" s="74" t="s">
        <v>58</v>
      </c>
      <c r="P27" s="73">
        <v>0</v>
      </c>
      <c r="R27" s="44" t="str">
        <f>($A$9)</f>
        <v>Donáth Tibor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Fülöp Elemér</v>
      </c>
      <c r="N28" s="73">
        <v>2</v>
      </c>
      <c r="O28" s="74" t="s">
        <v>58</v>
      </c>
      <c r="P28" s="73">
        <v>1</v>
      </c>
      <c r="Q28" s="78"/>
      <c r="R28" s="44" t="str">
        <f>($A$8)</f>
        <v>Bottyán Zoltán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Lukács Viktor</v>
      </c>
      <c r="N29" s="73">
        <v>2</v>
      </c>
      <c r="O29" s="74" t="s">
        <v>58</v>
      </c>
      <c r="P29" s="73">
        <v>0</v>
      </c>
      <c r="R29" s="44" t="str">
        <f>($A$7)</f>
        <v>Horváth Imre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Major István</v>
      </c>
      <c r="N30" s="73">
        <v>1</v>
      </c>
      <c r="O30" s="74" t="s">
        <v>58</v>
      </c>
      <c r="P30" s="73">
        <v>3</v>
      </c>
      <c r="Q30" s="78" t="s">
        <v>59</v>
      </c>
      <c r="R30" s="44" t="str">
        <f>($A$12)</f>
        <v>Koczor János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7</v>
      </c>
      <c r="B32" s="84"/>
      <c r="D32" s="70"/>
      <c r="K32" s="71"/>
      <c r="L32" s="72" t="str">
        <f>($A$3)</f>
        <v>Pákai György</v>
      </c>
      <c r="M32" s="71"/>
      <c r="N32" s="73">
        <v>1</v>
      </c>
      <c r="O32" s="74" t="s">
        <v>58</v>
      </c>
      <c r="P32" s="73">
        <v>0</v>
      </c>
      <c r="R32" s="44" t="str">
        <f>($A$9)</f>
        <v>Donáth Tibor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Bottyán Zoltán</v>
      </c>
      <c r="N33" s="73">
        <v>1</v>
      </c>
      <c r="O33" s="74" t="s">
        <v>58</v>
      </c>
      <c r="P33" s="73">
        <v>1</v>
      </c>
      <c r="R33" s="44" t="str">
        <f>($A$4)</f>
        <v>Szatmári Tamás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Fülöp Elemér</v>
      </c>
      <c r="N34" s="73">
        <v>2</v>
      </c>
      <c r="O34" s="74" t="s">
        <v>58</v>
      </c>
      <c r="P34" s="73">
        <v>1</v>
      </c>
      <c r="Q34" s="78"/>
      <c r="R34" s="44" t="str">
        <f>($A$7)</f>
        <v>Horváth Imre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Lukács Viktor</v>
      </c>
      <c r="N35" s="73">
        <v>0</v>
      </c>
      <c r="O35" s="74" t="s">
        <v>58</v>
      </c>
      <c r="P35" s="73">
        <v>2</v>
      </c>
      <c r="R35" s="44" t="str">
        <f>($A$12)</f>
        <v>Koczor János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Lukács László</v>
      </c>
      <c r="N36" s="73">
        <v>1</v>
      </c>
      <c r="O36" s="74" t="s">
        <v>58</v>
      </c>
      <c r="P36" s="73">
        <v>0</v>
      </c>
      <c r="Q36" s="78" t="s">
        <v>59</v>
      </c>
      <c r="R36" s="44" t="str">
        <f>($A$11)</f>
        <v>Major István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8</v>
      </c>
      <c r="B38" s="69"/>
      <c r="D38" s="70"/>
      <c r="K38" s="71"/>
      <c r="L38" s="72" t="str">
        <f>($A$3)</f>
        <v>Pákai György</v>
      </c>
      <c r="M38" s="71"/>
      <c r="N38" s="73">
        <v>1</v>
      </c>
      <c r="O38" s="74" t="s">
        <v>58</v>
      </c>
      <c r="P38" s="73">
        <v>0</v>
      </c>
      <c r="R38" s="44" t="str">
        <f>($A$8)</f>
        <v>Bottyán Zoltán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Szatmári Tamás</v>
      </c>
      <c r="N39" s="73">
        <v>1</v>
      </c>
      <c r="O39" s="74" t="s">
        <v>58</v>
      </c>
      <c r="P39" s="73">
        <v>1</v>
      </c>
      <c r="R39" s="44" t="str">
        <f>($A$7)</f>
        <v>Horváth Imre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Fülöp Elemér</v>
      </c>
      <c r="N40" s="73">
        <v>2</v>
      </c>
      <c r="O40" s="74" t="s">
        <v>58</v>
      </c>
      <c r="P40" s="73">
        <v>2</v>
      </c>
      <c r="Q40" s="78"/>
      <c r="R40" s="44" t="str">
        <f>($A$6)</f>
        <v>Lukács Viktor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Donáth Tibor</v>
      </c>
      <c r="N41" s="73">
        <v>2</v>
      </c>
      <c r="O41" s="74" t="s">
        <v>58</v>
      </c>
      <c r="P41" s="73">
        <v>1</v>
      </c>
      <c r="R41" s="44" t="str">
        <f>($A$11)</f>
        <v>Major István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Lukács László</v>
      </c>
      <c r="N42" s="73">
        <v>0</v>
      </c>
      <c r="O42" s="74" t="s">
        <v>58</v>
      </c>
      <c r="P42" s="73">
        <v>0</v>
      </c>
      <c r="Q42" s="78" t="s">
        <v>59</v>
      </c>
      <c r="R42" s="44" t="str">
        <f>($A$12)</f>
        <v>Koczor János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3</v>
      </c>
      <c r="B44" s="84"/>
      <c r="D44" s="70"/>
      <c r="K44" s="71"/>
      <c r="L44" s="72" t="str">
        <f>($A$3)</f>
        <v>Pákai György</v>
      </c>
      <c r="M44" s="71"/>
      <c r="N44" s="73">
        <v>2</v>
      </c>
      <c r="O44" s="74" t="s">
        <v>58</v>
      </c>
      <c r="P44" s="73">
        <v>1</v>
      </c>
      <c r="R44" s="44" t="str">
        <f>($A$7)</f>
        <v>Horváth Imre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Szatmári Tamás</v>
      </c>
      <c r="N45" s="73">
        <v>1</v>
      </c>
      <c r="O45" s="74" t="s">
        <v>58</v>
      </c>
      <c r="P45" s="73">
        <v>0</v>
      </c>
      <c r="R45" s="44" t="str">
        <f>($A$6)</f>
        <v>Lukács Viktor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Fülöp Elemér</v>
      </c>
      <c r="N46" s="73">
        <v>3</v>
      </c>
      <c r="O46" s="74" t="s">
        <v>58</v>
      </c>
      <c r="P46" s="73">
        <v>2</v>
      </c>
      <c r="Q46" s="78"/>
      <c r="R46" s="44" t="str">
        <f>($A$12)</f>
        <v>Koczor János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Bottyán Zoltán</v>
      </c>
      <c r="N47" s="73">
        <v>0</v>
      </c>
      <c r="O47" s="74" t="s">
        <v>58</v>
      </c>
      <c r="P47" s="73">
        <v>0</v>
      </c>
      <c r="R47" s="44" t="str">
        <f>($A$11)</f>
        <v>Major István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Donáth Tibor</v>
      </c>
      <c r="M48">
        <v>1</v>
      </c>
      <c r="N48" s="73">
        <v>1</v>
      </c>
      <c r="O48" s="74" t="s">
        <v>58</v>
      </c>
      <c r="P48" s="73">
        <v>3</v>
      </c>
      <c r="Q48" s="78" t="s">
        <v>59</v>
      </c>
      <c r="R48" s="44" t="str">
        <f>($A$10)</f>
        <v>Lukács László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1</v>
      </c>
      <c r="B50" s="69"/>
      <c r="D50" s="70"/>
      <c r="K50" s="71"/>
      <c r="L50" s="72" t="str">
        <f>($A$3)</f>
        <v>Pákai György</v>
      </c>
      <c r="M50" s="71"/>
      <c r="N50" s="73">
        <v>1</v>
      </c>
      <c r="O50" s="74" t="s">
        <v>58</v>
      </c>
      <c r="P50" s="73">
        <v>0</v>
      </c>
      <c r="R50" s="44" t="str">
        <f>($A$6)</f>
        <v>Lukács Viktor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Szatmári Tamás</v>
      </c>
      <c r="N51" s="73">
        <v>0</v>
      </c>
      <c r="O51" s="74" t="s">
        <v>58</v>
      </c>
      <c r="P51" s="73">
        <v>0</v>
      </c>
      <c r="R51" s="44" t="str">
        <f>($A$5)</f>
        <v>Fülöp Elemér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Horváth Imre</v>
      </c>
      <c r="N52" s="73">
        <v>0</v>
      </c>
      <c r="O52" s="74" t="s">
        <v>58</v>
      </c>
      <c r="P52" s="73">
        <v>0</v>
      </c>
      <c r="Q52" s="78"/>
      <c r="R52" s="44" t="str">
        <f>($A$11)</f>
        <v>Major István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Bottyán Zoltán</v>
      </c>
      <c r="N53" s="73">
        <v>4</v>
      </c>
      <c r="O53" s="74" t="s">
        <v>58</v>
      </c>
      <c r="P53" s="73">
        <v>1</v>
      </c>
      <c r="R53" s="44" t="str">
        <f>($A$10)</f>
        <v>Lukács László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Donáth Tibor</v>
      </c>
      <c r="N54" s="73">
        <v>0</v>
      </c>
      <c r="O54" s="74" t="s">
        <v>58</v>
      </c>
      <c r="P54" s="73">
        <v>0</v>
      </c>
      <c r="Q54" s="78" t="s">
        <v>59</v>
      </c>
      <c r="R54" s="44" t="str">
        <f>($A$12)</f>
        <v>Koczor János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9</v>
      </c>
      <c r="B56" s="84"/>
      <c r="D56" s="70"/>
      <c r="K56" s="71"/>
      <c r="L56" s="72" t="str">
        <f>($A$3)</f>
        <v>Pákai György</v>
      </c>
      <c r="M56" s="71"/>
      <c r="N56" s="73">
        <v>0</v>
      </c>
      <c r="O56" s="74" t="s">
        <v>58</v>
      </c>
      <c r="P56" s="73">
        <v>1</v>
      </c>
      <c r="R56" s="44" t="str">
        <f>($A$5)</f>
        <v>Fülöp Elemér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Szatmári Tamás</v>
      </c>
      <c r="N57" s="73">
        <v>0</v>
      </c>
      <c r="O57" s="74" t="s">
        <v>58</v>
      </c>
      <c r="P57" s="73">
        <v>1</v>
      </c>
      <c r="R57" s="44" t="str">
        <f>($A$12)</f>
        <v>Koczor János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Lukács Viktor</v>
      </c>
      <c r="N58" s="73">
        <v>5</v>
      </c>
      <c r="O58" s="74" t="s">
        <v>58</v>
      </c>
      <c r="P58" s="73">
        <v>2</v>
      </c>
      <c r="Q58" s="78"/>
      <c r="R58" s="44" t="str">
        <f>($A$11)</f>
        <v>Major István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Horváth Imre</v>
      </c>
      <c r="N59" s="73">
        <v>1</v>
      </c>
      <c r="O59" s="74" t="s">
        <v>58</v>
      </c>
      <c r="P59" s="73">
        <v>1</v>
      </c>
      <c r="R59" s="44" t="str">
        <f>($A$10)</f>
        <v>Lukács László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Bottyán Zoltán</v>
      </c>
      <c r="N60" s="73">
        <v>3</v>
      </c>
      <c r="O60" s="74" t="s">
        <v>58</v>
      </c>
      <c r="P60" s="73">
        <v>0</v>
      </c>
      <c r="Q60" s="78" t="s">
        <v>59</v>
      </c>
      <c r="R60" s="44" t="str">
        <f>($A$9)</f>
        <v>Donáth Tibor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2</v>
      </c>
      <c r="B62" s="69"/>
      <c r="D62" s="70"/>
      <c r="K62" s="71"/>
      <c r="L62" s="72" t="str">
        <f>($A$3)</f>
        <v>Pákai György</v>
      </c>
      <c r="M62" s="71"/>
      <c r="N62" s="73">
        <v>0</v>
      </c>
      <c r="O62" s="74" t="s">
        <v>58</v>
      </c>
      <c r="P62" s="73">
        <v>0</v>
      </c>
      <c r="R62" s="44" t="str">
        <f>($A$4)</f>
        <v>Szatmári Tamás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Fülöp Elemér</v>
      </c>
      <c r="N63" s="73">
        <v>1</v>
      </c>
      <c r="O63" s="74" t="s">
        <v>58</v>
      </c>
      <c r="P63" s="73">
        <v>1</v>
      </c>
      <c r="R63" s="44" t="str">
        <f>($A$11)</f>
        <v>Major István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Lukács Viktor</v>
      </c>
      <c r="N64" s="73">
        <v>0</v>
      </c>
      <c r="O64" s="74" t="s">
        <v>58</v>
      </c>
      <c r="P64" s="73">
        <v>0</v>
      </c>
      <c r="Q64" s="78"/>
      <c r="R64" s="44" t="str">
        <f>($A$10)</f>
        <v>Lukács László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Horváth Imre</v>
      </c>
      <c r="N65" s="73">
        <v>0</v>
      </c>
      <c r="O65" s="74" t="s">
        <v>58</v>
      </c>
      <c r="P65" s="73">
        <v>1</v>
      </c>
      <c r="R65" s="44" t="str">
        <f>($A$9)</f>
        <v>Donáth Tibor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Bottyán Zoltán</v>
      </c>
      <c r="N66" s="73">
        <v>2</v>
      </c>
      <c r="O66" s="74" t="s">
        <v>58</v>
      </c>
      <c r="P66" s="73">
        <v>1</v>
      </c>
      <c r="Q66" s="78" t="s">
        <v>59</v>
      </c>
      <c r="R66" s="44" t="str">
        <f>($A$12)</f>
        <v>Koczor János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Q3:Q5 E4:E12 I5:I12 I3 M3:M4 M6:M12 Q7:Q12 U3:U6 U8:U12 Y3:Y7 Y9:Y12 AC3:AC8 AC10:AC12 AG3:AG9 AG11:AG12 AK3:AK10 AK12 AO3:AO11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BB15" sqref="BB15"/>
    </sheetView>
  </sheetViews>
  <sheetFormatPr defaultColWidth="3" defaultRowHeight="14.4" x14ac:dyDescent="0.3"/>
  <cols>
    <col min="1" max="1" width="21.33203125" bestFit="1" customWidth="1"/>
    <col min="2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00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125" t="s">
        <v>48</v>
      </c>
      <c r="B2" s="6" t="str">
        <f>(A3)</f>
        <v>Trecskó János</v>
      </c>
      <c r="C2" s="7"/>
      <c r="D2" s="8"/>
      <c r="E2" s="8"/>
      <c r="F2" s="9" t="str">
        <f>(A4)</f>
        <v>Szirmay Endre</v>
      </c>
      <c r="G2" s="8"/>
      <c r="H2" s="8"/>
      <c r="I2" s="8"/>
      <c r="J2" s="9" t="str">
        <f>(A5)</f>
        <v>Balla Antal</v>
      </c>
      <c r="K2" s="8"/>
      <c r="L2" s="8"/>
      <c r="M2" s="8"/>
      <c r="N2" s="9" t="str">
        <f>(A6)</f>
        <v>Moldovan Karoly </v>
      </c>
      <c r="O2" s="8"/>
      <c r="P2" s="8"/>
      <c r="Q2" s="8"/>
      <c r="R2" s="9" t="str">
        <f>(A7)</f>
        <v>Komáromi Zsolt</v>
      </c>
      <c r="S2" s="8"/>
      <c r="T2" s="8"/>
      <c r="U2" s="8"/>
      <c r="V2" s="9" t="str">
        <f>(A8)</f>
        <v>Máté Bálint</v>
      </c>
      <c r="W2" s="8"/>
      <c r="X2" s="8"/>
      <c r="Y2" s="8"/>
      <c r="Z2" s="9" t="str">
        <f>(A9)</f>
        <v>Najror Zoltán</v>
      </c>
      <c r="AA2" s="8"/>
      <c r="AB2" s="8"/>
      <c r="AC2" s="8"/>
      <c r="AD2" s="9" t="str">
        <f>(A10)</f>
        <v>Papp-Takács Sándor</v>
      </c>
      <c r="AE2" s="8"/>
      <c r="AF2" s="8"/>
      <c r="AG2" s="8"/>
      <c r="AH2" s="9" t="str">
        <f>(A11)</f>
        <v>Bánfalvi Szabolcs</v>
      </c>
      <c r="AI2" s="8"/>
      <c r="AJ2" s="8"/>
      <c r="AK2" s="8"/>
      <c r="AL2" s="9" t="str">
        <f>(A12)</f>
        <v>j10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5" t="s">
        <v>38</v>
      </c>
      <c r="B3" s="19"/>
      <c r="C3" s="20"/>
      <c r="D3" s="20"/>
      <c r="E3" s="20"/>
      <c r="F3" s="21">
        <v>9</v>
      </c>
      <c r="G3" s="22">
        <f>(N62)</f>
        <v>1</v>
      </c>
      <c r="H3" s="22">
        <f>(P62)</f>
        <v>0</v>
      </c>
      <c r="I3" s="23" t="str">
        <f>IF(G3=".","-",IF(G3&gt;H3,"g",IF(G3=H3,"d","v")))</f>
        <v>g</v>
      </c>
      <c r="J3" s="21">
        <v>8</v>
      </c>
      <c r="K3" s="24">
        <f>(N56)</f>
        <v>2</v>
      </c>
      <c r="L3" s="24">
        <f>(P56)</f>
        <v>2</v>
      </c>
      <c r="M3" s="23" t="str">
        <f>IF(K3=".","-",IF(K3&gt;L3,"g",IF(K3=L3,"d","v")))</f>
        <v>d</v>
      </c>
      <c r="N3" s="21">
        <v>7</v>
      </c>
      <c r="O3" s="24">
        <f>(N50)</f>
        <v>3</v>
      </c>
      <c r="P3" s="24">
        <f>(P50)</f>
        <v>1</v>
      </c>
      <c r="Q3" s="23" t="str">
        <f>IF(O3=".","-",IF(O3&gt;P3,"g",IF(O3=P3,"d","v")))</f>
        <v>g</v>
      </c>
      <c r="R3" s="21">
        <v>6</v>
      </c>
      <c r="S3" s="24">
        <f>(N44)</f>
        <v>3</v>
      </c>
      <c r="T3" s="24">
        <f>(P44)</f>
        <v>2</v>
      </c>
      <c r="U3" s="23" t="str">
        <f>IF(S3=".","-",IF(S3&gt;T3,"g",IF(S3=T3,"d","v")))</f>
        <v>g</v>
      </c>
      <c r="V3" s="21">
        <v>5</v>
      </c>
      <c r="W3" s="24">
        <f>(N38)</f>
        <v>2</v>
      </c>
      <c r="X3" s="24">
        <f>(P38)</f>
        <v>1</v>
      </c>
      <c r="Y3" s="23" t="str">
        <f>IF(W3=".","-",IF(W3&gt;X3,"g",IF(W3=X3,"d","v")))</f>
        <v>g</v>
      </c>
      <c r="Z3" s="21">
        <v>4</v>
      </c>
      <c r="AA3" s="24">
        <f>(N32)</f>
        <v>4</v>
      </c>
      <c r="AB3" s="24">
        <f>(P32)</f>
        <v>4</v>
      </c>
      <c r="AC3" s="23" t="str">
        <f t="shared" ref="AC3:AC8" si="0">IF(AA3=".","-",IF(AA3&gt;AB3,"g",IF(AA3=AB3,"d","v")))</f>
        <v>d</v>
      </c>
      <c r="AD3" s="21">
        <v>3</v>
      </c>
      <c r="AE3" s="24">
        <f>(N26)</f>
        <v>2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0</v>
      </c>
      <c r="AJ3" s="24">
        <f>(P20)</f>
        <v>0</v>
      </c>
      <c r="AK3" s="23" t="str">
        <f t="shared" ref="AK3:AK10" si="2">IF(AI3=".","-",IF(AI3&gt;AJ3,"g",IF(AI3=AJ3,"d","v")))</f>
        <v>d</v>
      </c>
      <c r="AL3" s="21">
        <v>1</v>
      </c>
      <c r="AM3" s="24" t="str">
        <f>(N14)</f>
        <v>.</v>
      </c>
      <c r="AN3" s="24" t="str">
        <f>(P14)</f>
        <v>.</v>
      </c>
      <c r="AO3" s="23" t="str">
        <f t="shared" ref="AO3:AO11" si="3">IF(AM3=".","-",IF(AM3&gt;AN3,"g",IF(AM3=AN3,"d","v")))</f>
        <v>-</v>
      </c>
      <c r="AP3" s="25"/>
      <c r="AQ3" s="26">
        <f t="shared" ref="AQ3:AQ12" si="4">SUM(AR3:AT3)</f>
        <v>8</v>
      </c>
      <c r="AR3" s="27">
        <f t="shared" ref="AR3:AR12" si="5">COUNTIF(B3:AO3,"g")</f>
        <v>5</v>
      </c>
      <c r="AS3" s="27">
        <f t="shared" ref="AS3:AS12" si="6">COUNTIF(B3:AO3,"d")</f>
        <v>3</v>
      </c>
      <c r="AT3" s="27">
        <f t="shared" ref="AT3:AT12" si="7">COUNTIF(B3:AO3,"v")</f>
        <v>0</v>
      </c>
      <c r="AU3" s="28">
        <f>SUM(IF(O3&lt;&gt;".",O3)+IF(S3&lt;&gt;".",S3)+IF(W3&lt;&gt;".",W3)+IF(AA3&lt;&gt;".",AA3)+IF(AE3&lt;&gt;".",AE3)+IF(AI3&lt;&gt;".",AI3)+IF(AM3&lt;&gt;".",AM3)+IF(G3&lt;&gt;".",G3)+IF(K3&lt;&gt;".",K3))</f>
        <v>17</v>
      </c>
      <c r="AV3" s="28">
        <f>SUM(IF(P3&lt;&gt;".",P3)+IF(T3&lt;&gt;".",T3)+IF(X3&lt;&gt;".",X3)+IF(AB3&lt;&gt;".",AB3)+IF(AF3&lt;&gt;".",AF3)+IF(AJ3&lt;&gt;".",AJ3)+IF(AN3&lt;&gt;".",AN3)+IF(H3&lt;&gt;".",H3)+IF(L3&lt;&gt;".",L3))</f>
        <v>10</v>
      </c>
      <c r="AW3" s="29">
        <f t="shared" ref="AW3:AW12" si="8">SUM(AR3*3+AS3*1)</f>
        <v>18</v>
      </c>
      <c r="AX3" s="30"/>
      <c r="AY3" s="31">
        <f t="shared" ref="AY3:AY12" si="9">RANK(AW3,$AW$3:$AW$12,0)</f>
        <v>1</v>
      </c>
      <c r="AZ3" s="32"/>
      <c r="BA3" s="33">
        <f t="shared" ref="BA3:BA12" si="10">SUM(AU3-AV3)</f>
        <v>7</v>
      </c>
    </row>
    <row r="4" spans="1:53" ht="15.6" x14ac:dyDescent="0.3">
      <c r="A4" s="93" t="s">
        <v>10</v>
      </c>
      <c r="B4" s="34">
        <v>9</v>
      </c>
      <c r="C4" s="22">
        <f>(P62)</f>
        <v>0</v>
      </c>
      <c r="D4" s="22">
        <f>(N62)</f>
        <v>1</v>
      </c>
      <c r="E4" s="35" t="str">
        <f t="shared" ref="E4:E12" si="11">IF(C4=".","-",IF(C4&gt;D4,"g",IF(C4=D4,"d","v")))</f>
        <v>v</v>
      </c>
      <c r="F4" s="36"/>
      <c r="G4" s="37"/>
      <c r="H4" s="37"/>
      <c r="I4" s="37"/>
      <c r="J4" s="34">
        <v>7</v>
      </c>
      <c r="K4" s="22">
        <f>(N51)</f>
        <v>1</v>
      </c>
      <c r="L4" s="22">
        <f>(P51)</f>
        <v>0</v>
      </c>
      <c r="M4" s="38" t="str">
        <f>IF(K4=".","-",IF(K4&gt;L4,"g",IF(K4=L4,"d","v")))</f>
        <v>g</v>
      </c>
      <c r="N4" s="34">
        <v>6</v>
      </c>
      <c r="O4" s="22">
        <f>(N45)</f>
        <v>0</v>
      </c>
      <c r="P4" s="22">
        <f>(P45)</f>
        <v>1</v>
      </c>
      <c r="Q4" s="38" t="str">
        <f>IF(O4=".","-",IF(O4&gt;P4,"g",IF(O4=P4,"d","v")))</f>
        <v>v</v>
      </c>
      <c r="R4" s="34">
        <v>5</v>
      </c>
      <c r="S4" s="22">
        <f>(N39)</f>
        <v>2</v>
      </c>
      <c r="T4" s="22">
        <f>(P39)</f>
        <v>1</v>
      </c>
      <c r="U4" s="38" t="str">
        <f>IF(S4=".","-",IF(S4&gt;T4,"g",IF(S4=T4,"d","v")))</f>
        <v>g</v>
      </c>
      <c r="V4" s="34">
        <v>4</v>
      </c>
      <c r="W4" s="22">
        <f>(P33)</f>
        <v>4</v>
      </c>
      <c r="X4" s="22">
        <f>(N33)</f>
        <v>0</v>
      </c>
      <c r="Y4" s="38" t="str">
        <f>IF(W4=".","-",IF(W4&gt;X4,"g",IF(W4=X4,"d","v")))</f>
        <v>g</v>
      </c>
      <c r="Z4" s="34">
        <v>3</v>
      </c>
      <c r="AA4" s="22">
        <f>(N27)</f>
        <v>2</v>
      </c>
      <c r="AB4" s="22">
        <f>(P27)</f>
        <v>1</v>
      </c>
      <c r="AC4" s="38" t="str">
        <f t="shared" si="0"/>
        <v>g</v>
      </c>
      <c r="AD4" s="34">
        <v>2</v>
      </c>
      <c r="AE4" s="22">
        <f>(N21)</f>
        <v>2</v>
      </c>
      <c r="AF4" s="22">
        <f>(P21)</f>
        <v>0</v>
      </c>
      <c r="AG4" s="38" t="str">
        <f t="shared" si="1"/>
        <v>g</v>
      </c>
      <c r="AH4" s="34">
        <v>1</v>
      </c>
      <c r="AI4" s="22">
        <f>(N15)</f>
        <v>2</v>
      </c>
      <c r="AJ4" s="22">
        <f>(P15)</f>
        <v>0</v>
      </c>
      <c r="AK4" s="38" t="str">
        <f t="shared" si="2"/>
        <v>g</v>
      </c>
      <c r="AL4" s="34">
        <v>8</v>
      </c>
      <c r="AM4" s="22" t="str">
        <f>(N57)</f>
        <v>.</v>
      </c>
      <c r="AN4" s="22" t="str">
        <f>(P57)</f>
        <v>.</v>
      </c>
      <c r="AO4" s="38" t="str">
        <f t="shared" si="3"/>
        <v>-</v>
      </c>
      <c r="AP4" s="39"/>
      <c r="AQ4" s="26">
        <f t="shared" si="4"/>
        <v>8</v>
      </c>
      <c r="AR4" s="27">
        <f t="shared" si="5"/>
        <v>6</v>
      </c>
      <c r="AS4" s="27">
        <f t="shared" si="6"/>
        <v>0</v>
      </c>
      <c r="AT4" s="27">
        <f t="shared" si="7"/>
        <v>2</v>
      </c>
      <c r="AU4" s="28">
        <f>SUM(IF(O4&lt;&gt;".",O4)+IF(S4&lt;&gt;".",S4)+IF(W4&lt;&gt;".",W4)+IF(AA4&lt;&gt;".",AA4)+IF(AE4&lt;&gt;".",AE4)+IF(AI4&lt;&gt;".",AI4)+IF(AM4&lt;&gt;".",AM4)+IF(C4&lt;&gt;".",C4)+IF(K4&lt;&gt;".",K4))</f>
        <v>13</v>
      </c>
      <c r="AV4" s="28">
        <f>SUM(IF(P4&lt;&gt;".",P4)+IF(T4&lt;&gt;".",T4)+IF(X4&lt;&gt;".",X4)+IF(AB4&lt;&gt;".",AB4)+IF(AF4&lt;&gt;".",AF4)+IF(AJ4&lt;&gt;".",AJ4)+IF(AN4&lt;&gt;".",AN4)+IF(D4&lt;&gt;".",D4)+IF(L4&lt;&gt;".",L4))</f>
        <v>4</v>
      </c>
      <c r="AW4" s="40">
        <f t="shared" si="8"/>
        <v>18</v>
      </c>
      <c r="AX4" s="30"/>
      <c r="AY4" s="31">
        <v>2</v>
      </c>
      <c r="AZ4" s="32"/>
      <c r="BA4" s="33">
        <f t="shared" si="10"/>
        <v>9</v>
      </c>
    </row>
    <row r="5" spans="1:53" ht="15.6" x14ac:dyDescent="0.3">
      <c r="A5" s="95" t="s">
        <v>39</v>
      </c>
      <c r="B5" s="34">
        <v>8</v>
      </c>
      <c r="C5" s="22">
        <f>(P56)</f>
        <v>2</v>
      </c>
      <c r="D5" s="22">
        <f>(N56)</f>
        <v>2</v>
      </c>
      <c r="E5" s="35" t="str">
        <f t="shared" si="11"/>
        <v>d</v>
      </c>
      <c r="F5" s="34">
        <v>7</v>
      </c>
      <c r="G5" s="22">
        <f>(P51)</f>
        <v>0</v>
      </c>
      <c r="H5" s="22">
        <f>(N51)</f>
        <v>1</v>
      </c>
      <c r="I5" s="35" t="str">
        <f t="shared" ref="I5:I12" si="12">IF(G5=".","-",IF(G5&gt;H5,"g",IF(G5=H5,"d","v")))</f>
        <v>v</v>
      </c>
      <c r="J5" s="36"/>
      <c r="K5" s="37"/>
      <c r="L5" s="37"/>
      <c r="M5" s="37"/>
      <c r="N5" s="34">
        <v>5</v>
      </c>
      <c r="O5" s="22">
        <f>(N40)</f>
        <v>0</v>
      </c>
      <c r="P5" s="22">
        <f>(P40)</f>
        <v>0</v>
      </c>
      <c r="Q5" s="38" t="str">
        <f>IF(O5=".","-",IF(O5&gt;P5,"g",IF(O5=P5,"d","v")))</f>
        <v>d</v>
      </c>
      <c r="R5" s="34">
        <v>4</v>
      </c>
      <c r="S5" s="22">
        <f>(N34)</f>
        <v>1</v>
      </c>
      <c r="T5" s="22">
        <f>(P34)</f>
        <v>1</v>
      </c>
      <c r="U5" s="38" t="str">
        <f>IF(S5=".","-",IF(S5&gt;T5,"g",IF(S5=T5,"d","v")))</f>
        <v>d</v>
      </c>
      <c r="V5" s="34">
        <v>3</v>
      </c>
      <c r="W5" s="22">
        <f>(N28)</f>
        <v>1</v>
      </c>
      <c r="X5" s="22">
        <f>(P28)</f>
        <v>1</v>
      </c>
      <c r="Y5" s="38" t="str">
        <f>IF(W5=".","-",IF(W5&gt;X5,"g",IF(W5=X5,"d","v")))</f>
        <v>d</v>
      </c>
      <c r="Z5" s="34">
        <v>2</v>
      </c>
      <c r="AA5" s="22">
        <f>(N22)</f>
        <v>0</v>
      </c>
      <c r="AB5" s="22">
        <f>(P22)</f>
        <v>0</v>
      </c>
      <c r="AC5" s="38" t="str">
        <f t="shared" si="0"/>
        <v>d</v>
      </c>
      <c r="AD5" s="34">
        <v>1</v>
      </c>
      <c r="AE5" s="22">
        <f>(N16)</f>
        <v>3</v>
      </c>
      <c r="AF5" s="22">
        <f>(P16)</f>
        <v>1</v>
      </c>
      <c r="AG5" s="38" t="str">
        <f t="shared" si="1"/>
        <v>g</v>
      </c>
      <c r="AH5" s="34">
        <v>9</v>
      </c>
      <c r="AI5" s="22">
        <f>(N63)</f>
        <v>0</v>
      </c>
      <c r="AJ5" s="22">
        <f>(P63)</f>
        <v>1</v>
      </c>
      <c r="AK5" s="38" t="str">
        <f t="shared" si="2"/>
        <v>v</v>
      </c>
      <c r="AL5" s="34">
        <v>6</v>
      </c>
      <c r="AM5" s="22" t="str">
        <f>(N46)</f>
        <v>.</v>
      </c>
      <c r="AN5" s="22" t="str">
        <f>(P46)</f>
        <v>.</v>
      </c>
      <c r="AO5" s="38" t="str">
        <f t="shared" si="3"/>
        <v>-</v>
      </c>
      <c r="AP5" s="39"/>
      <c r="AQ5" s="26">
        <f t="shared" si="4"/>
        <v>8</v>
      </c>
      <c r="AR5" s="27">
        <f t="shared" si="5"/>
        <v>1</v>
      </c>
      <c r="AS5" s="27">
        <f t="shared" si="6"/>
        <v>5</v>
      </c>
      <c r="AT5" s="27">
        <f t="shared" si="7"/>
        <v>2</v>
      </c>
      <c r="AU5" s="28">
        <f>SUM(IF(O5&lt;&gt;".",O5)+IF(S5&lt;&gt;".",S5)+IF(W5&lt;&gt;".",W5)+IF(AA5&lt;&gt;".",AA5)+IF(AE5&lt;&gt;".",AE5)+IF(AI5&lt;&gt;".",AI5)+IF(AM5&lt;&gt;".",AM5)+IF(G5&lt;&gt;".",G5)+IF(C5&lt;&gt;".",C5))</f>
        <v>7</v>
      </c>
      <c r="AV5" s="28">
        <f>SUM(IF(P5&lt;&gt;".",P5)+IF(T5&lt;&gt;".",T5)+IF(X5&lt;&gt;".",X5)+IF(AB5&lt;&gt;".",AB5)+IF(AF5&lt;&gt;".",AF5)+IF(AJ5&lt;&gt;".",AJ5)+IF(AN5&lt;&gt;".",AN5)+IF(H5&lt;&gt;".",H5)+IF(D5&lt;&gt;".",D5))</f>
        <v>7</v>
      </c>
      <c r="AW5" s="40">
        <f t="shared" si="8"/>
        <v>8</v>
      </c>
      <c r="AX5" s="30"/>
      <c r="AY5" s="31">
        <v>6</v>
      </c>
      <c r="AZ5" s="32"/>
      <c r="BA5" s="33">
        <f t="shared" si="10"/>
        <v>0</v>
      </c>
    </row>
    <row r="6" spans="1:53" ht="15.6" x14ac:dyDescent="0.3">
      <c r="A6" s="95" t="s">
        <v>25</v>
      </c>
      <c r="B6" s="34">
        <v>7</v>
      </c>
      <c r="C6" s="22">
        <f>(P50)</f>
        <v>1</v>
      </c>
      <c r="D6" s="22">
        <f>(N50)</f>
        <v>3</v>
      </c>
      <c r="E6" s="35" t="str">
        <f t="shared" si="11"/>
        <v>v</v>
      </c>
      <c r="F6" s="34">
        <v>6</v>
      </c>
      <c r="G6" s="22">
        <f>(P45)</f>
        <v>1</v>
      </c>
      <c r="H6" s="22">
        <f>(N45)</f>
        <v>0</v>
      </c>
      <c r="I6" s="35" t="str">
        <f t="shared" si="12"/>
        <v>g</v>
      </c>
      <c r="J6" s="34">
        <v>5</v>
      </c>
      <c r="K6" s="22">
        <f>(P40)</f>
        <v>0</v>
      </c>
      <c r="L6" s="22">
        <f>(N40)</f>
        <v>0</v>
      </c>
      <c r="M6" s="35" t="str">
        <f t="shared" ref="M6:M12" si="13">IF(K6=".","-",IF(K6&gt;L6,"g",IF(K6=L6,"d","v")))</f>
        <v>d</v>
      </c>
      <c r="N6" s="36"/>
      <c r="O6" s="37"/>
      <c r="P6" s="37"/>
      <c r="Q6" s="37"/>
      <c r="R6" s="34">
        <v>3</v>
      </c>
      <c r="S6" s="22">
        <f>(N29)</f>
        <v>0</v>
      </c>
      <c r="T6" s="22">
        <f>(P29)</f>
        <v>0</v>
      </c>
      <c r="U6" s="38" t="str">
        <f>IF(S6=".","-",IF(S6&gt;T6,"g",IF(S6=T6,"d","v")))</f>
        <v>d</v>
      </c>
      <c r="V6" s="34">
        <v>2</v>
      </c>
      <c r="W6" s="22">
        <f>(N23)</f>
        <v>1</v>
      </c>
      <c r="X6" s="22">
        <f>(P23)</f>
        <v>0</v>
      </c>
      <c r="Y6" s="38" t="str">
        <f>IF(W6=".","-",IF(W6&gt;X6,"g",IF(W6=X6,"d","v")))</f>
        <v>g</v>
      </c>
      <c r="Z6" s="34">
        <v>1</v>
      </c>
      <c r="AA6" s="22">
        <f>(N17)</f>
        <v>1</v>
      </c>
      <c r="AB6" s="22">
        <f>(P17)</f>
        <v>0</v>
      </c>
      <c r="AC6" s="38" t="str">
        <f t="shared" si="0"/>
        <v>g</v>
      </c>
      <c r="AD6" s="34">
        <v>9</v>
      </c>
      <c r="AE6" s="22">
        <f>(N64)</f>
        <v>0</v>
      </c>
      <c r="AF6" s="22">
        <f>(P64)</f>
        <v>0</v>
      </c>
      <c r="AG6" s="38" t="str">
        <f t="shared" si="1"/>
        <v>d</v>
      </c>
      <c r="AH6" s="34">
        <v>8</v>
      </c>
      <c r="AI6" s="22">
        <f>(N58)</f>
        <v>2</v>
      </c>
      <c r="AJ6" s="22">
        <f>(P58)</f>
        <v>1</v>
      </c>
      <c r="AK6" s="38" t="str">
        <f t="shared" si="2"/>
        <v>g</v>
      </c>
      <c r="AL6" s="34">
        <v>4</v>
      </c>
      <c r="AM6" s="22" t="str">
        <f>(N35)</f>
        <v>.</v>
      </c>
      <c r="AN6" s="22" t="str">
        <f>(P35)</f>
        <v>.</v>
      </c>
      <c r="AO6" s="38" t="str">
        <f t="shared" si="3"/>
        <v>-</v>
      </c>
      <c r="AP6" s="39"/>
      <c r="AQ6" s="26">
        <f t="shared" si="4"/>
        <v>8</v>
      </c>
      <c r="AR6" s="27">
        <f t="shared" si="5"/>
        <v>4</v>
      </c>
      <c r="AS6" s="27">
        <f t="shared" si="6"/>
        <v>3</v>
      </c>
      <c r="AT6" s="27">
        <f t="shared" si="7"/>
        <v>1</v>
      </c>
      <c r="AU6" s="28">
        <f>SUM(IF(C6&lt;&gt;".",C6)+IF(S6&lt;&gt;".",S6)+IF(W6&lt;&gt;".",W6)+IF(AA6&lt;&gt;".",AA6)+IF(AE6&lt;&gt;".",AE6)+IF(AI6&lt;&gt;".",AI6)+IF(AM6&lt;&gt;".",AM6)+IF(G6&lt;&gt;".",G6)+IF(K6&lt;&gt;".",K6))</f>
        <v>6</v>
      </c>
      <c r="AV6" s="28">
        <f>SUM(IF(D6&lt;&gt;".",D6)+IF(T6&lt;&gt;".",T6)+IF(X6&lt;&gt;".",X6)+IF(AB6&lt;&gt;".",AB6)+IF(AF6&lt;&gt;".",AF6)+IF(AJ6&lt;&gt;".",AJ6)+IF(AN6&lt;&gt;".",AN6)+IF(H6&lt;&gt;".",H6)+IF(L6&lt;&gt;".",L6))</f>
        <v>4</v>
      </c>
      <c r="AW6" s="40">
        <f t="shared" si="8"/>
        <v>15</v>
      </c>
      <c r="AX6" s="30"/>
      <c r="AY6" s="31">
        <f t="shared" si="9"/>
        <v>3</v>
      </c>
      <c r="AZ6" s="32"/>
      <c r="BA6" s="33">
        <f t="shared" si="10"/>
        <v>2</v>
      </c>
    </row>
    <row r="7" spans="1:53" ht="15.6" x14ac:dyDescent="0.3">
      <c r="A7" s="94" t="s">
        <v>42</v>
      </c>
      <c r="B7" s="34">
        <v>6</v>
      </c>
      <c r="C7" s="22">
        <f>(P44)</f>
        <v>2</v>
      </c>
      <c r="D7" s="22">
        <f>(N44)</f>
        <v>3</v>
      </c>
      <c r="E7" s="35" t="str">
        <f t="shared" si="11"/>
        <v>v</v>
      </c>
      <c r="F7" s="34">
        <v>5</v>
      </c>
      <c r="G7" s="22">
        <f>(P39)</f>
        <v>1</v>
      </c>
      <c r="H7" s="22">
        <f>(N39)</f>
        <v>2</v>
      </c>
      <c r="I7" s="35" t="str">
        <f t="shared" si="12"/>
        <v>v</v>
      </c>
      <c r="J7" s="34">
        <v>4</v>
      </c>
      <c r="K7" s="22">
        <f>(P34)</f>
        <v>1</v>
      </c>
      <c r="L7" s="22">
        <f>(N34)</f>
        <v>1</v>
      </c>
      <c r="M7" s="35" t="str">
        <f t="shared" si="13"/>
        <v>d</v>
      </c>
      <c r="N7" s="34">
        <v>3</v>
      </c>
      <c r="O7" s="22">
        <f>(P29)</f>
        <v>0</v>
      </c>
      <c r="P7" s="22">
        <f>(N29)</f>
        <v>0</v>
      </c>
      <c r="Q7" s="35" t="str">
        <f t="shared" ref="Q7:Q12" si="14">IF(O7=".","-",IF(O7&gt;P7,"g",IF(O7=P7,"d","v")))</f>
        <v>d</v>
      </c>
      <c r="R7" s="36"/>
      <c r="S7" s="37"/>
      <c r="T7" s="37"/>
      <c r="U7" s="37"/>
      <c r="V7" s="34">
        <v>1</v>
      </c>
      <c r="W7" s="22">
        <f>(N18)</f>
        <v>1</v>
      </c>
      <c r="X7" s="22">
        <f>(P18)</f>
        <v>0</v>
      </c>
      <c r="Y7" s="38" t="str">
        <f>IF(W7=".","-",IF(W7&gt;X7,"g",IF(W7=X7,"d","v")))</f>
        <v>g</v>
      </c>
      <c r="Z7" s="34">
        <v>9</v>
      </c>
      <c r="AA7" s="22">
        <f>(N65)</f>
        <v>0</v>
      </c>
      <c r="AB7" s="22">
        <f>(P65)</f>
        <v>2</v>
      </c>
      <c r="AC7" s="38" t="str">
        <f t="shared" si="0"/>
        <v>v</v>
      </c>
      <c r="AD7" s="34">
        <v>8</v>
      </c>
      <c r="AE7" s="22">
        <f>(N59)</f>
        <v>1</v>
      </c>
      <c r="AF7" s="22">
        <f>(P59)</f>
        <v>2</v>
      </c>
      <c r="AG7" s="38" t="str">
        <f t="shared" si="1"/>
        <v>v</v>
      </c>
      <c r="AH7" s="34">
        <v>7</v>
      </c>
      <c r="AI7" s="22">
        <f>(N52)</f>
        <v>0</v>
      </c>
      <c r="AJ7" s="22">
        <f>(P52)</f>
        <v>1</v>
      </c>
      <c r="AK7" s="38" t="str">
        <f t="shared" si="2"/>
        <v>v</v>
      </c>
      <c r="AL7" s="34">
        <v>2</v>
      </c>
      <c r="AM7" s="22" t="str">
        <f>(N24)</f>
        <v>.</v>
      </c>
      <c r="AN7" s="22" t="str">
        <f>(P24)</f>
        <v>.</v>
      </c>
      <c r="AO7" s="38" t="str">
        <f t="shared" si="3"/>
        <v>-</v>
      </c>
      <c r="AP7" s="39"/>
      <c r="AQ7" s="26">
        <f t="shared" si="4"/>
        <v>8</v>
      </c>
      <c r="AR7" s="27">
        <f t="shared" si="5"/>
        <v>1</v>
      </c>
      <c r="AS7" s="27">
        <f t="shared" si="6"/>
        <v>2</v>
      </c>
      <c r="AT7" s="27">
        <f t="shared" si="7"/>
        <v>5</v>
      </c>
      <c r="AU7" s="28">
        <f>SUM(IF(O7&lt;&gt;".",O7)+IF(C7&lt;&gt;".",C7)+IF(W7&lt;&gt;".",W7)+IF(AA7&lt;&gt;".",AA7)+IF(AE7&lt;&gt;".",AE7)+IF(AI7&lt;&gt;".",AI7)+IF(AM7&lt;&gt;".",AM7)+IF(G7&lt;&gt;".",G7)+IF(K7&lt;&gt;".",K7))</f>
        <v>6</v>
      </c>
      <c r="AV7" s="28">
        <f>SUM(IF(P7&lt;&gt;".",P7)+IF(D7&lt;&gt;".",D7)+IF(X7&lt;&gt;".",X7)+IF(AB7&lt;&gt;".",AB7)+IF(AF7&lt;&gt;".",AF7)+IF(AJ7&lt;&gt;".",AJ7)+IF(AN7&lt;&gt;".",AN7)+IF(H7&lt;&gt;".",H7)+IF(L7&lt;&gt;".",L7))</f>
        <v>11</v>
      </c>
      <c r="AW7" s="40">
        <f t="shared" si="8"/>
        <v>5</v>
      </c>
      <c r="AX7" s="30"/>
      <c r="AY7" s="31">
        <f t="shared" si="9"/>
        <v>8</v>
      </c>
      <c r="AZ7" s="32"/>
      <c r="BA7" s="33">
        <f t="shared" si="10"/>
        <v>-5</v>
      </c>
    </row>
    <row r="8" spans="1:53" ht="15.6" x14ac:dyDescent="0.3">
      <c r="A8" s="94" t="s">
        <v>60</v>
      </c>
      <c r="B8" s="34">
        <v>5</v>
      </c>
      <c r="C8" s="22">
        <f>(P38)</f>
        <v>1</v>
      </c>
      <c r="D8" s="22">
        <f>(N38)</f>
        <v>2</v>
      </c>
      <c r="E8" s="35" t="str">
        <f t="shared" si="11"/>
        <v>v</v>
      </c>
      <c r="F8" s="34">
        <v>4</v>
      </c>
      <c r="G8" s="22">
        <f>(N33)</f>
        <v>0</v>
      </c>
      <c r="H8" s="22">
        <f>(P33)</f>
        <v>4</v>
      </c>
      <c r="I8" s="35" t="str">
        <f t="shared" si="12"/>
        <v>v</v>
      </c>
      <c r="J8" s="34">
        <v>3</v>
      </c>
      <c r="K8" s="22">
        <f>(P28)</f>
        <v>1</v>
      </c>
      <c r="L8" s="22">
        <f>(N28)</f>
        <v>1</v>
      </c>
      <c r="M8" s="35" t="str">
        <f t="shared" si="13"/>
        <v>d</v>
      </c>
      <c r="N8" s="34">
        <v>2</v>
      </c>
      <c r="O8" s="22">
        <f>(P23)</f>
        <v>0</v>
      </c>
      <c r="P8" s="22">
        <f>(N23)</f>
        <v>1</v>
      </c>
      <c r="Q8" s="35" t="str">
        <f t="shared" si="14"/>
        <v>v</v>
      </c>
      <c r="R8" s="34">
        <v>1</v>
      </c>
      <c r="S8" s="22">
        <f>(P18)</f>
        <v>0</v>
      </c>
      <c r="T8" s="22">
        <f>(N18)</f>
        <v>1</v>
      </c>
      <c r="U8" s="35" t="str">
        <f>IF(S8=".","-",IF(S8&gt;T8,"g",IF(S8=T8,"d","v")))</f>
        <v>v</v>
      </c>
      <c r="V8" s="36"/>
      <c r="W8" s="37"/>
      <c r="X8" s="37"/>
      <c r="Y8" s="37"/>
      <c r="Z8" s="34">
        <v>8</v>
      </c>
      <c r="AA8" s="22">
        <f>(N60)</f>
        <v>1</v>
      </c>
      <c r="AB8" s="22">
        <f>(P60)</f>
        <v>1</v>
      </c>
      <c r="AC8" s="38" t="str">
        <f t="shared" si="0"/>
        <v>d</v>
      </c>
      <c r="AD8" s="34">
        <v>7</v>
      </c>
      <c r="AE8" s="22">
        <f>(N53)</f>
        <v>1</v>
      </c>
      <c r="AF8" s="22">
        <f>(P53)</f>
        <v>0</v>
      </c>
      <c r="AG8" s="38" t="str">
        <f t="shared" si="1"/>
        <v>g</v>
      </c>
      <c r="AH8" s="34">
        <v>6</v>
      </c>
      <c r="AI8" s="22">
        <f>(N47)</f>
        <v>1</v>
      </c>
      <c r="AJ8" s="22">
        <f>(P47)</f>
        <v>5</v>
      </c>
      <c r="AK8" s="38" t="str">
        <f t="shared" si="2"/>
        <v>v</v>
      </c>
      <c r="AL8" s="34">
        <v>9</v>
      </c>
      <c r="AM8" s="22" t="str">
        <f>(N66)</f>
        <v>.</v>
      </c>
      <c r="AN8" s="22" t="str">
        <f>(P66)</f>
        <v>.</v>
      </c>
      <c r="AO8" s="38" t="str">
        <f t="shared" si="3"/>
        <v>-</v>
      </c>
      <c r="AP8" s="39"/>
      <c r="AQ8" s="26">
        <f t="shared" si="4"/>
        <v>8</v>
      </c>
      <c r="AR8" s="27">
        <f t="shared" si="5"/>
        <v>1</v>
      </c>
      <c r="AS8" s="27">
        <f t="shared" si="6"/>
        <v>2</v>
      </c>
      <c r="AT8" s="27">
        <f t="shared" si="7"/>
        <v>5</v>
      </c>
      <c r="AU8" s="28">
        <f>SUM(IF(O8&lt;&gt;".",O8)+IF(S8&lt;&gt;".",S8)+IF(C8&lt;&gt;".",C8)+IF(AA8&lt;&gt;".",AA8)+IF(AE8&lt;&gt;".",AE8)+IF(AI8&lt;&gt;".",AI8)+IF(AM8&lt;&gt;".",AM8)+IF(G8&lt;&gt;".",G8)+IF(K8&lt;&gt;".",K8))</f>
        <v>5</v>
      </c>
      <c r="AV8" s="28">
        <f>SUM(IF(P8&lt;&gt;".",P8)+IF(T8&lt;&gt;".",T8)+IF(D8&lt;&gt;".",D8)+IF(AB8&lt;&gt;".",AB8)+IF(AF8&lt;&gt;".",AF8)+IF(AJ8&lt;&gt;".",AJ8)+IF(AN8&lt;&gt;".",AN8)+IF(H8&lt;&gt;".",H8)+IF(L8&lt;&gt;".",L8))</f>
        <v>15</v>
      </c>
      <c r="AW8" s="40">
        <f t="shared" si="8"/>
        <v>5</v>
      </c>
      <c r="AX8" s="30"/>
      <c r="AY8" s="31">
        <v>9</v>
      </c>
      <c r="AZ8" s="32"/>
      <c r="BA8" s="33">
        <f t="shared" si="10"/>
        <v>-10</v>
      </c>
    </row>
    <row r="9" spans="1:53" ht="15.6" x14ac:dyDescent="0.3">
      <c r="A9" s="95" t="s">
        <v>21</v>
      </c>
      <c r="B9" s="34">
        <v>4</v>
      </c>
      <c r="C9" s="22">
        <f>(P32)</f>
        <v>4</v>
      </c>
      <c r="D9" s="22">
        <f>(N32)</f>
        <v>4</v>
      </c>
      <c r="E9" s="35" t="str">
        <f t="shared" si="11"/>
        <v>d</v>
      </c>
      <c r="F9" s="34">
        <v>3</v>
      </c>
      <c r="G9" s="22">
        <f>(P27)</f>
        <v>1</v>
      </c>
      <c r="H9" s="22">
        <f>(N27)</f>
        <v>2</v>
      </c>
      <c r="I9" s="35" t="str">
        <f t="shared" si="12"/>
        <v>v</v>
      </c>
      <c r="J9" s="34">
        <v>2</v>
      </c>
      <c r="K9" s="22">
        <f>(P22)</f>
        <v>0</v>
      </c>
      <c r="L9" s="22">
        <f>(N22)</f>
        <v>0</v>
      </c>
      <c r="M9" s="35" t="str">
        <f t="shared" si="13"/>
        <v>d</v>
      </c>
      <c r="N9" s="34">
        <v>1</v>
      </c>
      <c r="O9" s="22">
        <f>(P17)</f>
        <v>0</v>
      </c>
      <c r="P9" s="22">
        <f>(N17)</f>
        <v>1</v>
      </c>
      <c r="Q9" s="35" t="str">
        <f t="shared" si="14"/>
        <v>v</v>
      </c>
      <c r="R9" s="34">
        <v>9</v>
      </c>
      <c r="S9" s="22">
        <f>(P65)</f>
        <v>2</v>
      </c>
      <c r="T9" s="22">
        <f>(N65)</f>
        <v>0</v>
      </c>
      <c r="U9" s="35" t="str">
        <f>IF(S9=".","-",IF(S9&gt;T9,"g",IF(S9=T9,"d","v")))</f>
        <v>g</v>
      </c>
      <c r="V9" s="34">
        <v>8</v>
      </c>
      <c r="W9" s="22">
        <f>(P60)</f>
        <v>1</v>
      </c>
      <c r="X9" s="22">
        <f>(N60)</f>
        <v>1</v>
      </c>
      <c r="Y9" s="35" t="str">
        <f>IF(W9=".","-",IF(W9&gt;X9,"g",IF(W9=X9,"d","v")))</f>
        <v>d</v>
      </c>
      <c r="Z9" s="36"/>
      <c r="AA9" s="37"/>
      <c r="AB9" s="37"/>
      <c r="AC9" s="37"/>
      <c r="AD9" s="34">
        <v>6</v>
      </c>
      <c r="AE9" s="22">
        <f>(N48)</f>
        <v>0</v>
      </c>
      <c r="AF9" s="22">
        <f>(P48)</f>
        <v>0</v>
      </c>
      <c r="AG9" s="38" t="str">
        <f t="shared" si="1"/>
        <v>d</v>
      </c>
      <c r="AH9" s="34">
        <v>5</v>
      </c>
      <c r="AI9" s="22">
        <f>(N41)</f>
        <v>0</v>
      </c>
      <c r="AJ9" s="22">
        <f>(P41)</f>
        <v>0</v>
      </c>
      <c r="AK9" s="38" t="str">
        <f t="shared" si="2"/>
        <v>d</v>
      </c>
      <c r="AL9" s="34">
        <v>7</v>
      </c>
      <c r="AM9" s="22" t="str">
        <f>(N54)</f>
        <v>.</v>
      </c>
      <c r="AN9" s="22" t="str">
        <f>(P54)</f>
        <v>.</v>
      </c>
      <c r="AO9" s="38" t="str">
        <f t="shared" si="3"/>
        <v>-</v>
      </c>
      <c r="AP9" s="39"/>
      <c r="AQ9" s="26">
        <f t="shared" si="4"/>
        <v>8</v>
      </c>
      <c r="AR9" s="27">
        <f t="shared" si="5"/>
        <v>1</v>
      </c>
      <c r="AS9" s="27">
        <f t="shared" si="6"/>
        <v>5</v>
      </c>
      <c r="AT9" s="27">
        <f t="shared" si="7"/>
        <v>2</v>
      </c>
      <c r="AU9" s="28">
        <f>SUM(IF(O9&lt;&gt;".",O9)+IF(S9&lt;&gt;".",S9)+IF(W9&lt;&gt;".",W9)+IF(C9&lt;&gt;".",C9)+IF(AE9&lt;&gt;".",AE9)+IF(AI9&lt;&gt;".",AI9)+IF(AM9&lt;&gt;".",AM9)+IF(G9&lt;&gt;".",G9)+IF(K9&lt;&gt;".",K9))</f>
        <v>8</v>
      </c>
      <c r="AV9" s="28">
        <f>SUM(IF(P9&lt;&gt;".",P9)+IF(T9&lt;&gt;".",T9)+IF(X9&lt;&gt;".",X9)+IF(D9&lt;&gt;".",D9)+IF(AF9&lt;&gt;".",AF9)+IF(AJ9&lt;&gt;".",AJ9)+IF(AN9&lt;&gt;".",AN9)+IF(H9&lt;&gt;".",H9)+IF(L9&lt;&gt;".",L9))</f>
        <v>8</v>
      </c>
      <c r="AW9" s="40">
        <f t="shared" si="8"/>
        <v>8</v>
      </c>
      <c r="AX9" s="30"/>
      <c r="AY9" s="31">
        <f t="shared" si="9"/>
        <v>5</v>
      </c>
      <c r="AZ9" s="32"/>
      <c r="BA9" s="33">
        <f t="shared" si="10"/>
        <v>0</v>
      </c>
    </row>
    <row r="10" spans="1:53" s="44" customFormat="1" ht="15.6" x14ac:dyDescent="0.3">
      <c r="A10" s="95" t="s">
        <v>20</v>
      </c>
      <c r="B10" s="34">
        <v>3</v>
      </c>
      <c r="C10" s="22">
        <f>(P26)</f>
        <v>0</v>
      </c>
      <c r="D10" s="22">
        <f>(N26)</f>
        <v>2</v>
      </c>
      <c r="E10" s="38" t="str">
        <f t="shared" si="11"/>
        <v>v</v>
      </c>
      <c r="F10" s="34">
        <v>2</v>
      </c>
      <c r="G10" s="22">
        <f>(P21)</f>
        <v>0</v>
      </c>
      <c r="H10" s="22">
        <f>(N21)</f>
        <v>2</v>
      </c>
      <c r="I10" s="38" t="str">
        <f t="shared" si="12"/>
        <v>v</v>
      </c>
      <c r="J10" s="34">
        <v>1</v>
      </c>
      <c r="K10" s="22">
        <f>(P16)</f>
        <v>1</v>
      </c>
      <c r="L10" s="22">
        <f>(N16)</f>
        <v>3</v>
      </c>
      <c r="M10" s="38" t="str">
        <f t="shared" si="13"/>
        <v>v</v>
      </c>
      <c r="N10" s="34">
        <v>9</v>
      </c>
      <c r="O10" s="22">
        <f>(P64)</f>
        <v>0</v>
      </c>
      <c r="P10" s="22">
        <f>(N64)</f>
        <v>0</v>
      </c>
      <c r="Q10" s="38" t="str">
        <f t="shared" si="14"/>
        <v>d</v>
      </c>
      <c r="R10" s="34">
        <v>8</v>
      </c>
      <c r="S10" s="22">
        <f>(P59)</f>
        <v>2</v>
      </c>
      <c r="T10" s="22">
        <f>(N59)</f>
        <v>1</v>
      </c>
      <c r="U10" s="38" t="str">
        <f>IF(S10=".","-",IF(S10&gt;T10,"g",IF(S10=T10,"d","v")))</f>
        <v>g</v>
      </c>
      <c r="V10" s="34">
        <v>7</v>
      </c>
      <c r="W10" s="22">
        <f>(P53)</f>
        <v>0</v>
      </c>
      <c r="X10" s="22">
        <f>(N53)</f>
        <v>1</v>
      </c>
      <c r="Y10" s="38" t="str">
        <f>IF(W10=".","-",IF(W10&gt;X10,"g",IF(W10=X10,"d","v")))</f>
        <v>v</v>
      </c>
      <c r="Z10" s="34">
        <v>6</v>
      </c>
      <c r="AA10" s="22">
        <f>(P48)</f>
        <v>0</v>
      </c>
      <c r="AB10" s="22">
        <f>(N48)</f>
        <v>0</v>
      </c>
      <c r="AC10" s="38" t="str">
        <f>IF(AA10=".","-",IF(AA10&gt;AB10,"g",IF(AA10=AB10,"d","v")))</f>
        <v>d</v>
      </c>
      <c r="AD10" s="36"/>
      <c r="AE10" s="37"/>
      <c r="AF10" s="37"/>
      <c r="AG10" s="37"/>
      <c r="AH10" s="34">
        <v>4</v>
      </c>
      <c r="AI10" s="22">
        <f>(N36)</f>
        <v>0</v>
      </c>
      <c r="AJ10" s="22">
        <f>(P36)</f>
        <v>0</v>
      </c>
      <c r="AK10" s="38" t="str">
        <f t="shared" si="2"/>
        <v>d</v>
      </c>
      <c r="AL10" s="34">
        <v>5</v>
      </c>
      <c r="AM10" s="22" t="str">
        <f>(N42)</f>
        <v>.</v>
      </c>
      <c r="AN10" s="22" t="str">
        <f>(P42)</f>
        <v>.</v>
      </c>
      <c r="AO10" s="41" t="str">
        <f t="shared" si="3"/>
        <v>-</v>
      </c>
      <c r="AP10" s="42"/>
      <c r="AQ10" s="26">
        <f t="shared" si="4"/>
        <v>8</v>
      </c>
      <c r="AR10" s="27">
        <f t="shared" si="5"/>
        <v>1</v>
      </c>
      <c r="AS10" s="27">
        <f t="shared" si="6"/>
        <v>3</v>
      </c>
      <c r="AT10" s="27">
        <f t="shared" si="7"/>
        <v>4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3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9</v>
      </c>
      <c r="AW10" s="43">
        <f t="shared" si="8"/>
        <v>6</v>
      </c>
      <c r="AX10" s="30"/>
      <c r="AY10" s="31">
        <f t="shared" si="9"/>
        <v>7</v>
      </c>
      <c r="AZ10" s="32"/>
      <c r="BA10" s="33">
        <f t="shared" si="10"/>
        <v>-6</v>
      </c>
    </row>
    <row r="11" spans="1:53" ht="15.6" x14ac:dyDescent="0.3">
      <c r="A11" s="94" t="s">
        <v>62</v>
      </c>
      <c r="B11" s="45">
        <v>2</v>
      </c>
      <c r="C11" s="46">
        <f>(P20)</f>
        <v>0</v>
      </c>
      <c r="D11" s="46">
        <f>(N20)</f>
        <v>0</v>
      </c>
      <c r="E11" s="35" t="str">
        <f t="shared" si="11"/>
        <v>d</v>
      </c>
      <c r="F11" s="45">
        <v>1</v>
      </c>
      <c r="G11" s="46">
        <f>(P15)</f>
        <v>0</v>
      </c>
      <c r="H11" s="46">
        <f>(N15)</f>
        <v>2</v>
      </c>
      <c r="I11" s="35" t="str">
        <f t="shared" si="12"/>
        <v>v</v>
      </c>
      <c r="J11" s="45">
        <v>9</v>
      </c>
      <c r="K11" s="46">
        <f>(P63)</f>
        <v>1</v>
      </c>
      <c r="L11" s="46">
        <f>(N63)</f>
        <v>0</v>
      </c>
      <c r="M11" s="35" t="str">
        <f t="shared" si="13"/>
        <v>g</v>
      </c>
      <c r="N11" s="45">
        <v>8</v>
      </c>
      <c r="O11" s="46">
        <f>(P58)</f>
        <v>1</v>
      </c>
      <c r="P11" s="46">
        <f>(N58)</f>
        <v>2</v>
      </c>
      <c r="Q11" s="35" t="str">
        <f t="shared" si="14"/>
        <v>v</v>
      </c>
      <c r="R11" s="45">
        <v>7</v>
      </c>
      <c r="S11" s="46">
        <f>(P52)</f>
        <v>1</v>
      </c>
      <c r="T11" s="46">
        <f>(N52)</f>
        <v>0</v>
      </c>
      <c r="U11" s="35" t="str">
        <f>IF(S11=".","-",IF(S11&gt;T11,"g",IF(S11=T11,"d","v")))</f>
        <v>g</v>
      </c>
      <c r="V11" s="45">
        <v>6</v>
      </c>
      <c r="W11" s="46">
        <f>(P47)</f>
        <v>5</v>
      </c>
      <c r="X11" s="46">
        <f>(N47)</f>
        <v>1</v>
      </c>
      <c r="Y11" s="35" t="str">
        <f>IF(W11=".","-",IF(W11&gt;X11,"g",IF(W11=X11,"d","v")))</f>
        <v>g</v>
      </c>
      <c r="Z11" s="45">
        <v>5</v>
      </c>
      <c r="AA11" s="46">
        <f>(P41)</f>
        <v>0</v>
      </c>
      <c r="AB11" s="46">
        <f>(N41)</f>
        <v>0</v>
      </c>
      <c r="AC11" s="35" t="str">
        <f>IF(AA11=".","-",IF(AA11&gt;AB11,"g",IF(AA11=AB11,"d","v")))</f>
        <v>d</v>
      </c>
      <c r="AD11" s="45">
        <v>4</v>
      </c>
      <c r="AE11" s="46">
        <f>(P36)</f>
        <v>0</v>
      </c>
      <c r="AF11" s="46">
        <f>(N36)</f>
        <v>0</v>
      </c>
      <c r="AG11" s="35" t="str">
        <f>IF(AE11=".","-",IF(AE11&gt;AF11,"g",IF(AE11=AF11,"d","v")))</f>
        <v>d</v>
      </c>
      <c r="AH11" s="47"/>
      <c r="AI11" s="48"/>
      <c r="AJ11" s="48"/>
      <c r="AK11" s="48"/>
      <c r="AL11" s="45">
        <v>3</v>
      </c>
      <c r="AM11" s="46" t="str">
        <f>(N30)</f>
        <v>.</v>
      </c>
      <c r="AN11" s="46" t="str">
        <f>(P30)</f>
        <v>.</v>
      </c>
      <c r="AO11" s="35" t="str">
        <f t="shared" si="3"/>
        <v>-</v>
      </c>
      <c r="AP11" s="25"/>
      <c r="AQ11" s="26">
        <f t="shared" si="4"/>
        <v>8</v>
      </c>
      <c r="AR11" s="27">
        <f t="shared" si="5"/>
        <v>3</v>
      </c>
      <c r="AS11" s="27">
        <f t="shared" si="6"/>
        <v>3</v>
      </c>
      <c r="AT11" s="27">
        <f t="shared" si="7"/>
        <v>2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8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5</v>
      </c>
      <c r="AW11" s="29">
        <f t="shared" si="8"/>
        <v>12</v>
      </c>
      <c r="AX11" s="30"/>
      <c r="AY11" s="31">
        <f t="shared" si="9"/>
        <v>4</v>
      </c>
      <c r="AZ11" s="32"/>
      <c r="BA11" s="33">
        <f t="shared" si="10"/>
        <v>3</v>
      </c>
    </row>
    <row r="12" spans="1:53" s="44" customFormat="1" ht="16.2" thickBot="1" x14ac:dyDescent="0.35">
      <c r="A12" s="127" t="s">
        <v>125</v>
      </c>
      <c r="B12" s="49">
        <v>1</v>
      </c>
      <c r="C12" s="50" t="str">
        <f>(P14)</f>
        <v>.</v>
      </c>
      <c r="D12" s="50" t="str">
        <f>(N14)</f>
        <v>.</v>
      </c>
      <c r="E12" s="51" t="str">
        <f t="shared" si="11"/>
        <v>-</v>
      </c>
      <c r="F12" s="49">
        <v>8</v>
      </c>
      <c r="G12" s="50" t="str">
        <f>(P57)</f>
        <v>.</v>
      </c>
      <c r="H12" s="50" t="str">
        <f>(N57)</f>
        <v>.</v>
      </c>
      <c r="I12" s="51" t="str">
        <f t="shared" si="12"/>
        <v>-</v>
      </c>
      <c r="J12" s="49">
        <v>6</v>
      </c>
      <c r="K12" s="50" t="str">
        <f>(P46)</f>
        <v>.</v>
      </c>
      <c r="L12" s="50" t="str">
        <f>(N46)</f>
        <v>.</v>
      </c>
      <c r="M12" s="51" t="str">
        <f t="shared" si="13"/>
        <v>-</v>
      </c>
      <c r="N12" s="49">
        <v>4</v>
      </c>
      <c r="O12" s="50" t="str">
        <f>(P35)</f>
        <v>.</v>
      </c>
      <c r="P12" s="50" t="str">
        <f>(N35)</f>
        <v>.</v>
      </c>
      <c r="Q12" s="51" t="str">
        <f t="shared" si="14"/>
        <v>-</v>
      </c>
      <c r="R12" s="49">
        <v>2</v>
      </c>
      <c r="S12" s="50" t="str">
        <f>(P24)</f>
        <v>.</v>
      </c>
      <c r="T12" s="50" t="str">
        <f>(N24)</f>
        <v>.</v>
      </c>
      <c r="U12" s="51" t="str">
        <f>IF(S12=".","-",IF(S12&gt;T12,"g",IF(S12=T12,"d","v")))</f>
        <v>-</v>
      </c>
      <c r="V12" s="49">
        <v>9</v>
      </c>
      <c r="W12" s="50" t="str">
        <f>(P66)</f>
        <v>.</v>
      </c>
      <c r="X12" s="50" t="str">
        <f>(N66)</f>
        <v>.</v>
      </c>
      <c r="Y12" s="51" t="str">
        <f>IF(W12=".","-",IF(W12&gt;X12,"g",IF(W12=X12,"d","v")))</f>
        <v>-</v>
      </c>
      <c r="Z12" s="49">
        <v>7</v>
      </c>
      <c r="AA12" s="50" t="str">
        <f>(P54)</f>
        <v>.</v>
      </c>
      <c r="AB12" s="50" t="str">
        <f>(N54)</f>
        <v>.</v>
      </c>
      <c r="AC12" s="51" t="str">
        <f>IF(AA12=".","-",IF(AA12&gt;AB12,"g",IF(AA12=AB12,"d","v")))</f>
        <v>-</v>
      </c>
      <c r="AD12" s="49">
        <v>5</v>
      </c>
      <c r="AE12" s="50" t="str">
        <f>(P42)</f>
        <v>.</v>
      </c>
      <c r="AF12" s="50" t="str">
        <f>(N42)</f>
        <v>.</v>
      </c>
      <c r="AG12" s="51" t="str">
        <f>IF(AE12=".","-",IF(AE12&gt;AF12,"g",IF(AE12=AF12,"d","v")))</f>
        <v>-</v>
      </c>
      <c r="AH12" s="49">
        <v>3</v>
      </c>
      <c r="AI12" s="50" t="str">
        <f>(P30)</f>
        <v>.</v>
      </c>
      <c r="AJ12" s="50" t="str">
        <f>(N30)</f>
        <v>.</v>
      </c>
      <c r="AK12" s="51" t="str">
        <f>IF(AI12=".","-",IF(AI12&gt;AJ12,"g",IF(AI12=AJ12,"d","v")))</f>
        <v>-</v>
      </c>
      <c r="AL12" s="52"/>
      <c r="AM12" s="53"/>
      <c r="AN12" s="53"/>
      <c r="AO12" s="54"/>
      <c r="AP12" s="42"/>
      <c r="AQ12" s="55">
        <f t="shared" si="4"/>
        <v>0</v>
      </c>
      <c r="AR12" s="56">
        <f t="shared" si="5"/>
        <v>0</v>
      </c>
      <c r="AS12" s="56">
        <f t="shared" si="6"/>
        <v>0</v>
      </c>
      <c r="AT12" s="56">
        <f t="shared" si="7"/>
        <v>0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58">
        <f t="shared" si="8"/>
        <v>0</v>
      </c>
      <c r="AX12" s="59"/>
      <c r="AY12" s="60">
        <f t="shared" si="9"/>
        <v>10</v>
      </c>
      <c r="AZ12" s="32"/>
      <c r="BA12" s="33">
        <f t="shared" si="10"/>
        <v>0</v>
      </c>
    </row>
    <row r="13" spans="1:53" s="44" customFormat="1" ht="3.75" customHeight="1" thickTop="1" x14ac:dyDescent="0.3"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1</v>
      </c>
      <c r="B14" s="69"/>
      <c r="D14" s="70"/>
      <c r="K14" s="71"/>
      <c r="L14" s="72" t="str">
        <f>($A$3)</f>
        <v>Trecskó János</v>
      </c>
      <c r="M14" s="71"/>
      <c r="N14" s="73" t="s">
        <v>126</v>
      </c>
      <c r="O14" s="74" t="s">
        <v>58</v>
      </c>
      <c r="P14" s="73" t="s">
        <v>126</v>
      </c>
      <c r="R14" s="44" t="str">
        <f>($A$12)</f>
        <v>j10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Szirmay Endre</v>
      </c>
      <c r="N15" s="73">
        <v>2</v>
      </c>
      <c r="O15" s="74" t="s">
        <v>58</v>
      </c>
      <c r="P15" s="73">
        <v>0</v>
      </c>
      <c r="R15" s="44" t="str">
        <f>($A$11)</f>
        <v>Bánfalvi Szabolcs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Balla Antal</v>
      </c>
      <c r="N16" s="73">
        <v>3</v>
      </c>
      <c r="O16" s="74" t="s">
        <v>58</v>
      </c>
      <c r="P16" s="73">
        <v>1</v>
      </c>
      <c r="Q16" s="78" t="s">
        <v>59</v>
      </c>
      <c r="R16" s="44" t="str">
        <f>($A$10)</f>
        <v>Papp-Takács Sándor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Moldovan Karoly </v>
      </c>
      <c r="N17" s="73">
        <v>1</v>
      </c>
      <c r="O17" s="74" t="s">
        <v>58</v>
      </c>
      <c r="P17" s="73">
        <v>0</v>
      </c>
      <c r="R17" s="44" t="str">
        <f>($A$9)</f>
        <v>Najror Zoltán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Komáromi Zsolt</v>
      </c>
      <c r="N18" s="73">
        <v>1</v>
      </c>
      <c r="O18" s="74" t="s">
        <v>58</v>
      </c>
      <c r="P18" s="73">
        <v>0</v>
      </c>
      <c r="Q18" s="78" t="s">
        <v>59</v>
      </c>
      <c r="R18" s="44" t="str">
        <f>($A$8)</f>
        <v>Máté Bálint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2</v>
      </c>
      <c r="B20" s="84"/>
      <c r="D20" s="70"/>
      <c r="K20" s="71"/>
      <c r="L20" s="72" t="str">
        <f>($A$3)</f>
        <v>Trecskó János</v>
      </c>
      <c r="M20" s="71"/>
      <c r="N20" s="73">
        <v>0</v>
      </c>
      <c r="O20" s="74" t="s">
        <v>58</v>
      </c>
      <c r="P20" s="73">
        <v>0</v>
      </c>
      <c r="R20" s="44" t="str">
        <f>($A$11)</f>
        <v>Bánfalvi Szabolcs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Szirmay Endre</v>
      </c>
      <c r="N21" s="73">
        <v>2</v>
      </c>
      <c r="O21" s="74" t="s">
        <v>58</v>
      </c>
      <c r="P21" s="73">
        <v>0</v>
      </c>
      <c r="Q21" s="78"/>
      <c r="R21" s="44" t="str">
        <f>($A$10)</f>
        <v>Papp-Takács Sándor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Balla Antal</v>
      </c>
      <c r="N22" s="73">
        <v>0</v>
      </c>
      <c r="O22" s="74" t="s">
        <v>58</v>
      </c>
      <c r="P22" s="73">
        <v>0</v>
      </c>
      <c r="Q22" s="78" t="s">
        <v>59</v>
      </c>
      <c r="R22" s="44" t="str">
        <f>($A$9)</f>
        <v>Najror Zoltán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Moldovan Karoly </v>
      </c>
      <c r="N23" s="73">
        <v>1</v>
      </c>
      <c r="O23" s="74" t="s">
        <v>58</v>
      </c>
      <c r="P23" s="73">
        <v>0</v>
      </c>
      <c r="Q23" s="78" t="s">
        <v>59</v>
      </c>
      <c r="R23" s="44" t="str">
        <f>($A$8)</f>
        <v>Máté Bálint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Komáromi Zsolt</v>
      </c>
      <c r="N24" s="73" t="s">
        <v>126</v>
      </c>
      <c r="O24" s="74" t="s">
        <v>58</v>
      </c>
      <c r="P24" s="73" t="s">
        <v>126</v>
      </c>
      <c r="Q24" s="78" t="s">
        <v>59</v>
      </c>
      <c r="R24" s="44" t="str">
        <f>($A$12)</f>
        <v>j10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3</v>
      </c>
      <c r="B26" s="69"/>
      <c r="D26" s="70"/>
      <c r="K26" s="71"/>
      <c r="L26" s="72" t="str">
        <f>($A$3)</f>
        <v>Trecskó János</v>
      </c>
      <c r="M26" s="71"/>
      <c r="N26" s="73">
        <v>2</v>
      </c>
      <c r="O26" s="74" t="s">
        <v>58</v>
      </c>
      <c r="P26" s="73">
        <v>0</v>
      </c>
      <c r="R26" s="44" t="str">
        <f>($A$10)</f>
        <v>Papp-Takács Sándor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Szirmay Endre</v>
      </c>
      <c r="N27" s="73">
        <v>2</v>
      </c>
      <c r="O27" s="74" t="s">
        <v>58</v>
      </c>
      <c r="P27" s="73">
        <v>1</v>
      </c>
      <c r="R27" s="44" t="str">
        <f>($A$9)</f>
        <v>Najror Zoltán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Balla Antal</v>
      </c>
      <c r="N28" s="73">
        <v>1</v>
      </c>
      <c r="O28" s="74" t="s">
        <v>58</v>
      </c>
      <c r="P28" s="73">
        <v>1</v>
      </c>
      <c r="Q28" s="78"/>
      <c r="R28" s="44" t="str">
        <f>($A$8)</f>
        <v>Máté Bálint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Moldovan Karoly </v>
      </c>
      <c r="N29" s="73">
        <v>0</v>
      </c>
      <c r="O29" s="74" t="s">
        <v>58</v>
      </c>
      <c r="P29" s="73">
        <v>0</v>
      </c>
      <c r="R29" s="44" t="str">
        <f>($A$7)</f>
        <v>Komáromi Zsolt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Bánfalvi Szabolcs</v>
      </c>
      <c r="N30" s="73" t="s">
        <v>126</v>
      </c>
      <c r="O30" s="74" t="s">
        <v>58</v>
      </c>
      <c r="P30" s="73" t="s">
        <v>126</v>
      </c>
      <c r="Q30" s="78" t="s">
        <v>59</v>
      </c>
      <c r="R30" s="44" t="str">
        <f>($A$12)</f>
        <v>j10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4</v>
      </c>
      <c r="B32" s="84"/>
      <c r="D32" s="70"/>
      <c r="K32" s="71"/>
      <c r="L32" s="72" t="str">
        <f>($A$3)</f>
        <v>Trecskó János</v>
      </c>
      <c r="M32" s="71"/>
      <c r="N32" s="73">
        <v>4</v>
      </c>
      <c r="O32" s="96" t="s">
        <v>58</v>
      </c>
      <c r="P32" s="73">
        <v>4</v>
      </c>
      <c r="R32" s="44" t="str">
        <f>($A$9)</f>
        <v>Najror Zoltán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Máté Bálint</v>
      </c>
      <c r="N33" s="73">
        <v>0</v>
      </c>
      <c r="O33" s="96" t="s">
        <v>58</v>
      </c>
      <c r="P33" s="73">
        <v>4</v>
      </c>
      <c r="R33" s="44" t="str">
        <f>($A$4)</f>
        <v>Szirmay Endre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Balla Antal</v>
      </c>
      <c r="N34" s="73">
        <v>1</v>
      </c>
      <c r="O34" s="96" t="s">
        <v>58</v>
      </c>
      <c r="P34" s="73">
        <v>1</v>
      </c>
      <c r="Q34" s="78"/>
      <c r="R34" s="44" t="str">
        <f>($A$7)</f>
        <v>Komáromi Zsolt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Moldovan Karoly </v>
      </c>
      <c r="N35" s="73" t="s">
        <v>126</v>
      </c>
      <c r="O35" s="96" t="s">
        <v>58</v>
      </c>
      <c r="P35" s="73" t="s">
        <v>126</v>
      </c>
      <c r="R35" s="44" t="str">
        <f>($A$12)</f>
        <v>j10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Papp-Takács Sándor</v>
      </c>
      <c r="N36" s="73">
        <v>0</v>
      </c>
      <c r="O36" s="96" t="s">
        <v>58</v>
      </c>
      <c r="P36" s="73">
        <v>0</v>
      </c>
      <c r="Q36" s="78" t="s">
        <v>59</v>
      </c>
      <c r="R36" s="44" t="str">
        <f>($A$11)</f>
        <v>Bánfalvi Szabolcs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5</v>
      </c>
      <c r="B38" s="69"/>
      <c r="D38" s="70"/>
      <c r="K38" s="71"/>
      <c r="L38" s="72" t="str">
        <f>($A$3)</f>
        <v>Trecskó János</v>
      </c>
      <c r="M38" s="71"/>
      <c r="N38" s="73">
        <v>2</v>
      </c>
      <c r="O38" s="96" t="s">
        <v>58</v>
      </c>
      <c r="P38" s="73">
        <v>1</v>
      </c>
      <c r="R38" s="44" t="str">
        <f>($A$8)</f>
        <v>Máté Bálint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Szirmay Endre</v>
      </c>
      <c r="N39" s="73">
        <v>2</v>
      </c>
      <c r="O39" s="96" t="s">
        <v>58</v>
      </c>
      <c r="P39" s="73">
        <v>1</v>
      </c>
      <c r="R39" s="44" t="str">
        <f>($A$7)</f>
        <v>Komáromi Zsolt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Balla Antal</v>
      </c>
      <c r="N40" s="73">
        <v>0</v>
      </c>
      <c r="O40" s="96" t="s">
        <v>58</v>
      </c>
      <c r="P40" s="73">
        <v>0</v>
      </c>
      <c r="Q40" s="78"/>
      <c r="R40" s="44" t="str">
        <f>($A$6)</f>
        <v>Moldovan Karoly 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Najror Zoltán</v>
      </c>
      <c r="N41" s="73">
        <v>0</v>
      </c>
      <c r="O41" s="96" t="s">
        <v>58</v>
      </c>
      <c r="P41" s="73">
        <v>0</v>
      </c>
      <c r="R41" s="44" t="str">
        <f>($A$11)</f>
        <v>Bánfalvi Szabolcs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Papp-Takács Sándor</v>
      </c>
      <c r="N42" s="73" t="s">
        <v>126</v>
      </c>
      <c r="O42" s="96" t="s">
        <v>58</v>
      </c>
      <c r="P42" s="73" t="s">
        <v>126</v>
      </c>
      <c r="Q42" s="78" t="s">
        <v>59</v>
      </c>
      <c r="R42" s="44" t="str">
        <f>($A$12)</f>
        <v>j10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6</v>
      </c>
      <c r="B44" s="84"/>
      <c r="D44" s="70"/>
      <c r="K44" s="71"/>
      <c r="L44" s="72" t="str">
        <f>($A$3)</f>
        <v>Trecskó János</v>
      </c>
      <c r="M44" s="71"/>
      <c r="N44" s="73">
        <v>3</v>
      </c>
      <c r="O44" s="96" t="s">
        <v>58</v>
      </c>
      <c r="P44" s="73">
        <v>2</v>
      </c>
      <c r="R44" s="44" t="str">
        <f>($A$7)</f>
        <v>Komáromi Zsolt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Szirmay Endre</v>
      </c>
      <c r="N45" s="73">
        <v>0</v>
      </c>
      <c r="O45" s="96" t="s">
        <v>58</v>
      </c>
      <c r="P45" s="73">
        <v>1</v>
      </c>
      <c r="R45" s="44" t="str">
        <f>($A$6)</f>
        <v>Moldovan Karoly 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Balla Antal</v>
      </c>
      <c r="N46" s="73" t="s">
        <v>126</v>
      </c>
      <c r="O46" s="96" t="s">
        <v>58</v>
      </c>
      <c r="P46" s="73" t="s">
        <v>126</v>
      </c>
      <c r="Q46" s="78"/>
      <c r="R46" s="44" t="str">
        <f>($A$12)</f>
        <v>j10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Máté Bálint</v>
      </c>
      <c r="N47" s="73">
        <v>1</v>
      </c>
      <c r="O47" s="96" t="s">
        <v>58</v>
      </c>
      <c r="P47" s="73">
        <v>5</v>
      </c>
      <c r="R47" s="44" t="str">
        <f>($A$11)</f>
        <v>Bánfalvi Szabolcs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Najror Zoltán</v>
      </c>
      <c r="N48" s="73">
        <v>0</v>
      </c>
      <c r="O48" s="96" t="s">
        <v>58</v>
      </c>
      <c r="P48" s="73">
        <v>0</v>
      </c>
      <c r="Q48" s="78" t="s">
        <v>59</v>
      </c>
      <c r="R48" s="44" t="str">
        <f>($A$10)</f>
        <v>Papp-Takács Sándor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7</v>
      </c>
      <c r="B50" s="69"/>
      <c r="D50" s="70"/>
      <c r="K50" s="71"/>
      <c r="L50" s="72" t="str">
        <f>($A$3)</f>
        <v>Trecskó János</v>
      </c>
      <c r="M50" s="71"/>
      <c r="N50" s="73">
        <v>3</v>
      </c>
      <c r="O50" s="74" t="s">
        <v>58</v>
      </c>
      <c r="P50" s="73">
        <v>1</v>
      </c>
      <c r="R50" s="44" t="str">
        <f>($A$6)</f>
        <v>Moldovan Karoly 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Szirmay Endre</v>
      </c>
      <c r="N51" s="73">
        <v>1</v>
      </c>
      <c r="O51" s="74" t="s">
        <v>58</v>
      </c>
      <c r="P51" s="73">
        <v>0</v>
      </c>
      <c r="R51" s="44" t="str">
        <f>($A$5)</f>
        <v>Balla Antal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Komáromi Zsolt</v>
      </c>
      <c r="N52" s="73">
        <v>0</v>
      </c>
      <c r="O52" s="74" t="s">
        <v>58</v>
      </c>
      <c r="P52" s="73">
        <v>1</v>
      </c>
      <c r="Q52" s="78"/>
      <c r="R52" s="44" t="str">
        <f>($A$11)</f>
        <v>Bánfalvi Szabolcs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Máté Bálint</v>
      </c>
      <c r="N53" s="73">
        <v>1</v>
      </c>
      <c r="O53" s="74" t="s">
        <v>58</v>
      </c>
      <c r="P53" s="73">
        <v>0</v>
      </c>
      <c r="R53" s="44" t="str">
        <f>($A$10)</f>
        <v>Papp-Takács Sándor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Najror Zoltán</v>
      </c>
      <c r="N54" s="73" t="s">
        <v>126</v>
      </c>
      <c r="O54" s="74" t="s">
        <v>58</v>
      </c>
      <c r="P54" s="73" t="s">
        <v>126</v>
      </c>
      <c r="Q54" s="78" t="s">
        <v>59</v>
      </c>
      <c r="R54" s="44" t="str">
        <f>($A$12)</f>
        <v>j10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8</v>
      </c>
      <c r="B56" s="84"/>
      <c r="D56" s="70"/>
      <c r="K56" s="71"/>
      <c r="L56" s="72" t="str">
        <f>($A$3)</f>
        <v>Trecskó János</v>
      </c>
      <c r="M56" s="71"/>
      <c r="N56" s="73">
        <v>2</v>
      </c>
      <c r="O56" s="96" t="s">
        <v>58</v>
      </c>
      <c r="P56" s="73">
        <v>2</v>
      </c>
      <c r="R56" s="44" t="str">
        <f>($A$5)</f>
        <v>Balla Antal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Szirmay Endre</v>
      </c>
      <c r="N57" s="73" t="s">
        <v>126</v>
      </c>
      <c r="O57" s="96" t="s">
        <v>58</v>
      </c>
      <c r="P57" s="73" t="s">
        <v>126</v>
      </c>
      <c r="R57" s="44" t="str">
        <f>($A$12)</f>
        <v>j10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Moldovan Karoly </v>
      </c>
      <c r="N58" s="73">
        <v>2</v>
      </c>
      <c r="O58" s="96" t="s">
        <v>58</v>
      </c>
      <c r="P58" s="73">
        <v>1</v>
      </c>
      <c r="Q58" s="78"/>
      <c r="R58" s="44" t="str">
        <f>($A$11)</f>
        <v>Bánfalvi Szabolcs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Komáromi Zsolt</v>
      </c>
      <c r="N59" s="73">
        <v>1</v>
      </c>
      <c r="O59" s="96" t="s">
        <v>58</v>
      </c>
      <c r="P59" s="73">
        <v>2</v>
      </c>
      <c r="R59" s="44" t="str">
        <f>($A$10)</f>
        <v>Papp-Takács Sándor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Máté Bálint</v>
      </c>
      <c r="N60" s="73">
        <v>1</v>
      </c>
      <c r="O60" s="96" t="s">
        <v>58</v>
      </c>
      <c r="P60" s="73">
        <v>1</v>
      </c>
      <c r="Q60" s="78" t="s">
        <v>59</v>
      </c>
      <c r="R60" s="44" t="str">
        <f>($A$9)</f>
        <v>Najror Zoltán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9</v>
      </c>
      <c r="B62" s="69"/>
      <c r="D62" s="70"/>
      <c r="K62" s="71"/>
      <c r="L62" s="72" t="str">
        <f>($A$3)</f>
        <v>Trecskó János</v>
      </c>
      <c r="M62" s="71"/>
      <c r="N62" s="73">
        <v>1</v>
      </c>
      <c r="O62" s="74" t="s">
        <v>58</v>
      </c>
      <c r="P62" s="73">
        <v>0</v>
      </c>
      <c r="R62" s="44" t="str">
        <f>($A$4)</f>
        <v>Szirmay Endre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Balla Antal</v>
      </c>
      <c r="N63" s="73">
        <v>0</v>
      </c>
      <c r="O63" s="74" t="s">
        <v>58</v>
      </c>
      <c r="P63" s="73">
        <v>1</v>
      </c>
      <c r="R63" s="44" t="str">
        <f>($A$11)</f>
        <v>Bánfalvi Szabolcs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Moldovan Karoly </v>
      </c>
      <c r="N64" s="73">
        <v>0</v>
      </c>
      <c r="O64" s="74" t="s">
        <v>58</v>
      </c>
      <c r="P64" s="73">
        <v>0</v>
      </c>
      <c r="Q64" s="78"/>
      <c r="R64" s="44" t="str">
        <f>($A$10)</f>
        <v>Papp-Takács Sándor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Komáromi Zsolt</v>
      </c>
      <c r="N65" s="73">
        <v>0</v>
      </c>
      <c r="O65" s="74" t="s">
        <v>58</v>
      </c>
      <c r="P65" s="73">
        <v>2</v>
      </c>
      <c r="R65" s="44" t="str">
        <f>($A$9)</f>
        <v>Najror Zoltán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Máté Bálint</v>
      </c>
      <c r="N66" s="73" t="s">
        <v>126</v>
      </c>
      <c r="O66" s="74" t="s">
        <v>58</v>
      </c>
      <c r="P66" s="73" t="s">
        <v>126</v>
      </c>
      <c r="Q66" s="78" t="s">
        <v>59</v>
      </c>
      <c r="R66" s="44" t="str">
        <f>($A$12)</f>
        <v>j10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E4:E8 I3 I5:I8 M3:M4 M6:M8 Q3:Q5 Q7:Q8 U3:U6 U8 Y3:Y7">
    <cfRule type="cellIs" dxfId="17" priority="4" stopIfTrue="1" operator="equal">
      <formula>"g"</formula>
    </cfRule>
    <cfRule type="cellIs" dxfId="16" priority="5" stopIfTrue="1" operator="equal">
      <formula>"d"</formula>
    </cfRule>
    <cfRule type="cellIs" dxfId="15" priority="6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A6" sqref="A6:A7"/>
    </sheetView>
  </sheetViews>
  <sheetFormatPr defaultColWidth="3" defaultRowHeight="14.4" x14ac:dyDescent="0.3"/>
  <cols>
    <col min="1" max="1" width="21.33203125" bestFit="1" customWidth="1"/>
    <col min="2" max="25" width="2.88671875" customWidth="1"/>
    <col min="26" max="26" width="1.44140625" customWidth="1"/>
    <col min="27" max="30" width="3" customWidth="1"/>
    <col min="31" max="31" width="2.5546875" bestFit="1" customWidth="1"/>
    <col min="32" max="32" width="3" customWidth="1"/>
    <col min="33" max="33" width="3.88671875" bestFit="1" customWidth="1"/>
    <col min="34" max="34" width="1" customWidth="1"/>
    <col min="35" max="35" width="3" customWidth="1"/>
    <col min="36" max="36" width="1" customWidth="1"/>
    <col min="257" max="257" width="21.33203125" bestFit="1" customWidth="1"/>
    <col min="258" max="281" width="2.88671875" customWidth="1"/>
    <col min="282" max="282" width="1.44140625" customWidth="1"/>
    <col min="283" max="286" width="3" customWidth="1"/>
    <col min="287" max="287" width="2.5546875" bestFit="1" customWidth="1"/>
    <col min="288" max="288" width="3" customWidth="1"/>
    <col min="289" max="289" width="3.88671875" bestFit="1" customWidth="1"/>
    <col min="290" max="290" width="1" customWidth="1"/>
    <col min="291" max="291" width="3" customWidth="1"/>
    <col min="292" max="292" width="1" customWidth="1"/>
    <col min="513" max="513" width="21.33203125" bestFit="1" customWidth="1"/>
    <col min="514" max="537" width="2.88671875" customWidth="1"/>
    <col min="538" max="538" width="1.44140625" customWidth="1"/>
    <col min="539" max="542" width="3" customWidth="1"/>
    <col min="543" max="543" width="2.5546875" bestFit="1" customWidth="1"/>
    <col min="544" max="544" width="3" customWidth="1"/>
    <col min="545" max="545" width="3.88671875" bestFit="1" customWidth="1"/>
    <col min="546" max="546" width="1" customWidth="1"/>
    <col min="547" max="547" width="3" customWidth="1"/>
    <col min="548" max="548" width="1" customWidth="1"/>
    <col min="769" max="769" width="21.33203125" bestFit="1" customWidth="1"/>
    <col min="770" max="793" width="2.88671875" customWidth="1"/>
    <col min="794" max="794" width="1.44140625" customWidth="1"/>
    <col min="795" max="798" width="3" customWidth="1"/>
    <col min="799" max="799" width="2.5546875" bestFit="1" customWidth="1"/>
    <col min="800" max="800" width="3" customWidth="1"/>
    <col min="801" max="801" width="3.88671875" bestFit="1" customWidth="1"/>
    <col min="802" max="802" width="1" customWidth="1"/>
    <col min="803" max="803" width="3" customWidth="1"/>
    <col min="804" max="804" width="1" customWidth="1"/>
    <col min="1025" max="1025" width="21.33203125" bestFit="1" customWidth="1"/>
    <col min="1026" max="1049" width="2.88671875" customWidth="1"/>
    <col min="1050" max="1050" width="1.44140625" customWidth="1"/>
    <col min="1051" max="1054" width="3" customWidth="1"/>
    <col min="1055" max="1055" width="2.5546875" bestFit="1" customWidth="1"/>
    <col min="1056" max="1056" width="3" customWidth="1"/>
    <col min="1057" max="1057" width="3.88671875" bestFit="1" customWidth="1"/>
    <col min="1058" max="1058" width="1" customWidth="1"/>
    <col min="1059" max="1059" width="3" customWidth="1"/>
    <col min="1060" max="1060" width="1" customWidth="1"/>
    <col min="1281" max="1281" width="21.33203125" bestFit="1" customWidth="1"/>
    <col min="1282" max="1305" width="2.88671875" customWidth="1"/>
    <col min="1306" max="1306" width="1.44140625" customWidth="1"/>
    <col min="1307" max="1310" width="3" customWidth="1"/>
    <col min="1311" max="1311" width="2.5546875" bestFit="1" customWidth="1"/>
    <col min="1312" max="1312" width="3" customWidth="1"/>
    <col min="1313" max="1313" width="3.88671875" bestFit="1" customWidth="1"/>
    <col min="1314" max="1314" width="1" customWidth="1"/>
    <col min="1315" max="1315" width="3" customWidth="1"/>
    <col min="1316" max="1316" width="1" customWidth="1"/>
    <col min="1537" max="1537" width="21.33203125" bestFit="1" customWidth="1"/>
    <col min="1538" max="1561" width="2.88671875" customWidth="1"/>
    <col min="1562" max="1562" width="1.44140625" customWidth="1"/>
    <col min="1563" max="1566" width="3" customWidth="1"/>
    <col min="1567" max="1567" width="2.5546875" bestFit="1" customWidth="1"/>
    <col min="1568" max="1568" width="3" customWidth="1"/>
    <col min="1569" max="1569" width="3.88671875" bestFit="1" customWidth="1"/>
    <col min="1570" max="1570" width="1" customWidth="1"/>
    <col min="1571" max="1571" width="3" customWidth="1"/>
    <col min="1572" max="1572" width="1" customWidth="1"/>
    <col min="1793" max="1793" width="21.33203125" bestFit="1" customWidth="1"/>
    <col min="1794" max="1817" width="2.88671875" customWidth="1"/>
    <col min="1818" max="1818" width="1.44140625" customWidth="1"/>
    <col min="1819" max="1822" width="3" customWidth="1"/>
    <col min="1823" max="1823" width="2.5546875" bestFit="1" customWidth="1"/>
    <col min="1824" max="1824" width="3" customWidth="1"/>
    <col min="1825" max="1825" width="3.88671875" bestFit="1" customWidth="1"/>
    <col min="1826" max="1826" width="1" customWidth="1"/>
    <col min="1827" max="1827" width="3" customWidth="1"/>
    <col min="1828" max="1828" width="1" customWidth="1"/>
    <col min="2049" max="2049" width="21.33203125" bestFit="1" customWidth="1"/>
    <col min="2050" max="2073" width="2.88671875" customWidth="1"/>
    <col min="2074" max="2074" width="1.44140625" customWidth="1"/>
    <col min="2075" max="2078" width="3" customWidth="1"/>
    <col min="2079" max="2079" width="2.5546875" bestFit="1" customWidth="1"/>
    <col min="2080" max="2080" width="3" customWidth="1"/>
    <col min="2081" max="2081" width="3.88671875" bestFit="1" customWidth="1"/>
    <col min="2082" max="2082" width="1" customWidth="1"/>
    <col min="2083" max="2083" width="3" customWidth="1"/>
    <col min="2084" max="2084" width="1" customWidth="1"/>
    <col min="2305" max="2305" width="21.33203125" bestFit="1" customWidth="1"/>
    <col min="2306" max="2329" width="2.88671875" customWidth="1"/>
    <col min="2330" max="2330" width="1.44140625" customWidth="1"/>
    <col min="2331" max="2334" width="3" customWidth="1"/>
    <col min="2335" max="2335" width="2.5546875" bestFit="1" customWidth="1"/>
    <col min="2336" max="2336" width="3" customWidth="1"/>
    <col min="2337" max="2337" width="3.88671875" bestFit="1" customWidth="1"/>
    <col min="2338" max="2338" width="1" customWidth="1"/>
    <col min="2339" max="2339" width="3" customWidth="1"/>
    <col min="2340" max="2340" width="1" customWidth="1"/>
    <col min="2561" max="2561" width="21.33203125" bestFit="1" customWidth="1"/>
    <col min="2562" max="2585" width="2.88671875" customWidth="1"/>
    <col min="2586" max="2586" width="1.44140625" customWidth="1"/>
    <col min="2587" max="2590" width="3" customWidth="1"/>
    <col min="2591" max="2591" width="2.5546875" bestFit="1" customWidth="1"/>
    <col min="2592" max="2592" width="3" customWidth="1"/>
    <col min="2593" max="2593" width="3.88671875" bestFit="1" customWidth="1"/>
    <col min="2594" max="2594" width="1" customWidth="1"/>
    <col min="2595" max="2595" width="3" customWidth="1"/>
    <col min="2596" max="2596" width="1" customWidth="1"/>
    <col min="2817" max="2817" width="21.33203125" bestFit="1" customWidth="1"/>
    <col min="2818" max="2841" width="2.88671875" customWidth="1"/>
    <col min="2842" max="2842" width="1.44140625" customWidth="1"/>
    <col min="2843" max="2846" width="3" customWidth="1"/>
    <col min="2847" max="2847" width="2.5546875" bestFit="1" customWidth="1"/>
    <col min="2848" max="2848" width="3" customWidth="1"/>
    <col min="2849" max="2849" width="3.88671875" bestFit="1" customWidth="1"/>
    <col min="2850" max="2850" width="1" customWidth="1"/>
    <col min="2851" max="2851" width="3" customWidth="1"/>
    <col min="2852" max="2852" width="1" customWidth="1"/>
    <col min="3073" max="3073" width="21.33203125" bestFit="1" customWidth="1"/>
    <col min="3074" max="3097" width="2.88671875" customWidth="1"/>
    <col min="3098" max="3098" width="1.44140625" customWidth="1"/>
    <col min="3099" max="3102" width="3" customWidth="1"/>
    <col min="3103" max="3103" width="2.5546875" bestFit="1" customWidth="1"/>
    <col min="3104" max="3104" width="3" customWidth="1"/>
    <col min="3105" max="3105" width="3.88671875" bestFit="1" customWidth="1"/>
    <col min="3106" max="3106" width="1" customWidth="1"/>
    <col min="3107" max="3107" width="3" customWidth="1"/>
    <col min="3108" max="3108" width="1" customWidth="1"/>
    <col min="3329" max="3329" width="21.33203125" bestFit="1" customWidth="1"/>
    <col min="3330" max="3353" width="2.88671875" customWidth="1"/>
    <col min="3354" max="3354" width="1.44140625" customWidth="1"/>
    <col min="3355" max="3358" width="3" customWidth="1"/>
    <col min="3359" max="3359" width="2.5546875" bestFit="1" customWidth="1"/>
    <col min="3360" max="3360" width="3" customWidth="1"/>
    <col min="3361" max="3361" width="3.88671875" bestFit="1" customWidth="1"/>
    <col min="3362" max="3362" width="1" customWidth="1"/>
    <col min="3363" max="3363" width="3" customWidth="1"/>
    <col min="3364" max="3364" width="1" customWidth="1"/>
    <col min="3585" max="3585" width="21.33203125" bestFit="1" customWidth="1"/>
    <col min="3586" max="3609" width="2.88671875" customWidth="1"/>
    <col min="3610" max="3610" width="1.44140625" customWidth="1"/>
    <col min="3611" max="3614" width="3" customWidth="1"/>
    <col min="3615" max="3615" width="2.5546875" bestFit="1" customWidth="1"/>
    <col min="3616" max="3616" width="3" customWidth="1"/>
    <col min="3617" max="3617" width="3.88671875" bestFit="1" customWidth="1"/>
    <col min="3618" max="3618" width="1" customWidth="1"/>
    <col min="3619" max="3619" width="3" customWidth="1"/>
    <col min="3620" max="3620" width="1" customWidth="1"/>
    <col min="3841" max="3841" width="21.33203125" bestFit="1" customWidth="1"/>
    <col min="3842" max="3865" width="2.88671875" customWidth="1"/>
    <col min="3866" max="3866" width="1.44140625" customWidth="1"/>
    <col min="3867" max="3870" width="3" customWidth="1"/>
    <col min="3871" max="3871" width="2.5546875" bestFit="1" customWidth="1"/>
    <col min="3872" max="3872" width="3" customWidth="1"/>
    <col min="3873" max="3873" width="3.88671875" bestFit="1" customWidth="1"/>
    <col min="3874" max="3874" width="1" customWidth="1"/>
    <col min="3875" max="3875" width="3" customWidth="1"/>
    <col min="3876" max="3876" width="1" customWidth="1"/>
    <col min="4097" max="4097" width="21.33203125" bestFit="1" customWidth="1"/>
    <col min="4098" max="4121" width="2.88671875" customWidth="1"/>
    <col min="4122" max="4122" width="1.44140625" customWidth="1"/>
    <col min="4123" max="4126" width="3" customWidth="1"/>
    <col min="4127" max="4127" width="2.5546875" bestFit="1" customWidth="1"/>
    <col min="4128" max="4128" width="3" customWidth="1"/>
    <col min="4129" max="4129" width="3.88671875" bestFit="1" customWidth="1"/>
    <col min="4130" max="4130" width="1" customWidth="1"/>
    <col min="4131" max="4131" width="3" customWidth="1"/>
    <col min="4132" max="4132" width="1" customWidth="1"/>
    <col min="4353" max="4353" width="21.33203125" bestFit="1" customWidth="1"/>
    <col min="4354" max="4377" width="2.88671875" customWidth="1"/>
    <col min="4378" max="4378" width="1.44140625" customWidth="1"/>
    <col min="4379" max="4382" width="3" customWidth="1"/>
    <col min="4383" max="4383" width="2.5546875" bestFit="1" customWidth="1"/>
    <col min="4384" max="4384" width="3" customWidth="1"/>
    <col min="4385" max="4385" width="3.88671875" bestFit="1" customWidth="1"/>
    <col min="4386" max="4386" width="1" customWidth="1"/>
    <col min="4387" max="4387" width="3" customWidth="1"/>
    <col min="4388" max="4388" width="1" customWidth="1"/>
    <col min="4609" max="4609" width="21.33203125" bestFit="1" customWidth="1"/>
    <col min="4610" max="4633" width="2.88671875" customWidth="1"/>
    <col min="4634" max="4634" width="1.44140625" customWidth="1"/>
    <col min="4635" max="4638" width="3" customWidth="1"/>
    <col min="4639" max="4639" width="2.5546875" bestFit="1" customWidth="1"/>
    <col min="4640" max="4640" width="3" customWidth="1"/>
    <col min="4641" max="4641" width="3.88671875" bestFit="1" customWidth="1"/>
    <col min="4642" max="4642" width="1" customWidth="1"/>
    <col min="4643" max="4643" width="3" customWidth="1"/>
    <col min="4644" max="4644" width="1" customWidth="1"/>
    <col min="4865" max="4865" width="21.33203125" bestFit="1" customWidth="1"/>
    <col min="4866" max="4889" width="2.88671875" customWidth="1"/>
    <col min="4890" max="4890" width="1.44140625" customWidth="1"/>
    <col min="4891" max="4894" width="3" customWidth="1"/>
    <col min="4895" max="4895" width="2.5546875" bestFit="1" customWidth="1"/>
    <col min="4896" max="4896" width="3" customWidth="1"/>
    <col min="4897" max="4897" width="3.88671875" bestFit="1" customWidth="1"/>
    <col min="4898" max="4898" width="1" customWidth="1"/>
    <col min="4899" max="4899" width="3" customWidth="1"/>
    <col min="4900" max="4900" width="1" customWidth="1"/>
    <col min="5121" max="5121" width="21.33203125" bestFit="1" customWidth="1"/>
    <col min="5122" max="5145" width="2.88671875" customWidth="1"/>
    <col min="5146" max="5146" width="1.44140625" customWidth="1"/>
    <col min="5147" max="5150" width="3" customWidth="1"/>
    <col min="5151" max="5151" width="2.5546875" bestFit="1" customWidth="1"/>
    <col min="5152" max="5152" width="3" customWidth="1"/>
    <col min="5153" max="5153" width="3.88671875" bestFit="1" customWidth="1"/>
    <col min="5154" max="5154" width="1" customWidth="1"/>
    <col min="5155" max="5155" width="3" customWidth="1"/>
    <col min="5156" max="5156" width="1" customWidth="1"/>
    <col min="5377" max="5377" width="21.33203125" bestFit="1" customWidth="1"/>
    <col min="5378" max="5401" width="2.88671875" customWidth="1"/>
    <col min="5402" max="5402" width="1.44140625" customWidth="1"/>
    <col min="5403" max="5406" width="3" customWidth="1"/>
    <col min="5407" max="5407" width="2.5546875" bestFit="1" customWidth="1"/>
    <col min="5408" max="5408" width="3" customWidth="1"/>
    <col min="5409" max="5409" width="3.88671875" bestFit="1" customWidth="1"/>
    <col min="5410" max="5410" width="1" customWidth="1"/>
    <col min="5411" max="5411" width="3" customWidth="1"/>
    <col min="5412" max="5412" width="1" customWidth="1"/>
    <col min="5633" max="5633" width="21.33203125" bestFit="1" customWidth="1"/>
    <col min="5634" max="5657" width="2.88671875" customWidth="1"/>
    <col min="5658" max="5658" width="1.44140625" customWidth="1"/>
    <col min="5659" max="5662" width="3" customWidth="1"/>
    <col min="5663" max="5663" width="2.5546875" bestFit="1" customWidth="1"/>
    <col min="5664" max="5664" width="3" customWidth="1"/>
    <col min="5665" max="5665" width="3.88671875" bestFit="1" customWidth="1"/>
    <col min="5666" max="5666" width="1" customWidth="1"/>
    <col min="5667" max="5667" width="3" customWidth="1"/>
    <col min="5668" max="5668" width="1" customWidth="1"/>
    <col min="5889" max="5889" width="21.33203125" bestFit="1" customWidth="1"/>
    <col min="5890" max="5913" width="2.88671875" customWidth="1"/>
    <col min="5914" max="5914" width="1.44140625" customWidth="1"/>
    <col min="5915" max="5918" width="3" customWidth="1"/>
    <col min="5919" max="5919" width="2.5546875" bestFit="1" customWidth="1"/>
    <col min="5920" max="5920" width="3" customWidth="1"/>
    <col min="5921" max="5921" width="3.88671875" bestFit="1" customWidth="1"/>
    <col min="5922" max="5922" width="1" customWidth="1"/>
    <col min="5923" max="5923" width="3" customWidth="1"/>
    <col min="5924" max="5924" width="1" customWidth="1"/>
    <col min="6145" max="6145" width="21.33203125" bestFit="1" customWidth="1"/>
    <col min="6146" max="6169" width="2.88671875" customWidth="1"/>
    <col min="6170" max="6170" width="1.44140625" customWidth="1"/>
    <col min="6171" max="6174" width="3" customWidth="1"/>
    <col min="6175" max="6175" width="2.5546875" bestFit="1" customWidth="1"/>
    <col min="6176" max="6176" width="3" customWidth="1"/>
    <col min="6177" max="6177" width="3.88671875" bestFit="1" customWidth="1"/>
    <col min="6178" max="6178" width="1" customWidth="1"/>
    <col min="6179" max="6179" width="3" customWidth="1"/>
    <col min="6180" max="6180" width="1" customWidth="1"/>
    <col min="6401" max="6401" width="21.33203125" bestFit="1" customWidth="1"/>
    <col min="6402" max="6425" width="2.88671875" customWidth="1"/>
    <col min="6426" max="6426" width="1.44140625" customWidth="1"/>
    <col min="6427" max="6430" width="3" customWidth="1"/>
    <col min="6431" max="6431" width="2.5546875" bestFit="1" customWidth="1"/>
    <col min="6432" max="6432" width="3" customWidth="1"/>
    <col min="6433" max="6433" width="3.88671875" bestFit="1" customWidth="1"/>
    <col min="6434" max="6434" width="1" customWidth="1"/>
    <col min="6435" max="6435" width="3" customWidth="1"/>
    <col min="6436" max="6436" width="1" customWidth="1"/>
    <col min="6657" max="6657" width="21.33203125" bestFit="1" customWidth="1"/>
    <col min="6658" max="6681" width="2.88671875" customWidth="1"/>
    <col min="6682" max="6682" width="1.44140625" customWidth="1"/>
    <col min="6683" max="6686" width="3" customWidth="1"/>
    <col min="6687" max="6687" width="2.5546875" bestFit="1" customWidth="1"/>
    <col min="6688" max="6688" width="3" customWidth="1"/>
    <col min="6689" max="6689" width="3.88671875" bestFit="1" customWidth="1"/>
    <col min="6690" max="6690" width="1" customWidth="1"/>
    <col min="6691" max="6691" width="3" customWidth="1"/>
    <col min="6692" max="6692" width="1" customWidth="1"/>
    <col min="6913" max="6913" width="21.33203125" bestFit="1" customWidth="1"/>
    <col min="6914" max="6937" width="2.88671875" customWidth="1"/>
    <col min="6938" max="6938" width="1.44140625" customWidth="1"/>
    <col min="6939" max="6942" width="3" customWidth="1"/>
    <col min="6943" max="6943" width="2.5546875" bestFit="1" customWidth="1"/>
    <col min="6944" max="6944" width="3" customWidth="1"/>
    <col min="6945" max="6945" width="3.88671875" bestFit="1" customWidth="1"/>
    <col min="6946" max="6946" width="1" customWidth="1"/>
    <col min="6947" max="6947" width="3" customWidth="1"/>
    <col min="6948" max="6948" width="1" customWidth="1"/>
    <col min="7169" max="7169" width="21.33203125" bestFit="1" customWidth="1"/>
    <col min="7170" max="7193" width="2.88671875" customWidth="1"/>
    <col min="7194" max="7194" width="1.44140625" customWidth="1"/>
    <col min="7195" max="7198" width="3" customWidth="1"/>
    <col min="7199" max="7199" width="2.5546875" bestFit="1" customWidth="1"/>
    <col min="7200" max="7200" width="3" customWidth="1"/>
    <col min="7201" max="7201" width="3.88671875" bestFit="1" customWidth="1"/>
    <col min="7202" max="7202" width="1" customWidth="1"/>
    <col min="7203" max="7203" width="3" customWidth="1"/>
    <col min="7204" max="7204" width="1" customWidth="1"/>
    <col min="7425" max="7425" width="21.33203125" bestFit="1" customWidth="1"/>
    <col min="7426" max="7449" width="2.88671875" customWidth="1"/>
    <col min="7450" max="7450" width="1.44140625" customWidth="1"/>
    <col min="7451" max="7454" width="3" customWidth="1"/>
    <col min="7455" max="7455" width="2.5546875" bestFit="1" customWidth="1"/>
    <col min="7456" max="7456" width="3" customWidth="1"/>
    <col min="7457" max="7457" width="3.88671875" bestFit="1" customWidth="1"/>
    <col min="7458" max="7458" width="1" customWidth="1"/>
    <col min="7459" max="7459" width="3" customWidth="1"/>
    <col min="7460" max="7460" width="1" customWidth="1"/>
    <col min="7681" max="7681" width="21.33203125" bestFit="1" customWidth="1"/>
    <col min="7682" max="7705" width="2.88671875" customWidth="1"/>
    <col min="7706" max="7706" width="1.44140625" customWidth="1"/>
    <col min="7707" max="7710" width="3" customWidth="1"/>
    <col min="7711" max="7711" width="2.5546875" bestFit="1" customWidth="1"/>
    <col min="7712" max="7712" width="3" customWidth="1"/>
    <col min="7713" max="7713" width="3.88671875" bestFit="1" customWidth="1"/>
    <col min="7714" max="7714" width="1" customWidth="1"/>
    <col min="7715" max="7715" width="3" customWidth="1"/>
    <col min="7716" max="7716" width="1" customWidth="1"/>
    <col min="7937" max="7937" width="21.33203125" bestFit="1" customWidth="1"/>
    <col min="7938" max="7961" width="2.88671875" customWidth="1"/>
    <col min="7962" max="7962" width="1.44140625" customWidth="1"/>
    <col min="7963" max="7966" width="3" customWidth="1"/>
    <col min="7967" max="7967" width="2.5546875" bestFit="1" customWidth="1"/>
    <col min="7968" max="7968" width="3" customWidth="1"/>
    <col min="7969" max="7969" width="3.88671875" bestFit="1" customWidth="1"/>
    <col min="7970" max="7970" width="1" customWidth="1"/>
    <col min="7971" max="7971" width="3" customWidth="1"/>
    <col min="7972" max="7972" width="1" customWidth="1"/>
    <col min="8193" max="8193" width="21.33203125" bestFit="1" customWidth="1"/>
    <col min="8194" max="8217" width="2.88671875" customWidth="1"/>
    <col min="8218" max="8218" width="1.44140625" customWidth="1"/>
    <col min="8219" max="8222" width="3" customWidth="1"/>
    <col min="8223" max="8223" width="2.5546875" bestFit="1" customWidth="1"/>
    <col min="8224" max="8224" width="3" customWidth="1"/>
    <col min="8225" max="8225" width="3.88671875" bestFit="1" customWidth="1"/>
    <col min="8226" max="8226" width="1" customWidth="1"/>
    <col min="8227" max="8227" width="3" customWidth="1"/>
    <col min="8228" max="8228" width="1" customWidth="1"/>
    <col min="8449" max="8449" width="21.33203125" bestFit="1" customWidth="1"/>
    <col min="8450" max="8473" width="2.88671875" customWidth="1"/>
    <col min="8474" max="8474" width="1.44140625" customWidth="1"/>
    <col min="8475" max="8478" width="3" customWidth="1"/>
    <col min="8479" max="8479" width="2.5546875" bestFit="1" customWidth="1"/>
    <col min="8480" max="8480" width="3" customWidth="1"/>
    <col min="8481" max="8481" width="3.88671875" bestFit="1" customWidth="1"/>
    <col min="8482" max="8482" width="1" customWidth="1"/>
    <col min="8483" max="8483" width="3" customWidth="1"/>
    <col min="8484" max="8484" width="1" customWidth="1"/>
    <col min="8705" max="8705" width="21.33203125" bestFit="1" customWidth="1"/>
    <col min="8706" max="8729" width="2.88671875" customWidth="1"/>
    <col min="8730" max="8730" width="1.44140625" customWidth="1"/>
    <col min="8731" max="8734" width="3" customWidth="1"/>
    <col min="8735" max="8735" width="2.5546875" bestFit="1" customWidth="1"/>
    <col min="8736" max="8736" width="3" customWidth="1"/>
    <col min="8737" max="8737" width="3.88671875" bestFit="1" customWidth="1"/>
    <col min="8738" max="8738" width="1" customWidth="1"/>
    <col min="8739" max="8739" width="3" customWidth="1"/>
    <col min="8740" max="8740" width="1" customWidth="1"/>
    <col min="8961" max="8961" width="21.33203125" bestFit="1" customWidth="1"/>
    <col min="8962" max="8985" width="2.88671875" customWidth="1"/>
    <col min="8986" max="8986" width="1.44140625" customWidth="1"/>
    <col min="8987" max="8990" width="3" customWidth="1"/>
    <col min="8991" max="8991" width="2.5546875" bestFit="1" customWidth="1"/>
    <col min="8992" max="8992" width="3" customWidth="1"/>
    <col min="8993" max="8993" width="3.88671875" bestFit="1" customWidth="1"/>
    <col min="8994" max="8994" width="1" customWidth="1"/>
    <col min="8995" max="8995" width="3" customWidth="1"/>
    <col min="8996" max="8996" width="1" customWidth="1"/>
    <col min="9217" max="9217" width="21.33203125" bestFit="1" customWidth="1"/>
    <col min="9218" max="9241" width="2.88671875" customWidth="1"/>
    <col min="9242" max="9242" width="1.44140625" customWidth="1"/>
    <col min="9243" max="9246" width="3" customWidth="1"/>
    <col min="9247" max="9247" width="2.5546875" bestFit="1" customWidth="1"/>
    <col min="9248" max="9248" width="3" customWidth="1"/>
    <col min="9249" max="9249" width="3.88671875" bestFit="1" customWidth="1"/>
    <col min="9250" max="9250" width="1" customWidth="1"/>
    <col min="9251" max="9251" width="3" customWidth="1"/>
    <col min="9252" max="9252" width="1" customWidth="1"/>
    <col min="9473" max="9473" width="21.33203125" bestFit="1" customWidth="1"/>
    <col min="9474" max="9497" width="2.88671875" customWidth="1"/>
    <col min="9498" max="9498" width="1.44140625" customWidth="1"/>
    <col min="9499" max="9502" width="3" customWidth="1"/>
    <col min="9503" max="9503" width="2.5546875" bestFit="1" customWidth="1"/>
    <col min="9504" max="9504" width="3" customWidth="1"/>
    <col min="9505" max="9505" width="3.88671875" bestFit="1" customWidth="1"/>
    <col min="9506" max="9506" width="1" customWidth="1"/>
    <col min="9507" max="9507" width="3" customWidth="1"/>
    <col min="9508" max="9508" width="1" customWidth="1"/>
    <col min="9729" max="9729" width="21.33203125" bestFit="1" customWidth="1"/>
    <col min="9730" max="9753" width="2.88671875" customWidth="1"/>
    <col min="9754" max="9754" width="1.44140625" customWidth="1"/>
    <col min="9755" max="9758" width="3" customWidth="1"/>
    <col min="9759" max="9759" width="2.5546875" bestFit="1" customWidth="1"/>
    <col min="9760" max="9760" width="3" customWidth="1"/>
    <col min="9761" max="9761" width="3.88671875" bestFit="1" customWidth="1"/>
    <col min="9762" max="9762" width="1" customWidth="1"/>
    <col min="9763" max="9763" width="3" customWidth="1"/>
    <col min="9764" max="9764" width="1" customWidth="1"/>
    <col min="9985" max="9985" width="21.33203125" bestFit="1" customWidth="1"/>
    <col min="9986" max="10009" width="2.88671875" customWidth="1"/>
    <col min="10010" max="10010" width="1.44140625" customWidth="1"/>
    <col min="10011" max="10014" width="3" customWidth="1"/>
    <col min="10015" max="10015" width="2.5546875" bestFit="1" customWidth="1"/>
    <col min="10016" max="10016" width="3" customWidth="1"/>
    <col min="10017" max="10017" width="3.88671875" bestFit="1" customWidth="1"/>
    <col min="10018" max="10018" width="1" customWidth="1"/>
    <col min="10019" max="10019" width="3" customWidth="1"/>
    <col min="10020" max="10020" width="1" customWidth="1"/>
    <col min="10241" max="10241" width="21.33203125" bestFit="1" customWidth="1"/>
    <col min="10242" max="10265" width="2.88671875" customWidth="1"/>
    <col min="10266" max="10266" width="1.44140625" customWidth="1"/>
    <col min="10267" max="10270" width="3" customWidth="1"/>
    <col min="10271" max="10271" width="2.5546875" bestFit="1" customWidth="1"/>
    <col min="10272" max="10272" width="3" customWidth="1"/>
    <col min="10273" max="10273" width="3.88671875" bestFit="1" customWidth="1"/>
    <col min="10274" max="10274" width="1" customWidth="1"/>
    <col min="10275" max="10275" width="3" customWidth="1"/>
    <col min="10276" max="10276" width="1" customWidth="1"/>
    <col min="10497" max="10497" width="21.33203125" bestFit="1" customWidth="1"/>
    <col min="10498" max="10521" width="2.88671875" customWidth="1"/>
    <col min="10522" max="10522" width="1.44140625" customWidth="1"/>
    <col min="10523" max="10526" width="3" customWidth="1"/>
    <col min="10527" max="10527" width="2.5546875" bestFit="1" customWidth="1"/>
    <col min="10528" max="10528" width="3" customWidth="1"/>
    <col min="10529" max="10529" width="3.88671875" bestFit="1" customWidth="1"/>
    <col min="10530" max="10530" width="1" customWidth="1"/>
    <col min="10531" max="10531" width="3" customWidth="1"/>
    <col min="10532" max="10532" width="1" customWidth="1"/>
    <col min="10753" max="10753" width="21.33203125" bestFit="1" customWidth="1"/>
    <col min="10754" max="10777" width="2.88671875" customWidth="1"/>
    <col min="10778" max="10778" width="1.44140625" customWidth="1"/>
    <col min="10779" max="10782" width="3" customWidth="1"/>
    <col min="10783" max="10783" width="2.5546875" bestFit="1" customWidth="1"/>
    <col min="10784" max="10784" width="3" customWidth="1"/>
    <col min="10785" max="10785" width="3.88671875" bestFit="1" customWidth="1"/>
    <col min="10786" max="10786" width="1" customWidth="1"/>
    <col min="10787" max="10787" width="3" customWidth="1"/>
    <col min="10788" max="10788" width="1" customWidth="1"/>
    <col min="11009" max="11009" width="21.33203125" bestFit="1" customWidth="1"/>
    <col min="11010" max="11033" width="2.88671875" customWidth="1"/>
    <col min="11034" max="11034" width="1.44140625" customWidth="1"/>
    <col min="11035" max="11038" width="3" customWidth="1"/>
    <col min="11039" max="11039" width="2.5546875" bestFit="1" customWidth="1"/>
    <col min="11040" max="11040" width="3" customWidth="1"/>
    <col min="11041" max="11041" width="3.88671875" bestFit="1" customWidth="1"/>
    <col min="11042" max="11042" width="1" customWidth="1"/>
    <col min="11043" max="11043" width="3" customWidth="1"/>
    <col min="11044" max="11044" width="1" customWidth="1"/>
    <col min="11265" max="11265" width="21.33203125" bestFit="1" customWidth="1"/>
    <col min="11266" max="11289" width="2.88671875" customWidth="1"/>
    <col min="11290" max="11290" width="1.44140625" customWidth="1"/>
    <col min="11291" max="11294" width="3" customWidth="1"/>
    <col min="11295" max="11295" width="2.5546875" bestFit="1" customWidth="1"/>
    <col min="11296" max="11296" width="3" customWidth="1"/>
    <col min="11297" max="11297" width="3.88671875" bestFit="1" customWidth="1"/>
    <col min="11298" max="11298" width="1" customWidth="1"/>
    <col min="11299" max="11299" width="3" customWidth="1"/>
    <col min="11300" max="11300" width="1" customWidth="1"/>
    <col min="11521" max="11521" width="21.33203125" bestFit="1" customWidth="1"/>
    <col min="11522" max="11545" width="2.88671875" customWidth="1"/>
    <col min="11546" max="11546" width="1.44140625" customWidth="1"/>
    <col min="11547" max="11550" width="3" customWidth="1"/>
    <col min="11551" max="11551" width="2.5546875" bestFit="1" customWidth="1"/>
    <col min="11552" max="11552" width="3" customWidth="1"/>
    <col min="11553" max="11553" width="3.88671875" bestFit="1" customWidth="1"/>
    <col min="11554" max="11554" width="1" customWidth="1"/>
    <col min="11555" max="11555" width="3" customWidth="1"/>
    <col min="11556" max="11556" width="1" customWidth="1"/>
    <col min="11777" max="11777" width="21.33203125" bestFit="1" customWidth="1"/>
    <col min="11778" max="11801" width="2.88671875" customWidth="1"/>
    <col min="11802" max="11802" width="1.44140625" customWidth="1"/>
    <col min="11803" max="11806" width="3" customWidth="1"/>
    <col min="11807" max="11807" width="2.5546875" bestFit="1" customWidth="1"/>
    <col min="11808" max="11808" width="3" customWidth="1"/>
    <col min="11809" max="11809" width="3.88671875" bestFit="1" customWidth="1"/>
    <col min="11810" max="11810" width="1" customWidth="1"/>
    <col min="11811" max="11811" width="3" customWidth="1"/>
    <col min="11812" max="11812" width="1" customWidth="1"/>
    <col min="12033" max="12033" width="21.33203125" bestFit="1" customWidth="1"/>
    <col min="12034" max="12057" width="2.88671875" customWidth="1"/>
    <col min="12058" max="12058" width="1.44140625" customWidth="1"/>
    <col min="12059" max="12062" width="3" customWidth="1"/>
    <col min="12063" max="12063" width="2.5546875" bestFit="1" customWidth="1"/>
    <col min="12064" max="12064" width="3" customWidth="1"/>
    <col min="12065" max="12065" width="3.88671875" bestFit="1" customWidth="1"/>
    <col min="12066" max="12066" width="1" customWidth="1"/>
    <col min="12067" max="12067" width="3" customWidth="1"/>
    <col min="12068" max="12068" width="1" customWidth="1"/>
    <col min="12289" max="12289" width="21.33203125" bestFit="1" customWidth="1"/>
    <col min="12290" max="12313" width="2.88671875" customWidth="1"/>
    <col min="12314" max="12314" width="1.44140625" customWidth="1"/>
    <col min="12315" max="12318" width="3" customWidth="1"/>
    <col min="12319" max="12319" width="2.5546875" bestFit="1" customWidth="1"/>
    <col min="12320" max="12320" width="3" customWidth="1"/>
    <col min="12321" max="12321" width="3.88671875" bestFit="1" customWidth="1"/>
    <col min="12322" max="12322" width="1" customWidth="1"/>
    <col min="12323" max="12323" width="3" customWidth="1"/>
    <col min="12324" max="12324" width="1" customWidth="1"/>
    <col min="12545" max="12545" width="21.33203125" bestFit="1" customWidth="1"/>
    <col min="12546" max="12569" width="2.88671875" customWidth="1"/>
    <col min="12570" max="12570" width="1.44140625" customWidth="1"/>
    <col min="12571" max="12574" width="3" customWidth="1"/>
    <col min="12575" max="12575" width="2.5546875" bestFit="1" customWidth="1"/>
    <col min="12576" max="12576" width="3" customWidth="1"/>
    <col min="12577" max="12577" width="3.88671875" bestFit="1" customWidth="1"/>
    <col min="12578" max="12578" width="1" customWidth="1"/>
    <col min="12579" max="12579" width="3" customWidth="1"/>
    <col min="12580" max="12580" width="1" customWidth="1"/>
    <col min="12801" max="12801" width="21.33203125" bestFit="1" customWidth="1"/>
    <col min="12802" max="12825" width="2.88671875" customWidth="1"/>
    <col min="12826" max="12826" width="1.44140625" customWidth="1"/>
    <col min="12827" max="12830" width="3" customWidth="1"/>
    <col min="12831" max="12831" width="2.5546875" bestFit="1" customWidth="1"/>
    <col min="12832" max="12832" width="3" customWidth="1"/>
    <col min="12833" max="12833" width="3.88671875" bestFit="1" customWidth="1"/>
    <col min="12834" max="12834" width="1" customWidth="1"/>
    <col min="12835" max="12835" width="3" customWidth="1"/>
    <col min="12836" max="12836" width="1" customWidth="1"/>
    <col min="13057" max="13057" width="21.33203125" bestFit="1" customWidth="1"/>
    <col min="13058" max="13081" width="2.88671875" customWidth="1"/>
    <col min="13082" max="13082" width="1.44140625" customWidth="1"/>
    <col min="13083" max="13086" width="3" customWidth="1"/>
    <col min="13087" max="13087" width="2.5546875" bestFit="1" customWidth="1"/>
    <col min="13088" max="13088" width="3" customWidth="1"/>
    <col min="13089" max="13089" width="3.88671875" bestFit="1" customWidth="1"/>
    <col min="13090" max="13090" width="1" customWidth="1"/>
    <col min="13091" max="13091" width="3" customWidth="1"/>
    <col min="13092" max="13092" width="1" customWidth="1"/>
    <col min="13313" max="13313" width="21.33203125" bestFit="1" customWidth="1"/>
    <col min="13314" max="13337" width="2.88671875" customWidth="1"/>
    <col min="13338" max="13338" width="1.44140625" customWidth="1"/>
    <col min="13339" max="13342" width="3" customWidth="1"/>
    <col min="13343" max="13343" width="2.5546875" bestFit="1" customWidth="1"/>
    <col min="13344" max="13344" width="3" customWidth="1"/>
    <col min="13345" max="13345" width="3.88671875" bestFit="1" customWidth="1"/>
    <col min="13346" max="13346" width="1" customWidth="1"/>
    <col min="13347" max="13347" width="3" customWidth="1"/>
    <col min="13348" max="13348" width="1" customWidth="1"/>
    <col min="13569" max="13569" width="21.33203125" bestFit="1" customWidth="1"/>
    <col min="13570" max="13593" width="2.88671875" customWidth="1"/>
    <col min="13594" max="13594" width="1.44140625" customWidth="1"/>
    <col min="13595" max="13598" width="3" customWidth="1"/>
    <col min="13599" max="13599" width="2.5546875" bestFit="1" customWidth="1"/>
    <col min="13600" max="13600" width="3" customWidth="1"/>
    <col min="13601" max="13601" width="3.88671875" bestFit="1" customWidth="1"/>
    <col min="13602" max="13602" width="1" customWidth="1"/>
    <col min="13603" max="13603" width="3" customWidth="1"/>
    <col min="13604" max="13604" width="1" customWidth="1"/>
    <col min="13825" max="13825" width="21.33203125" bestFit="1" customWidth="1"/>
    <col min="13826" max="13849" width="2.88671875" customWidth="1"/>
    <col min="13850" max="13850" width="1.44140625" customWidth="1"/>
    <col min="13851" max="13854" width="3" customWidth="1"/>
    <col min="13855" max="13855" width="2.5546875" bestFit="1" customWidth="1"/>
    <col min="13856" max="13856" width="3" customWidth="1"/>
    <col min="13857" max="13857" width="3.88671875" bestFit="1" customWidth="1"/>
    <col min="13858" max="13858" width="1" customWidth="1"/>
    <col min="13859" max="13859" width="3" customWidth="1"/>
    <col min="13860" max="13860" width="1" customWidth="1"/>
    <col min="14081" max="14081" width="21.33203125" bestFit="1" customWidth="1"/>
    <col min="14082" max="14105" width="2.88671875" customWidth="1"/>
    <col min="14106" max="14106" width="1.44140625" customWidth="1"/>
    <col min="14107" max="14110" width="3" customWidth="1"/>
    <col min="14111" max="14111" width="2.5546875" bestFit="1" customWidth="1"/>
    <col min="14112" max="14112" width="3" customWidth="1"/>
    <col min="14113" max="14113" width="3.88671875" bestFit="1" customWidth="1"/>
    <col min="14114" max="14114" width="1" customWidth="1"/>
    <col min="14115" max="14115" width="3" customWidth="1"/>
    <col min="14116" max="14116" width="1" customWidth="1"/>
    <col min="14337" max="14337" width="21.33203125" bestFit="1" customWidth="1"/>
    <col min="14338" max="14361" width="2.88671875" customWidth="1"/>
    <col min="14362" max="14362" width="1.44140625" customWidth="1"/>
    <col min="14363" max="14366" width="3" customWidth="1"/>
    <col min="14367" max="14367" width="2.5546875" bestFit="1" customWidth="1"/>
    <col min="14368" max="14368" width="3" customWidth="1"/>
    <col min="14369" max="14369" width="3.88671875" bestFit="1" customWidth="1"/>
    <col min="14370" max="14370" width="1" customWidth="1"/>
    <col min="14371" max="14371" width="3" customWidth="1"/>
    <col min="14372" max="14372" width="1" customWidth="1"/>
    <col min="14593" max="14593" width="21.33203125" bestFit="1" customWidth="1"/>
    <col min="14594" max="14617" width="2.88671875" customWidth="1"/>
    <col min="14618" max="14618" width="1.44140625" customWidth="1"/>
    <col min="14619" max="14622" width="3" customWidth="1"/>
    <col min="14623" max="14623" width="2.5546875" bestFit="1" customWidth="1"/>
    <col min="14624" max="14624" width="3" customWidth="1"/>
    <col min="14625" max="14625" width="3.88671875" bestFit="1" customWidth="1"/>
    <col min="14626" max="14626" width="1" customWidth="1"/>
    <col min="14627" max="14627" width="3" customWidth="1"/>
    <col min="14628" max="14628" width="1" customWidth="1"/>
    <col min="14849" max="14849" width="21.33203125" bestFit="1" customWidth="1"/>
    <col min="14850" max="14873" width="2.88671875" customWidth="1"/>
    <col min="14874" max="14874" width="1.44140625" customWidth="1"/>
    <col min="14875" max="14878" width="3" customWidth="1"/>
    <col min="14879" max="14879" width="2.5546875" bestFit="1" customWidth="1"/>
    <col min="14880" max="14880" width="3" customWidth="1"/>
    <col min="14881" max="14881" width="3.88671875" bestFit="1" customWidth="1"/>
    <col min="14882" max="14882" width="1" customWidth="1"/>
    <col min="14883" max="14883" width="3" customWidth="1"/>
    <col min="14884" max="14884" width="1" customWidth="1"/>
    <col min="15105" max="15105" width="21.33203125" bestFit="1" customWidth="1"/>
    <col min="15106" max="15129" width="2.88671875" customWidth="1"/>
    <col min="15130" max="15130" width="1.44140625" customWidth="1"/>
    <col min="15131" max="15134" width="3" customWidth="1"/>
    <col min="15135" max="15135" width="2.5546875" bestFit="1" customWidth="1"/>
    <col min="15136" max="15136" width="3" customWidth="1"/>
    <col min="15137" max="15137" width="3.88671875" bestFit="1" customWidth="1"/>
    <col min="15138" max="15138" width="1" customWidth="1"/>
    <col min="15139" max="15139" width="3" customWidth="1"/>
    <col min="15140" max="15140" width="1" customWidth="1"/>
    <col min="15361" max="15361" width="21.33203125" bestFit="1" customWidth="1"/>
    <col min="15362" max="15385" width="2.88671875" customWidth="1"/>
    <col min="15386" max="15386" width="1.44140625" customWidth="1"/>
    <col min="15387" max="15390" width="3" customWidth="1"/>
    <col min="15391" max="15391" width="2.5546875" bestFit="1" customWidth="1"/>
    <col min="15392" max="15392" width="3" customWidth="1"/>
    <col min="15393" max="15393" width="3.88671875" bestFit="1" customWidth="1"/>
    <col min="15394" max="15394" width="1" customWidth="1"/>
    <col min="15395" max="15395" width="3" customWidth="1"/>
    <col min="15396" max="15396" width="1" customWidth="1"/>
    <col min="15617" max="15617" width="21.33203125" bestFit="1" customWidth="1"/>
    <col min="15618" max="15641" width="2.88671875" customWidth="1"/>
    <col min="15642" max="15642" width="1.44140625" customWidth="1"/>
    <col min="15643" max="15646" width="3" customWidth="1"/>
    <col min="15647" max="15647" width="2.5546875" bestFit="1" customWidth="1"/>
    <col min="15648" max="15648" width="3" customWidth="1"/>
    <col min="15649" max="15649" width="3.88671875" bestFit="1" customWidth="1"/>
    <col min="15650" max="15650" width="1" customWidth="1"/>
    <col min="15651" max="15651" width="3" customWidth="1"/>
    <col min="15652" max="15652" width="1" customWidth="1"/>
    <col min="15873" max="15873" width="21.33203125" bestFit="1" customWidth="1"/>
    <col min="15874" max="15897" width="2.88671875" customWidth="1"/>
    <col min="15898" max="15898" width="1.44140625" customWidth="1"/>
    <col min="15899" max="15902" width="3" customWidth="1"/>
    <col min="15903" max="15903" width="2.5546875" bestFit="1" customWidth="1"/>
    <col min="15904" max="15904" width="3" customWidth="1"/>
    <col min="15905" max="15905" width="3.88671875" bestFit="1" customWidth="1"/>
    <col min="15906" max="15906" width="1" customWidth="1"/>
    <col min="15907" max="15907" width="3" customWidth="1"/>
    <col min="15908" max="15908" width="1" customWidth="1"/>
    <col min="16129" max="16129" width="21.33203125" bestFit="1" customWidth="1"/>
    <col min="16130" max="16153" width="2.88671875" customWidth="1"/>
    <col min="16154" max="16154" width="1.44140625" customWidth="1"/>
    <col min="16155" max="16158" width="3" customWidth="1"/>
    <col min="16159" max="16159" width="2.5546875" bestFit="1" customWidth="1"/>
    <col min="16160" max="16160" width="3" customWidth="1"/>
    <col min="16161" max="16161" width="3.88671875" bestFit="1" customWidth="1"/>
    <col min="16162" max="16162" width="1" customWidth="1"/>
    <col min="16163" max="16163" width="3" customWidth="1"/>
    <col min="16164" max="16164" width="1" customWidth="1"/>
  </cols>
  <sheetData>
    <row r="1" spans="1:37" ht="16.2" thickBot="1" x14ac:dyDescent="0.35">
      <c r="A1" s="100" t="s">
        <v>47</v>
      </c>
      <c r="AA1" s="2">
        <v>36892</v>
      </c>
      <c r="AB1" s="3"/>
      <c r="AC1" s="3"/>
      <c r="AD1" s="3"/>
      <c r="AE1" s="3"/>
      <c r="AF1" s="3"/>
      <c r="AG1" s="3"/>
      <c r="AI1" s="4"/>
      <c r="AJ1" s="5"/>
    </row>
    <row r="2" spans="1:37" ht="33.75" customHeight="1" thickTop="1" thickBot="1" x14ac:dyDescent="0.35">
      <c r="A2" s="101" t="s">
        <v>48</v>
      </c>
      <c r="B2" s="8" t="str">
        <f>(A3)</f>
        <v>Füzy Csaba</v>
      </c>
      <c r="C2" s="7"/>
      <c r="D2" s="8"/>
      <c r="E2" s="8"/>
      <c r="F2" s="9" t="str">
        <f>(A4)</f>
        <v>Böcskei Imre</v>
      </c>
      <c r="G2" s="8"/>
      <c r="H2" s="8"/>
      <c r="I2" s="8"/>
      <c r="J2" s="9" t="str">
        <f>(A5)</f>
        <v>Serák György</v>
      </c>
      <c r="K2" s="8"/>
      <c r="L2" s="8"/>
      <c r="M2" s="8"/>
      <c r="N2" s="9" t="str">
        <f>(A6)</f>
        <v>Kondor Gábor</v>
      </c>
      <c r="O2" s="8"/>
      <c r="P2" s="8"/>
      <c r="Q2" s="8"/>
      <c r="R2" s="9" t="str">
        <f>(A7)</f>
        <v>Valics Lehel </v>
      </c>
      <c r="S2" s="8"/>
      <c r="T2" s="8"/>
      <c r="U2" s="8"/>
      <c r="V2" s="9" t="str">
        <f>(A8)</f>
        <v>Váradi László</v>
      </c>
      <c r="W2" s="8"/>
      <c r="X2" s="8"/>
      <c r="Y2" s="8"/>
      <c r="Z2" s="10"/>
      <c r="AA2" s="11" t="s">
        <v>49</v>
      </c>
      <c r="AB2" s="12" t="s">
        <v>50</v>
      </c>
      <c r="AC2" s="12" t="s">
        <v>51</v>
      </c>
      <c r="AD2" s="12" t="s">
        <v>52</v>
      </c>
      <c r="AE2" s="129" t="s">
        <v>53</v>
      </c>
      <c r="AF2" s="129" t="s">
        <v>54</v>
      </c>
      <c r="AG2" s="14" t="s">
        <v>55</v>
      </c>
      <c r="AH2" s="15"/>
      <c r="AI2" s="16" t="s">
        <v>56</v>
      </c>
      <c r="AJ2" s="17"/>
      <c r="AK2" s="18" t="s">
        <v>57</v>
      </c>
    </row>
    <row r="3" spans="1:37" ht="16.2" thickTop="1" x14ac:dyDescent="0.3">
      <c r="A3" s="128" t="s">
        <v>7</v>
      </c>
      <c r="B3" s="19"/>
      <c r="C3" s="20"/>
      <c r="D3" s="20"/>
      <c r="E3" s="20"/>
      <c r="F3" s="21">
        <v>5</v>
      </c>
      <c r="G3" s="24">
        <f>(N26)</f>
        <v>2</v>
      </c>
      <c r="H3" s="24">
        <f>(P26)</f>
        <v>1</v>
      </c>
      <c r="I3" s="23" t="str">
        <f>IF(G3=".","-",IF(G3&gt;H3,"g",IF(G3=H3,"d","v")))</f>
        <v>g</v>
      </c>
      <c r="J3" s="21">
        <v>4</v>
      </c>
      <c r="K3" s="24">
        <f>(N24)</f>
        <v>2</v>
      </c>
      <c r="L3" s="24">
        <f>(P24)</f>
        <v>1</v>
      </c>
      <c r="M3" s="23" t="str">
        <f>IF(K3=".","-",IF(K3&gt;L3,"g",IF(K3=L3,"d","v")))</f>
        <v>g</v>
      </c>
      <c r="N3" s="21">
        <v>3</v>
      </c>
      <c r="O3" s="24">
        <f>(N19)</f>
        <v>0</v>
      </c>
      <c r="P3" s="24">
        <f>(P19)</f>
        <v>0</v>
      </c>
      <c r="Q3" s="23" t="str">
        <f>IF(O3=".","-",IF(O3&gt;P3,"g",IF(O3=P3,"d","v")))</f>
        <v>d</v>
      </c>
      <c r="R3" s="21">
        <v>2</v>
      </c>
      <c r="S3" s="24">
        <f>(N16)</f>
        <v>3</v>
      </c>
      <c r="T3" s="24">
        <f>(P16)</f>
        <v>0</v>
      </c>
      <c r="U3" s="23" t="str">
        <f>IF(S3=".","-",IF(S3&gt;T3,"g",IF(S3=T3,"d","v")))</f>
        <v>g</v>
      </c>
      <c r="V3" s="21">
        <v>1</v>
      </c>
      <c r="W3" s="24">
        <f>(N10)</f>
        <v>2</v>
      </c>
      <c r="X3" s="24">
        <f>(P10)</f>
        <v>0</v>
      </c>
      <c r="Y3" s="23" t="str">
        <f>IF(W3=".","-",IF(W3&gt;X3,"g",IF(W3=X3,"d","v")))</f>
        <v>g</v>
      </c>
      <c r="Z3" s="25"/>
      <c r="AA3" s="26">
        <f t="shared" ref="AA3:AA8" si="0">SUM(AB3:AD3)</f>
        <v>5</v>
      </c>
      <c r="AB3" s="27">
        <f t="shared" ref="AB3:AB8" si="1">COUNTIF(B3:Y3,"g")</f>
        <v>4</v>
      </c>
      <c r="AC3" s="27">
        <f t="shared" ref="AC3:AC8" si="2">COUNTIF(B3:Y3,"d")</f>
        <v>1</v>
      </c>
      <c r="AD3" s="27">
        <f t="shared" ref="AD3:AD8" si="3">COUNTIF(B3:Y3,"v")</f>
        <v>0</v>
      </c>
      <c r="AE3" s="28">
        <f>SUM(IF(G3&lt;&gt;".",G3)+IF(K3&lt;&gt;".",K3)+IF(O3&lt;&gt;".",O3)+IF(S3&lt;&gt;".",S3)+IF(W3&lt;&gt;".",W3))</f>
        <v>9</v>
      </c>
      <c r="AF3" s="28">
        <f>SUM(IF(H3&lt;&gt;".",H3)+IF(L3&lt;&gt;".",L3)+IF(P3&lt;&gt;".",P3)+IF(T3&lt;&gt;".",T3)+IF(X3&lt;&gt;".",X3))</f>
        <v>2</v>
      </c>
      <c r="AG3" s="29">
        <f t="shared" ref="AG3:AG8" si="4">SUM(AB3*3+AC3*1)</f>
        <v>13</v>
      </c>
      <c r="AH3" s="30"/>
      <c r="AI3" s="31">
        <f t="shared" ref="AI3:AI8" si="5">RANK(AG3,$AG$3:$AG$8,0)</f>
        <v>1</v>
      </c>
      <c r="AJ3" s="32"/>
      <c r="AK3" s="33">
        <f t="shared" ref="AK3:AK8" si="6">SUM(AE3-AF3)</f>
        <v>7</v>
      </c>
    </row>
    <row r="4" spans="1:37" ht="15.6" x14ac:dyDescent="0.3">
      <c r="A4" s="94" t="s">
        <v>5</v>
      </c>
      <c r="B4" s="34">
        <v>5</v>
      </c>
      <c r="C4" s="22">
        <f>(P26)</f>
        <v>1</v>
      </c>
      <c r="D4" s="22">
        <f>(N26)</f>
        <v>2</v>
      </c>
      <c r="E4" s="38" t="str">
        <f>IF(C4=".","-",IF(C4&gt;D4,"g",IF(C4=D4,"d","v")))</f>
        <v>v</v>
      </c>
      <c r="F4" s="36"/>
      <c r="G4" s="37"/>
      <c r="H4" s="37"/>
      <c r="I4" s="37"/>
      <c r="J4" s="34">
        <v>3</v>
      </c>
      <c r="K4" s="22">
        <f>(N18)</f>
        <v>1</v>
      </c>
      <c r="L4" s="22">
        <f>(P18)</f>
        <v>1</v>
      </c>
      <c r="M4" s="38" t="str">
        <f>IF(K4=".","-",IF(K4&gt;L4,"g",IF(K4=L4,"d","v")))</f>
        <v>d</v>
      </c>
      <c r="N4" s="34">
        <v>2</v>
      </c>
      <c r="O4" s="22">
        <f>(N15)</f>
        <v>0</v>
      </c>
      <c r="P4" s="22">
        <f>(P15)</f>
        <v>0</v>
      </c>
      <c r="Q4" s="38" t="str">
        <f>IF(O4=".","-",IF(O4&gt;P4,"g",IF(O4=P4,"d","v")))</f>
        <v>d</v>
      </c>
      <c r="R4" s="34">
        <v>1</v>
      </c>
      <c r="S4" s="22">
        <f>(N12)</f>
        <v>0</v>
      </c>
      <c r="T4" s="22">
        <f>(P12)</f>
        <v>0</v>
      </c>
      <c r="U4" s="38" t="str">
        <f>IF(S4=".","-",IF(S4&gt;T4,"g",IF(S4=T4,"d","v")))</f>
        <v>d</v>
      </c>
      <c r="V4" s="34">
        <v>4</v>
      </c>
      <c r="W4" s="22">
        <f>(N23)</f>
        <v>1</v>
      </c>
      <c r="X4" s="22">
        <f>(P23)</f>
        <v>3</v>
      </c>
      <c r="Y4" s="38" t="str">
        <f>IF(W4=".","-",IF(W4&gt;X4,"g",IF(W4=X4,"d","v")))</f>
        <v>v</v>
      </c>
      <c r="Z4" s="39"/>
      <c r="AA4" s="108">
        <f t="shared" si="0"/>
        <v>5</v>
      </c>
      <c r="AB4" s="109">
        <f t="shared" si="1"/>
        <v>0</v>
      </c>
      <c r="AC4" s="109">
        <f t="shared" si="2"/>
        <v>3</v>
      </c>
      <c r="AD4" s="109">
        <f t="shared" si="3"/>
        <v>2</v>
      </c>
      <c r="AE4" s="130">
        <f>SUM(IF(C4&lt;&gt;".",C4)+IF(K4&lt;&gt;".",K4)+IF(O4&lt;&gt;".",O4)+IF(S4&lt;&gt;".",S4)+IF(W4&lt;&gt;".",W4))</f>
        <v>3</v>
      </c>
      <c r="AF4" s="130">
        <f>SUM(IF(D4&lt;&gt;".",D4)+IF(L4&lt;&gt;".",L4)+IF(P4&lt;&gt;".",P4)+IF(T4&lt;&gt;".",T4)+IF(X4&lt;&gt;".",X4))</f>
        <v>6</v>
      </c>
      <c r="AG4" s="40">
        <f t="shared" si="4"/>
        <v>3</v>
      </c>
      <c r="AH4" s="30"/>
      <c r="AI4" s="31">
        <f t="shared" si="5"/>
        <v>5</v>
      </c>
      <c r="AJ4" s="32"/>
      <c r="AK4" s="33">
        <f t="shared" si="6"/>
        <v>-3</v>
      </c>
    </row>
    <row r="5" spans="1:37" ht="15.6" x14ac:dyDescent="0.3">
      <c r="A5" s="93" t="s">
        <v>11</v>
      </c>
      <c r="B5" s="34">
        <v>4</v>
      </c>
      <c r="C5" s="22">
        <f>(P24)</f>
        <v>1</v>
      </c>
      <c r="D5" s="22">
        <f>(N24)</f>
        <v>2</v>
      </c>
      <c r="E5" s="38" t="str">
        <f>IF(C5=".","-",IF(C5&gt;D5,"g",IF(C5=D5,"d","v")))</f>
        <v>v</v>
      </c>
      <c r="F5" s="34">
        <v>3</v>
      </c>
      <c r="G5" s="22">
        <f>(P18)</f>
        <v>1</v>
      </c>
      <c r="H5" s="22">
        <f>(N18)</f>
        <v>1</v>
      </c>
      <c r="I5" s="38" t="str">
        <f>IF(G5=".","-",IF(G5&gt;H5,"g",IF(G5=H5,"d","v")))</f>
        <v>d</v>
      </c>
      <c r="J5" s="131"/>
      <c r="K5" s="37"/>
      <c r="L5" s="37"/>
      <c r="M5" s="37"/>
      <c r="N5" s="34">
        <v>1</v>
      </c>
      <c r="O5" s="22">
        <f>(N11)</f>
        <v>0</v>
      </c>
      <c r="P5" s="22">
        <f>(P11)</f>
        <v>0</v>
      </c>
      <c r="Q5" s="38" t="str">
        <f>IF(O5=".","-",IF(O5&gt;P5,"g",IF(O5=P5,"d","v")))</f>
        <v>d</v>
      </c>
      <c r="R5" s="34">
        <v>5</v>
      </c>
      <c r="S5" s="22">
        <f>(N27)</f>
        <v>0</v>
      </c>
      <c r="T5" s="22">
        <f>(P27)</f>
        <v>0</v>
      </c>
      <c r="U5" s="38" t="str">
        <f>IF(S5=".","-",IF(S5&gt;T5,"g",IF(S5=T5,"d","v")))</f>
        <v>d</v>
      </c>
      <c r="V5" s="34">
        <v>2</v>
      </c>
      <c r="W5" s="22">
        <f>(N14)</f>
        <v>0</v>
      </c>
      <c r="X5" s="22">
        <f>(P14)</f>
        <v>1</v>
      </c>
      <c r="Y5" s="38" t="str">
        <f>IF(W5=".","-",IF(W5&gt;X5,"g",IF(W5=X5,"d","v")))</f>
        <v>v</v>
      </c>
      <c r="Z5" s="39"/>
      <c r="AA5" s="108">
        <f t="shared" si="0"/>
        <v>5</v>
      </c>
      <c r="AB5" s="109">
        <f t="shared" si="1"/>
        <v>0</v>
      </c>
      <c r="AC5" s="109">
        <f t="shared" si="2"/>
        <v>3</v>
      </c>
      <c r="AD5" s="109">
        <f t="shared" si="3"/>
        <v>2</v>
      </c>
      <c r="AE5" s="130">
        <f>SUM(IF(C5&lt;&gt;".",C5)+IF(G5&lt;&gt;".",G5)+IF(O5&lt;&gt;".",O5)+IF(S5&lt;&gt;".",S5)+IF(W5&lt;&gt;".",W5))</f>
        <v>2</v>
      </c>
      <c r="AF5" s="130">
        <f>SUM(IF(H5&lt;&gt;".",H5)+IF(D5&lt;&gt;".",D5)+IF(P5&lt;&gt;".",P5)+IF(T5&lt;&gt;".",T5)+IF(X5&lt;&gt;".",X5))</f>
        <v>4</v>
      </c>
      <c r="AG5" s="40">
        <f t="shared" si="4"/>
        <v>3</v>
      </c>
      <c r="AH5" s="30"/>
      <c r="AI5" s="31">
        <f t="shared" si="5"/>
        <v>5</v>
      </c>
      <c r="AJ5" s="32"/>
      <c r="AK5" s="33">
        <f t="shared" si="6"/>
        <v>-2</v>
      </c>
    </row>
    <row r="6" spans="1:37" ht="15.6" x14ac:dyDescent="0.3">
      <c r="A6" s="93" t="s">
        <v>32</v>
      </c>
      <c r="B6" s="34">
        <v>3</v>
      </c>
      <c r="C6" s="22">
        <f>(P19)</f>
        <v>0</v>
      </c>
      <c r="D6" s="22">
        <f>(N19)</f>
        <v>0</v>
      </c>
      <c r="E6" s="38" t="str">
        <f>IF(C6=".","-",IF(C6&gt;D6,"g",IF(C6=D6,"d","v")))</f>
        <v>d</v>
      </c>
      <c r="F6" s="34">
        <v>2</v>
      </c>
      <c r="G6" s="22">
        <f>(P15)</f>
        <v>0</v>
      </c>
      <c r="H6" s="22">
        <f>(N15)</f>
        <v>0</v>
      </c>
      <c r="I6" s="38" t="str">
        <f>IF(G6=".","-",IF(G6&gt;H6,"g",IF(G6=H6,"d","v")))</f>
        <v>d</v>
      </c>
      <c r="J6" s="34">
        <v>1</v>
      </c>
      <c r="K6" s="22">
        <f>(P11)</f>
        <v>0</v>
      </c>
      <c r="L6" s="22">
        <f>(N11)</f>
        <v>0</v>
      </c>
      <c r="M6" s="38" t="str">
        <f>IF(K6=".","-",IF(K6&gt;L6,"g",IF(K6=L6,"d","v")))</f>
        <v>d</v>
      </c>
      <c r="N6" s="36"/>
      <c r="O6" s="37"/>
      <c r="P6" s="37"/>
      <c r="Q6" s="37"/>
      <c r="R6" s="34">
        <v>4</v>
      </c>
      <c r="S6" s="22">
        <f>(N22)</f>
        <v>0</v>
      </c>
      <c r="T6" s="22">
        <f>(P22)</f>
        <v>0</v>
      </c>
      <c r="U6" s="38" t="str">
        <f>IF(S6=".","-",IF(S6&gt;T6,"g",IF(S6=T6,"d","v")))</f>
        <v>d</v>
      </c>
      <c r="V6" s="34">
        <v>5</v>
      </c>
      <c r="W6" s="22">
        <f>(N28)</f>
        <v>0</v>
      </c>
      <c r="X6" s="22">
        <f>(P28)</f>
        <v>1</v>
      </c>
      <c r="Y6" s="38" t="str">
        <f>IF(W6=".","-",IF(W6&gt;X6,"g",IF(W6=X6,"d","v")))</f>
        <v>v</v>
      </c>
      <c r="Z6" s="39"/>
      <c r="AA6" s="108">
        <f t="shared" si="0"/>
        <v>5</v>
      </c>
      <c r="AB6" s="109">
        <f t="shared" si="1"/>
        <v>0</v>
      </c>
      <c r="AC6" s="109">
        <f t="shared" si="2"/>
        <v>4</v>
      </c>
      <c r="AD6" s="109">
        <f t="shared" si="3"/>
        <v>1</v>
      </c>
      <c r="AE6" s="130">
        <f>SUM(IF(G6&lt;&gt;".",G6)+IF(K6&lt;&gt;".",K6)+IF(C6&lt;&gt;".",C6)+IF(S6&lt;&gt;".",S6)+IF(W6&lt;&gt;".",W6))</f>
        <v>0</v>
      </c>
      <c r="AF6" s="130">
        <f>SUM(IF(H6&lt;&gt;".",H6)+IF(L6&lt;&gt;".",L6)+IF(D6&lt;&gt;".",D6)+IF(T6&lt;&gt;".",T6)+IF(X6&lt;&gt;".",X6))</f>
        <v>1</v>
      </c>
      <c r="AG6" s="40">
        <f t="shared" si="4"/>
        <v>4</v>
      </c>
      <c r="AH6" s="30"/>
      <c r="AI6" s="31">
        <f t="shared" si="5"/>
        <v>3</v>
      </c>
      <c r="AJ6" s="32"/>
      <c r="AK6" s="33">
        <f t="shared" si="6"/>
        <v>-1</v>
      </c>
    </row>
    <row r="7" spans="1:37" ht="15.6" x14ac:dyDescent="0.3">
      <c r="A7" s="95" t="s">
        <v>26</v>
      </c>
      <c r="B7" s="34">
        <v>2</v>
      </c>
      <c r="C7" s="22">
        <f>(P16)</f>
        <v>0</v>
      </c>
      <c r="D7" s="22">
        <f>(N16)</f>
        <v>3</v>
      </c>
      <c r="E7" s="38" t="str">
        <f>IF(C7=".","-",IF(C7&gt;D7,"g",IF(C7=D7,"d","v")))</f>
        <v>v</v>
      </c>
      <c r="F7" s="34">
        <v>1</v>
      </c>
      <c r="G7" s="22">
        <f>(P12)</f>
        <v>0</v>
      </c>
      <c r="H7" s="22">
        <f>(N12)</f>
        <v>0</v>
      </c>
      <c r="I7" s="38" t="str">
        <f>IF(G7=".","-",IF(G7&gt;H7,"g",IF(G7=H7,"d","v")))</f>
        <v>d</v>
      </c>
      <c r="J7" s="34">
        <v>5</v>
      </c>
      <c r="K7" s="22">
        <f>(P27)</f>
        <v>0</v>
      </c>
      <c r="L7" s="22">
        <f>(N27)</f>
        <v>0</v>
      </c>
      <c r="M7" s="38" t="str">
        <f>IF(K7=".","-",IF(K7&gt;L7,"g",IF(K7=L7,"d","v")))</f>
        <v>d</v>
      </c>
      <c r="N7" s="132">
        <v>4</v>
      </c>
      <c r="O7" s="22">
        <f>(P22)</f>
        <v>0</v>
      </c>
      <c r="P7" s="22">
        <f>(N22)</f>
        <v>0</v>
      </c>
      <c r="Q7" s="38" t="str">
        <f>IF(O7=".","-",IF(O7&gt;P7,"g",IF(O7=P7,"d","v")))</f>
        <v>d</v>
      </c>
      <c r="R7" s="36"/>
      <c r="S7" s="37"/>
      <c r="T7" s="37"/>
      <c r="U7" s="37"/>
      <c r="V7" s="34">
        <v>3</v>
      </c>
      <c r="W7" s="22">
        <f>(N20)</f>
        <v>0</v>
      </c>
      <c r="X7" s="22">
        <f>(P20)</f>
        <v>0</v>
      </c>
      <c r="Y7" s="38" t="str">
        <f>IF(W7=".","-",IF(W7&gt;X7,"g",IF(W7=X7,"d","v")))</f>
        <v>d</v>
      </c>
      <c r="Z7" s="39"/>
      <c r="AA7" s="108">
        <f t="shared" si="0"/>
        <v>5</v>
      </c>
      <c r="AB7" s="109">
        <f t="shared" si="1"/>
        <v>0</v>
      </c>
      <c r="AC7" s="109">
        <f t="shared" si="2"/>
        <v>4</v>
      </c>
      <c r="AD7" s="109">
        <f t="shared" si="3"/>
        <v>1</v>
      </c>
      <c r="AE7" s="130">
        <f>SUM(IF(G7&lt;&gt;".",G7)+IF(K7&lt;&gt;".",K7)+IF(O7&lt;&gt;".",O7)+IF(C7&lt;&gt;".",C7)+IF(W7&lt;&gt;".",W7))</f>
        <v>0</v>
      </c>
      <c r="AF7" s="130">
        <f>SUM(IF(H7&lt;&gt;".",H7)+IF(L7&lt;&gt;".",L7)+IF(P7&lt;&gt;".",P7)+IF(D7&lt;&gt;".",D7)+IF(X7&lt;&gt;".",X7))</f>
        <v>3</v>
      </c>
      <c r="AG7" s="40">
        <f t="shared" si="4"/>
        <v>4</v>
      </c>
      <c r="AH7" s="133"/>
      <c r="AI7" s="31">
        <v>4</v>
      </c>
      <c r="AJ7" s="32"/>
      <c r="AK7" s="33">
        <f t="shared" si="6"/>
        <v>-3</v>
      </c>
    </row>
    <row r="8" spans="1:37" s="44" customFormat="1" ht="16.2" thickBot="1" x14ac:dyDescent="0.35">
      <c r="A8" s="94" t="s">
        <v>43</v>
      </c>
      <c r="B8" s="111">
        <v>1</v>
      </c>
      <c r="C8" s="112">
        <f>(P10)</f>
        <v>0</v>
      </c>
      <c r="D8" s="112">
        <f>(N10)</f>
        <v>2</v>
      </c>
      <c r="E8" s="113" t="str">
        <f>IF(C8=".","-",IF(C8&gt;D8,"g",IF(C8=D8,"d","v")))</f>
        <v>v</v>
      </c>
      <c r="F8" s="111">
        <v>4</v>
      </c>
      <c r="G8" s="112">
        <f>(P23)</f>
        <v>3</v>
      </c>
      <c r="H8" s="112">
        <f>(N23)</f>
        <v>1</v>
      </c>
      <c r="I8" s="113" t="str">
        <f>IF(G8=".","-",IF(G8&gt;H8,"g",IF(G8=H8,"d","v")))</f>
        <v>g</v>
      </c>
      <c r="J8" s="111">
        <v>2</v>
      </c>
      <c r="K8" s="112">
        <f>(P14)</f>
        <v>1</v>
      </c>
      <c r="L8" s="112">
        <f>(N14)</f>
        <v>0</v>
      </c>
      <c r="M8" s="113" t="str">
        <f>IF(K8=".","-",IF(K8&gt;L8,"g",IF(K8=L8,"d","v")))</f>
        <v>g</v>
      </c>
      <c r="N8" s="135">
        <v>5</v>
      </c>
      <c r="O8" s="112">
        <f>(X6)</f>
        <v>1</v>
      </c>
      <c r="P8" s="112">
        <f>(W6)</f>
        <v>0</v>
      </c>
      <c r="Q8" s="113" t="str">
        <f>IF(O8=".","-",IF(O8&gt;P8,"g",IF(O8=P8,"d","v")))</f>
        <v>g</v>
      </c>
      <c r="R8" s="111">
        <v>3</v>
      </c>
      <c r="S8" s="112">
        <f>(P20)</f>
        <v>0</v>
      </c>
      <c r="T8" s="112">
        <f>(N20)</f>
        <v>0</v>
      </c>
      <c r="U8" s="113" t="str">
        <f>IF(S8=".","-",IF(S8&gt;T8,"g",IF(S8=T8,"d","v")))</f>
        <v>d</v>
      </c>
      <c r="V8" s="114"/>
      <c r="W8" s="115"/>
      <c r="X8" s="115"/>
      <c r="Y8" s="115"/>
      <c r="Z8" s="10"/>
      <c r="AA8" s="116">
        <f t="shared" si="0"/>
        <v>5</v>
      </c>
      <c r="AB8" s="117">
        <f t="shared" si="1"/>
        <v>3</v>
      </c>
      <c r="AC8" s="117">
        <f t="shared" si="2"/>
        <v>1</v>
      </c>
      <c r="AD8" s="117">
        <f t="shared" si="3"/>
        <v>1</v>
      </c>
      <c r="AE8" s="118">
        <f>SUM(IF(G8&lt;&gt;".",G8)+IF(K8&lt;&gt;".",K8)+IF(O8&lt;&gt;".",O8)+IF(S8&lt;&gt;".",S8)+IF(C8&lt;&gt;".",C8))</f>
        <v>5</v>
      </c>
      <c r="AF8" s="118">
        <f>SUM(IF(H8&lt;&gt;".",H8)+IF(L8&lt;&gt;".",L8)+IF(P8&lt;&gt;".",P8)+IF(T8&lt;&gt;".",T8)+IF(D8&lt;&gt;".",D8))</f>
        <v>3</v>
      </c>
      <c r="AG8" s="119">
        <f t="shared" si="4"/>
        <v>10</v>
      </c>
      <c r="AH8" s="30"/>
      <c r="AI8" s="60">
        <f t="shared" si="5"/>
        <v>2</v>
      </c>
      <c r="AJ8" s="32"/>
      <c r="AK8" s="33">
        <f t="shared" si="6"/>
        <v>2</v>
      </c>
    </row>
    <row r="9" spans="1:37" s="44" customFormat="1" ht="3.75" customHeight="1" thickTop="1" x14ac:dyDescent="0.3">
      <c r="B9" s="61"/>
      <c r="C9" s="62"/>
      <c r="D9" s="62"/>
      <c r="E9" s="63"/>
      <c r="F9" s="61"/>
      <c r="G9" s="62"/>
      <c r="H9" s="62"/>
      <c r="I9" s="63"/>
      <c r="J9" s="61"/>
      <c r="K9" s="62"/>
      <c r="L9" s="62"/>
      <c r="M9" s="63"/>
      <c r="N9" s="61"/>
      <c r="O9" s="62"/>
      <c r="P9" s="62"/>
      <c r="Q9" s="63"/>
      <c r="R9" s="61"/>
      <c r="S9" s="62"/>
      <c r="T9" s="62"/>
      <c r="U9" s="63"/>
      <c r="AA9" s="64"/>
      <c r="AB9" s="65"/>
      <c r="AC9" s="65"/>
      <c r="AD9" s="65"/>
      <c r="AE9" s="66"/>
      <c r="AF9" s="66"/>
      <c r="AG9" s="67"/>
    </row>
    <row r="10" spans="1:37" s="44" customFormat="1" ht="24.6" x14ac:dyDescent="0.4">
      <c r="A10" s="68">
        <v>1</v>
      </c>
      <c r="B10" s="69"/>
      <c r="C10"/>
      <c r="D10" s="70"/>
      <c r="K10"/>
      <c r="L10" s="120" t="str">
        <f>($A$3)</f>
        <v>Füzy Csaba</v>
      </c>
      <c r="M10"/>
      <c r="N10" s="73">
        <v>2</v>
      </c>
      <c r="O10" s="74" t="s">
        <v>58</v>
      </c>
      <c r="P10" s="73">
        <v>0</v>
      </c>
      <c r="Q10" s="71"/>
      <c r="R10" s="122" t="str">
        <f>($A$8)</f>
        <v>Váradi László</v>
      </c>
      <c r="T10"/>
      <c r="U10"/>
      <c r="V10"/>
    </row>
    <row r="11" spans="1:37" s="44" customFormat="1" ht="20.399999999999999" x14ac:dyDescent="0.35">
      <c r="A11" s="126"/>
      <c r="B11" s="77"/>
      <c r="C11"/>
      <c r="D11"/>
      <c r="K11"/>
      <c r="L11" s="120" t="str">
        <f>($A$5)</f>
        <v>Serák György</v>
      </c>
      <c r="M11"/>
      <c r="N11" s="73">
        <v>0</v>
      </c>
      <c r="O11" s="74" t="s">
        <v>58</v>
      </c>
      <c r="P11" s="73">
        <v>0</v>
      </c>
      <c r="Q11"/>
      <c r="R11" s="122" t="str">
        <f>($A$6)</f>
        <v>Kondor Gábor</v>
      </c>
      <c r="T11"/>
      <c r="U11"/>
      <c r="V11"/>
    </row>
    <row r="12" spans="1:37" s="44" customFormat="1" ht="20.399999999999999" x14ac:dyDescent="0.35">
      <c r="B12" s="77"/>
      <c r="C12"/>
      <c r="D12" s="70"/>
      <c r="K12"/>
      <c r="L12" s="120" t="str">
        <f>($A$4)</f>
        <v>Böcskei Imre</v>
      </c>
      <c r="M12"/>
      <c r="N12" s="73">
        <v>0</v>
      </c>
      <c r="O12" s="74" t="s">
        <v>58</v>
      </c>
      <c r="P12" s="73">
        <v>0</v>
      </c>
      <c r="Q12" s="136"/>
      <c r="R12" s="122" t="str">
        <f>($A$7)</f>
        <v>Valics Lehel </v>
      </c>
      <c r="T12"/>
      <c r="U12"/>
      <c r="V12"/>
    </row>
    <row r="13" spans="1:37" ht="3.75" customHeight="1" x14ac:dyDescent="0.4">
      <c r="A13" s="76"/>
      <c r="B13" s="77"/>
      <c r="C13" s="79"/>
      <c r="D13" s="80"/>
      <c r="E13" s="77"/>
      <c r="F13" s="77"/>
      <c r="G13" s="77"/>
      <c r="H13" s="77"/>
      <c r="I13" s="77"/>
      <c r="J13" s="77"/>
      <c r="K13" s="81"/>
      <c r="L13" s="81"/>
      <c r="M13" s="81"/>
      <c r="N13" s="77"/>
      <c r="O13" s="82"/>
      <c r="P13" s="83"/>
      <c r="Q13" s="82"/>
      <c r="R13" s="77"/>
      <c r="S13" s="77"/>
      <c r="T13" s="81"/>
      <c r="U13" s="81"/>
      <c r="V13" s="81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7" s="44" customFormat="1" ht="24.6" x14ac:dyDescent="0.4">
      <c r="A14" s="68">
        <v>2</v>
      </c>
      <c r="B14" s="69"/>
      <c r="D14" s="70"/>
      <c r="K14" s="71"/>
      <c r="L14" s="120" t="str">
        <f>($A$5)</f>
        <v>Serák György</v>
      </c>
      <c r="M14"/>
      <c r="N14" s="73">
        <v>0</v>
      </c>
      <c r="O14" s="74" t="s">
        <v>58</v>
      </c>
      <c r="P14" s="73">
        <v>1</v>
      </c>
      <c r="Q14" s="71"/>
      <c r="R14" s="122" t="str">
        <f>($A$8)</f>
        <v>Váradi László</v>
      </c>
      <c r="AI14" s="75"/>
    </row>
    <row r="15" spans="1:37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($A$4)</f>
        <v>Böcskei Imre</v>
      </c>
      <c r="N15" s="73">
        <v>0</v>
      </c>
      <c r="O15" s="74" t="s">
        <v>58</v>
      </c>
      <c r="P15" s="73">
        <v>0</v>
      </c>
      <c r="R15" s="122" t="str">
        <f>($A$6)</f>
        <v>Kondor Gábor</v>
      </c>
      <c r="S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I15" s="75"/>
    </row>
    <row r="16" spans="1:37" ht="20.399999999999999" x14ac:dyDescent="0.35">
      <c r="A16" s="76"/>
      <c r="B16" s="77"/>
      <c r="D16" s="70"/>
      <c r="E16" s="44"/>
      <c r="F16" s="44"/>
      <c r="G16" s="44"/>
      <c r="H16" s="44"/>
      <c r="I16" s="44"/>
      <c r="J16" s="44"/>
      <c r="L16" s="120" t="str">
        <f>($A$3)</f>
        <v>Füzy Csaba</v>
      </c>
      <c r="N16" s="73">
        <v>3</v>
      </c>
      <c r="O16" s="74" t="s">
        <v>58</v>
      </c>
      <c r="P16" s="73">
        <v>0</v>
      </c>
      <c r="Q16" s="136"/>
      <c r="R16" s="122" t="str">
        <f>($A$7)</f>
        <v>Valics Lehel </v>
      </c>
      <c r="S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I16" s="75"/>
      <c r="AJ16" s="44"/>
    </row>
    <row r="17" spans="1:35" ht="3.75" customHeight="1" x14ac:dyDescent="0.4">
      <c r="A17" s="76"/>
      <c r="B17" s="77"/>
      <c r="C17" s="79"/>
      <c r="D17" s="80"/>
      <c r="E17" s="77"/>
      <c r="F17" s="77"/>
      <c r="G17" s="77"/>
      <c r="H17" s="77"/>
      <c r="I17" s="77"/>
      <c r="J17" s="77"/>
      <c r="K17" s="81"/>
      <c r="L17" s="81"/>
      <c r="M17" s="81"/>
      <c r="N17" s="77"/>
      <c r="O17" s="82"/>
      <c r="P17" s="83"/>
      <c r="Q17" s="82"/>
      <c r="R17" s="77"/>
      <c r="S17" s="77"/>
      <c r="T17" s="81"/>
      <c r="U17" s="81"/>
      <c r="V17" s="81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5" ht="24.6" x14ac:dyDescent="0.4">
      <c r="A18" s="68">
        <v>3</v>
      </c>
      <c r="B18" s="123"/>
      <c r="D18" s="70"/>
      <c r="E18" s="44"/>
      <c r="F18" s="44"/>
      <c r="G18" s="44"/>
      <c r="H18" s="44"/>
      <c r="I18" s="44"/>
      <c r="J18" s="44"/>
      <c r="L18" s="120" t="str">
        <f>($A$4)</f>
        <v>Böcskei Imre</v>
      </c>
      <c r="N18" s="73">
        <v>1</v>
      </c>
      <c r="O18" s="74" t="s">
        <v>58</v>
      </c>
      <c r="P18" s="73">
        <v>1</v>
      </c>
      <c r="Q18" s="71"/>
      <c r="R18" s="122" t="str">
        <f>($A$5)</f>
        <v>Serák György</v>
      </c>
      <c r="S18" s="44"/>
      <c r="W18" s="44"/>
      <c r="X18" s="44"/>
      <c r="Y18" s="44"/>
      <c r="Z18" s="44"/>
      <c r="AA18" s="44"/>
      <c r="AB18" s="44"/>
      <c r="AE18" s="44"/>
      <c r="AF18" s="44"/>
      <c r="AG18" s="44"/>
      <c r="AI18" s="75"/>
    </row>
    <row r="19" spans="1:35" ht="20.399999999999999" x14ac:dyDescent="0.35">
      <c r="A19" s="76"/>
      <c r="B19" s="85"/>
      <c r="E19" s="44"/>
      <c r="F19" s="44"/>
      <c r="G19" s="44"/>
      <c r="H19" s="44"/>
      <c r="I19" s="44"/>
      <c r="L19" s="120" t="str">
        <f>($A$3)</f>
        <v>Füzy Csaba</v>
      </c>
      <c r="N19" s="73">
        <v>0</v>
      </c>
      <c r="O19" s="74" t="s">
        <v>58</v>
      </c>
      <c r="P19" s="73">
        <v>0</v>
      </c>
      <c r="R19" s="122" t="str">
        <f>($A$6)</f>
        <v>Kondor Gábor</v>
      </c>
      <c r="S19" s="44"/>
      <c r="W19" s="44"/>
      <c r="X19" s="44"/>
      <c r="Y19" s="44"/>
      <c r="Z19" s="44"/>
      <c r="AA19" s="44"/>
      <c r="AB19" s="44"/>
      <c r="AE19" s="44"/>
      <c r="AF19" s="44"/>
      <c r="AG19" s="44"/>
      <c r="AI19" s="75"/>
    </row>
    <row r="20" spans="1:35" ht="20.399999999999999" x14ac:dyDescent="0.35">
      <c r="A20" s="76"/>
      <c r="B20" s="85"/>
      <c r="D20" s="70"/>
      <c r="E20" s="44"/>
      <c r="F20" s="44"/>
      <c r="G20" s="44"/>
      <c r="H20" s="44"/>
      <c r="I20" s="44"/>
      <c r="J20" s="44"/>
      <c r="L20" s="120" t="str">
        <f>($A$7)</f>
        <v>Valics Lehel </v>
      </c>
      <c r="N20" s="73">
        <v>0</v>
      </c>
      <c r="O20" s="74" t="s">
        <v>58</v>
      </c>
      <c r="P20" s="73">
        <v>0</v>
      </c>
      <c r="Q20" s="136"/>
      <c r="R20" s="122" t="str">
        <f>($A$8)</f>
        <v>Váradi László</v>
      </c>
      <c r="S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I20" s="75"/>
    </row>
    <row r="21" spans="1:35" ht="3.75" customHeight="1" x14ac:dyDescent="0.3">
      <c r="A21" s="76"/>
      <c r="B21" s="85"/>
      <c r="C21" s="124"/>
      <c r="D21" s="12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</row>
    <row r="22" spans="1:35" ht="24.6" x14ac:dyDescent="0.4">
      <c r="A22" s="68">
        <v>4</v>
      </c>
      <c r="B22" s="69"/>
      <c r="D22" s="70"/>
      <c r="E22" s="44"/>
      <c r="F22" s="44"/>
      <c r="G22" s="44"/>
      <c r="H22" s="44"/>
      <c r="I22" s="44"/>
      <c r="J22" s="44"/>
      <c r="L22" s="120" t="str">
        <f>($A$6)</f>
        <v>Kondor Gábor</v>
      </c>
      <c r="N22" s="73">
        <v>0</v>
      </c>
      <c r="O22" s="74" t="s">
        <v>58</v>
      </c>
      <c r="P22" s="73">
        <v>0</v>
      </c>
      <c r="Q22" s="71"/>
      <c r="R22" s="122" t="str">
        <f>($A$7)</f>
        <v>Valics Lehel </v>
      </c>
      <c r="S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5" ht="20.399999999999999" x14ac:dyDescent="0.35">
      <c r="A23" s="76"/>
      <c r="B23" s="77"/>
      <c r="E23" s="44"/>
      <c r="F23" s="44"/>
      <c r="G23" s="44"/>
      <c r="H23" s="44"/>
      <c r="I23" s="44"/>
      <c r="J23" s="44"/>
      <c r="L23" s="120" t="str">
        <f>($A$4)</f>
        <v>Böcskei Imre</v>
      </c>
      <c r="N23" s="73">
        <v>1</v>
      </c>
      <c r="O23" s="74" t="s">
        <v>58</v>
      </c>
      <c r="P23" s="73">
        <v>3</v>
      </c>
      <c r="R23" s="122" t="str">
        <f>($A$8)</f>
        <v>Váradi László</v>
      </c>
      <c r="S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5" ht="20.399999999999999" x14ac:dyDescent="0.35">
      <c r="A24" s="76"/>
      <c r="B24" s="77"/>
      <c r="D24" s="70"/>
      <c r="E24" s="44"/>
      <c r="F24" s="44"/>
      <c r="G24" s="44"/>
      <c r="H24" s="44"/>
      <c r="I24" s="44"/>
      <c r="J24" s="44"/>
      <c r="L24" s="120" t="str">
        <f>($A$3)</f>
        <v>Füzy Csaba</v>
      </c>
      <c r="N24" s="73">
        <v>2</v>
      </c>
      <c r="O24" s="74" t="s">
        <v>58</v>
      </c>
      <c r="P24" s="73">
        <v>1</v>
      </c>
      <c r="Q24" s="136"/>
      <c r="R24" s="122" t="str">
        <f>($A$5)</f>
        <v>Serák György</v>
      </c>
      <c r="S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5" ht="3.75" customHeight="1" x14ac:dyDescent="0.4">
      <c r="A25" s="76"/>
      <c r="B25" s="77"/>
      <c r="C25" s="79"/>
      <c r="D25" s="80"/>
      <c r="E25" s="77"/>
      <c r="F25" s="77"/>
      <c r="G25" s="77"/>
      <c r="H25" s="77"/>
      <c r="I25" s="77"/>
      <c r="J25" s="77"/>
      <c r="K25" s="81"/>
      <c r="L25" s="81"/>
      <c r="M25" s="81"/>
      <c r="N25" s="77"/>
      <c r="O25" s="82"/>
      <c r="P25" s="83"/>
      <c r="Q25" s="82"/>
      <c r="R25" s="77"/>
      <c r="S25" s="77"/>
      <c r="T25" s="81"/>
      <c r="U25" s="81"/>
      <c r="V25" s="81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5" ht="24.6" x14ac:dyDescent="0.4">
      <c r="A26" s="68">
        <v>5</v>
      </c>
      <c r="B26" s="123"/>
      <c r="D26" s="70"/>
      <c r="E26" s="44"/>
      <c r="F26" s="44"/>
      <c r="G26" s="44"/>
      <c r="H26" s="44"/>
      <c r="I26" s="44"/>
      <c r="J26" s="44"/>
      <c r="L26" s="120" t="str">
        <f>($A$3)</f>
        <v>Füzy Csaba</v>
      </c>
      <c r="M26" s="71"/>
      <c r="N26" s="73">
        <v>2</v>
      </c>
      <c r="O26" s="96" t="s">
        <v>58</v>
      </c>
      <c r="P26" s="73">
        <v>1</v>
      </c>
      <c r="Q26" s="44"/>
      <c r="R26" s="122" t="str">
        <f>($A$4)</f>
        <v>Böcskei Imre</v>
      </c>
      <c r="S26" s="44"/>
      <c r="W26" s="44"/>
      <c r="X26" s="44"/>
      <c r="Y26" s="44"/>
      <c r="Z26" s="44"/>
      <c r="AA26" s="44"/>
      <c r="AB26" s="44"/>
      <c r="AE26" s="44"/>
      <c r="AF26" s="44"/>
      <c r="AG26" s="44"/>
    </row>
    <row r="27" spans="1:35" ht="20.399999999999999" x14ac:dyDescent="0.35">
      <c r="A27" s="76"/>
      <c r="B27" s="85"/>
      <c r="E27" s="44"/>
      <c r="F27" s="44"/>
      <c r="G27" s="44"/>
      <c r="H27" s="44"/>
      <c r="I27" s="44"/>
      <c r="J27" s="44"/>
      <c r="L27" s="120" t="str">
        <f>($A$5)</f>
        <v>Serák György</v>
      </c>
      <c r="N27" s="73">
        <v>0</v>
      </c>
      <c r="O27" s="96" t="s">
        <v>58</v>
      </c>
      <c r="P27" s="73">
        <v>0</v>
      </c>
      <c r="R27" s="122" t="str">
        <f>($A$7)</f>
        <v>Valics Lehel </v>
      </c>
      <c r="S27" s="44"/>
      <c r="W27" s="44"/>
      <c r="X27" s="44"/>
      <c r="Y27" s="44"/>
      <c r="Z27" s="44"/>
      <c r="AA27" s="44"/>
      <c r="AB27" s="44"/>
      <c r="AE27" s="44"/>
      <c r="AF27" s="44"/>
      <c r="AG27" s="44"/>
    </row>
    <row r="28" spans="1:35" ht="20.399999999999999" x14ac:dyDescent="0.35">
      <c r="A28" s="76"/>
      <c r="B28" s="85"/>
      <c r="D28" s="70"/>
      <c r="E28" s="44"/>
      <c r="F28" s="44"/>
      <c r="G28" s="44"/>
      <c r="H28" s="44"/>
      <c r="I28" s="44"/>
      <c r="J28" s="44"/>
      <c r="L28" s="120" t="str">
        <f>($A$6)</f>
        <v>Kondor Gábor</v>
      </c>
      <c r="N28" s="73">
        <v>0</v>
      </c>
      <c r="O28" s="96" t="s">
        <v>58</v>
      </c>
      <c r="P28" s="73">
        <v>1</v>
      </c>
      <c r="Q28" s="136"/>
      <c r="R28" s="122" t="str">
        <f>($A$8)</f>
        <v>Váradi László</v>
      </c>
      <c r="S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5" ht="3.75" customHeight="1" x14ac:dyDescent="0.3">
      <c r="A29" s="76"/>
      <c r="B29" s="85"/>
      <c r="C29" s="124"/>
      <c r="D29" s="12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</row>
    <row r="31" spans="1:35" x14ac:dyDescent="0.3">
      <c r="A31" s="76"/>
    </row>
    <row r="32" spans="1:35" x14ac:dyDescent="0.3">
      <c r="A32" s="76"/>
    </row>
    <row r="33" spans="1:23" ht="3.75" customHeight="1" x14ac:dyDescent="0.3">
      <c r="A33" s="15"/>
    </row>
    <row r="34" spans="1:23" x14ac:dyDescent="0.3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x14ac:dyDescent="0.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x14ac:dyDescent="0.3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x14ac:dyDescent="0.3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workbookViewId="0">
      <selection activeCell="AL15" sqref="AL15"/>
    </sheetView>
  </sheetViews>
  <sheetFormatPr defaultColWidth="3" defaultRowHeight="14.4" x14ac:dyDescent="0.3"/>
  <cols>
    <col min="1" max="1" width="21.33203125" bestFit="1" customWidth="1"/>
    <col min="2" max="25" width="2.88671875" customWidth="1"/>
    <col min="26" max="26" width="1.44140625" customWidth="1"/>
    <col min="27" max="30" width="3" customWidth="1"/>
    <col min="31" max="31" width="2.5546875" bestFit="1" customWidth="1"/>
    <col min="32" max="32" width="3" customWidth="1"/>
    <col min="33" max="33" width="3.88671875" bestFit="1" customWidth="1"/>
    <col min="34" max="34" width="1" customWidth="1"/>
    <col min="35" max="35" width="3" customWidth="1"/>
    <col min="36" max="36" width="1" customWidth="1"/>
    <col min="257" max="257" width="21.33203125" bestFit="1" customWidth="1"/>
    <col min="258" max="281" width="2.88671875" customWidth="1"/>
    <col min="282" max="282" width="1.44140625" customWidth="1"/>
    <col min="283" max="286" width="3" customWidth="1"/>
    <col min="287" max="287" width="2.5546875" bestFit="1" customWidth="1"/>
    <col min="288" max="288" width="3" customWidth="1"/>
    <col min="289" max="289" width="3.88671875" bestFit="1" customWidth="1"/>
    <col min="290" max="290" width="1" customWidth="1"/>
    <col min="291" max="291" width="3" customWidth="1"/>
    <col min="292" max="292" width="1" customWidth="1"/>
    <col min="513" max="513" width="21.33203125" bestFit="1" customWidth="1"/>
    <col min="514" max="537" width="2.88671875" customWidth="1"/>
    <col min="538" max="538" width="1.44140625" customWidth="1"/>
    <col min="539" max="542" width="3" customWidth="1"/>
    <col min="543" max="543" width="2.5546875" bestFit="1" customWidth="1"/>
    <col min="544" max="544" width="3" customWidth="1"/>
    <col min="545" max="545" width="3.88671875" bestFit="1" customWidth="1"/>
    <col min="546" max="546" width="1" customWidth="1"/>
    <col min="547" max="547" width="3" customWidth="1"/>
    <col min="548" max="548" width="1" customWidth="1"/>
    <col min="769" max="769" width="21.33203125" bestFit="1" customWidth="1"/>
    <col min="770" max="793" width="2.88671875" customWidth="1"/>
    <col min="794" max="794" width="1.44140625" customWidth="1"/>
    <col min="795" max="798" width="3" customWidth="1"/>
    <col min="799" max="799" width="2.5546875" bestFit="1" customWidth="1"/>
    <col min="800" max="800" width="3" customWidth="1"/>
    <col min="801" max="801" width="3.88671875" bestFit="1" customWidth="1"/>
    <col min="802" max="802" width="1" customWidth="1"/>
    <col min="803" max="803" width="3" customWidth="1"/>
    <col min="804" max="804" width="1" customWidth="1"/>
    <col min="1025" max="1025" width="21.33203125" bestFit="1" customWidth="1"/>
    <col min="1026" max="1049" width="2.88671875" customWidth="1"/>
    <col min="1050" max="1050" width="1.44140625" customWidth="1"/>
    <col min="1051" max="1054" width="3" customWidth="1"/>
    <col min="1055" max="1055" width="2.5546875" bestFit="1" customWidth="1"/>
    <col min="1056" max="1056" width="3" customWidth="1"/>
    <col min="1057" max="1057" width="3.88671875" bestFit="1" customWidth="1"/>
    <col min="1058" max="1058" width="1" customWidth="1"/>
    <col min="1059" max="1059" width="3" customWidth="1"/>
    <col min="1060" max="1060" width="1" customWidth="1"/>
    <col min="1281" max="1281" width="21.33203125" bestFit="1" customWidth="1"/>
    <col min="1282" max="1305" width="2.88671875" customWidth="1"/>
    <col min="1306" max="1306" width="1.44140625" customWidth="1"/>
    <col min="1307" max="1310" width="3" customWidth="1"/>
    <col min="1311" max="1311" width="2.5546875" bestFit="1" customWidth="1"/>
    <col min="1312" max="1312" width="3" customWidth="1"/>
    <col min="1313" max="1313" width="3.88671875" bestFit="1" customWidth="1"/>
    <col min="1314" max="1314" width="1" customWidth="1"/>
    <col min="1315" max="1315" width="3" customWidth="1"/>
    <col min="1316" max="1316" width="1" customWidth="1"/>
    <col min="1537" max="1537" width="21.33203125" bestFit="1" customWidth="1"/>
    <col min="1538" max="1561" width="2.88671875" customWidth="1"/>
    <col min="1562" max="1562" width="1.44140625" customWidth="1"/>
    <col min="1563" max="1566" width="3" customWidth="1"/>
    <col min="1567" max="1567" width="2.5546875" bestFit="1" customWidth="1"/>
    <col min="1568" max="1568" width="3" customWidth="1"/>
    <col min="1569" max="1569" width="3.88671875" bestFit="1" customWidth="1"/>
    <col min="1570" max="1570" width="1" customWidth="1"/>
    <col min="1571" max="1571" width="3" customWidth="1"/>
    <col min="1572" max="1572" width="1" customWidth="1"/>
    <col min="1793" max="1793" width="21.33203125" bestFit="1" customWidth="1"/>
    <col min="1794" max="1817" width="2.88671875" customWidth="1"/>
    <col min="1818" max="1818" width="1.44140625" customWidth="1"/>
    <col min="1819" max="1822" width="3" customWidth="1"/>
    <col min="1823" max="1823" width="2.5546875" bestFit="1" customWidth="1"/>
    <col min="1824" max="1824" width="3" customWidth="1"/>
    <col min="1825" max="1825" width="3.88671875" bestFit="1" customWidth="1"/>
    <col min="1826" max="1826" width="1" customWidth="1"/>
    <col min="1827" max="1827" width="3" customWidth="1"/>
    <col min="1828" max="1828" width="1" customWidth="1"/>
    <col min="2049" max="2049" width="21.33203125" bestFit="1" customWidth="1"/>
    <col min="2050" max="2073" width="2.88671875" customWidth="1"/>
    <col min="2074" max="2074" width="1.44140625" customWidth="1"/>
    <col min="2075" max="2078" width="3" customWidth="1"/>
    <col min="2079" max="2079" width="2.5546875" bestFit="1" customWidth="1"/>
    <col min="2080" max="2080" width="3" customWidth="1"/>
    <col min="2081" max="2081" width="3.88671875" bestFit="1" customWidth="1"/>
    <col min="2082" max="2082" width="1" customWidth="1"/>
    <col min="2083" max="2083" width="3" customWidth="1"/>
    <col min="2084" max="2084" width="1" customWidth="1"/>
    <col min="2305" max="2305" width="21.33203125" bestFit="1" customWidth="1"/>
    <col min="2306" max="2329" width="2.88671875" customWidth="1"/>
    <col min="2330" max="2330" width="1.44140625" customWidth="1"/>
    <col min="2331" max="2334" width="3" customWidth="1"/>
    <col min="2335" max="2335" width="2.5546875" bestFit="1" customWidth="1"/>
    <col min="2336" max="2336" width="3" customWidth="1"/>
    <col min="2337" max="2337" width="3.88671875" bestFit="1" customWidth="1"/>
    <col min="2338" max="2338" width="1" customWidth="1"/>
    <col min="2339" max="2339" width="3" customWidth="1"/>
    <col min="2340" max="2340" width="1" customWidth="1"/>
    <col min="2561" max="2561" width="21.33203125" bestFit="1" customWidth="1"/>
    <col min="2562" max="2585" width="2.88671875" customWidth="1"/>
    <col min="2586" max="2586" width="1.44140625" customWidth="1"/>
    <col min="2587" max="2590" width="3" customWidth="1"/>
    <col min="2591" max="2591" width="2.5546875" bestFit="1" customWidth="1"/>
    <col min="2592" max="2592" width="3" customWidth="1"/>
    <col min="2593" max="2593" width="3.88671875" bestFit="1" customWidth="1"/>
    <col min="2594" max="2594" width="1" customWidth="1"/>
    <col min="2595" max="2595" width="3" customWidth="1"/>
    <col min="2596" max="2596" width="1" customWidth="1"/>
    <col min="2817" max="2817" width="21.33203125" bestFit="1" customWidth="1"/>
    <col min="2818" max="2841" width="2.88671875" customWidth="1"/>
    <col min="2842" max="2842" width="1.44140625" customWidth="1"/>
    <col min="2843" max="2846" width="3" customWidth="1"/>
    <col min="2847" max="2847" width="2.5546875" bestFit="1" customWidth="1"/>
    <col min="2848" max="2848" width="3" customWidth="1"/>
    <col min="2849" max="2849" width="3.88671875" bestFit="1" customWidth="1"/>
    <col min="2850" max="2850" width="1" customWidth="1"/>
    <col min="2851" max="2851" width="3" customWidth="1"/>
    <col min="2852" max="2852" width="1" customWidth="1"/>
    <col min="3073" max="3073" width="21.33203125" bestFit="1" customWidth="1"/>
    <col min="3074" max="3097" width="2.88671875" customWidth="1"/>
    <col min="3098" max="3098" width="1.44140625" customWidth="1"/>
    <col min="3099" max="3102" width="3" customWidth="1"/>
    <col min="3103" max="3103" width="2.5546875" bestFit="1" customWidth="1"/>
    <col min="3104" max="3104" width="3" customWidth="1"/>
    <col min="3105" max="3105" width="3.88671875" bestFit="1" customWidth="1"/>
    <col min="3106" max="3106" width="1" customWidth="1"/>
    <col min="3107" max="3107" width="3" customWidth="1"/>
    <col min="3108" max="3108" width="1" customWidth="1"/>
    <col min="3329" max="3329" width="21.33203125" bestFit="1" customWidth="1"/>
    <col min="3330" max="3353" width="2.88671875" customWidth="1"/>
    <col min="3354" max="3354" width="1.44140625" customWidth="1"/>
    <col min="3355" max="3358" width="3" customWidth="1"/>
    <col min="3359" max="3359" width="2.5546875" bestFit="1" customWidth="1"/>
    <col min="3360" max="3360" width="3" customWidth="1"/>
    <col min="3361" max="3361" width="3.88671875" bestFit="1" customWidth="1"/>
    <col min="3362" max="3362" width="1" customWidth="1"/>
    <col min="3363" max="3363" width="3" customWidth="1"/>
    <col min="3364" max="3364" width="1" customWidth="1"/>
    <col min="3585" max="3585" width="21.33203125" bestFit="1" customWidth="1"/>
    <col min="3586" max="3609" width="2.88671875" customWidth="1"/>
    <col min="3610" max="3610" width="1.44140625" customWidth="1"/>
    <col min="3611" max="3614" width="3" customWidth="1"/>
    <col min="3615" max="3615" width="2.5546875" bestFit="1" customWidth="1"/>
    <col min="3616" max="3616" width="3" customWidth="1"/>
    <col min="3617" max="3617" width="3.88671875" bestFit="1" customWidth="1"/>
    <col min="3618" max="3618" width="1" customWidth="1"/>
    <col min="3619" max="3619" width="3" customWidth="1"/>
    <col min="3620" max="3620" width="1" customWidth="1"/>
    <col min="3841" max="3841" width="21.33203125" bestFit="1" customWidth="1"/>
    <col min="3842" max="3865" width="2.88671875" customWidth="1"/>
    <col min="3866" max="3866" width="1.44140625" customWidth="1"/>
    <col min="3867" max="3870" width="3" customWidth="1"/>
    <col min="3871" max="3871" width="2.5546875" bestFit="1" customWidth="1"/>
    <col min="3872" max="3872" width="3" customWidth="1"/>
    <col min="3873" max="3873" width="3.88671875" bestFit="1" customWidth="1"/>
    <col min="3874" max="3874" width="1" customWidth="1"/>
    <col min="3875" max="3875" width="3" customWidth="1"/>
    <col min="3876" max="3876" width="1" customWidth="1"/>
    <col min="4097" max="4097" width="21.33203125" bestFit="1" customWidth="1"/>
    <col min="4098" max="4121" width="2.88671875" customWidth="1"/>
    <col min="4122" max="4122" width="1.44140625" customWidth="1"/>
    <col min="4123" max="4126" width="3" customWidth="1"/>
    <col min="4127" max="4127" width="2.5546875" bestFit="1" customWidth="1"/>
    <col min="4128" max="4128" width="3" customWidth="1"/>
    <col min="4129" max="4129" width="3.88671875" bestFit="1" customWidth="1"/>
    <col min="4130" max="4130" width="1" customWidth="1"/>
    <col min="4131" max="4131" width="3" customWidth="1"/>
    <col min="4132" max="4132" width="1" customWidth="1"/>
    <col min="4353" max="4353" width="21.33203125" bestFit="1" customWidth="1"/>
    <col min="4354" max="4377" width="2.88671875" customWidth="1"/>
    <col min="4378" max="4378" width="1.44140625" customWidth="1"/>
    <col min="4379" max="4382" width="3" customWidth="1"/>
    <col min="4383" max="4383" width="2.5546875" bestFit="1" customWidth="1"/>
    <col min="4384" max="4384" width="3" customWidth="1"/>
    <col min="4385" max="4385" width="3.88671875" bestFit="1" customWidth="1"/>
    <col min="4386" max="4386" width="1" customWidth="1"/>
    <col min="4387" max="4387" width="3" customWidth="1"/>
    <col min="4388" max="4388" width="1" customWidth="1"/>
    <col min="4609" max="4609" width="21.33203125" bestFit="1" customWidth="1"/>
    <col min="4610" max="4633" width="2.88671875" customWidth="1"/>
    <col min="4634" max="4634" width="1.44140625" customWidth="1"/>
    <col min="4635" max="4638" width="3" customWidth="1"/>
    <col min="4639" max="4639" width="2.5546875" bestFit="1" customWidth="1"/>
    <col min="4640" max="4640" width="3" customWidth="1"/>
    <col min="4641" max="4641" width="3.88671875" bestFit="1" customWidth="1"/>
    <col min="4642" max="4642" width="1" customWidth="1"/>
    <col min="4643" max="4643" width="3" customWidth="1"/>
    <col min="4644" max="4644" width="1" customWidth="1"/>
    <col min="4865" max="4865" width="21.33203125" bestFit="1" customWidth="1"/>
    <col min="4866" max="4889" width="2.88671875" customWidth="1"/>
    <col min="4890" max="4890" width="1.44140625" customWidth="1"/>
    <col min="4891" max="4894" width="3" customWidth="1"/>
    <col min="4895" max="4895" width="2.5546875" bestFit="1" customWidth="1"/>
    <col min="4896" max="4896" width="3" customWidth="1"/>
    <col min="4897" max="4897" width="3.88671875" bestFit="1" customWidth="1"/>
    <col min="4898" max="4898" width="1" customWidth="1"/>
    <col min="4899" max="4899" width="3" customWidth="1"/>
    <col min="4900" max="4900" width="1" customWidth="1"/>
    <col min="5121" max="5121" width="21.33203125" bestFit="1" customWidth="1"/>
    <col min="5122" max="5145" width="2.88671875" customWidth="1"/>
    <col min="5146" max="5146" width="1.44140625" customWidth="1"/>
    <col min="5147" max="5150" width="3" customWidth="1"/>
    <col min="5151" max="5151" width="2.5546875" bestFit="1" customWidth="1"/>
    <col min="5152" max="5152" width="3" customWidth="1"/>
    <col min="5153" max="5153" width="3.88671875" bestFit="1" customWidth="1"/>
    <col min="5154" max="5154" width="1" customWidth="1"/>
    <col min="5155" max="5155" width="3" customWidth="1"/>
    <col min="5156" max="5156" width="1" customWidth="1"/>
    <col min="5377" max="5377" width="21.33203125" bestFit="1" customWidth="1"/>
    <col min="5378" max="5401" width="2.88671875" customWidth="1"/>
    <col min="5402" max="5402" width="1.44140625" customWidth="1"/>
    <col min="5403" max="5406" width="3" customWidth="1"/>
    <col min="5407" max="5407" width="2.5546875" bestFit="1" customWidth="1"/>
    <col min="5408" max="5408" width="3" customWidth="1"/>
    <col min="5409" max="5409" width="3.88671875" bestFit="1" customWidth="1"/>
    <col min="5410" max="5410" width="1" customWidth="1"/>
    <col min="5411" max="5411" width="3" customWidth="1"/>
    <col min="5412" max="5412" width="1" customWidth="1"/>
    <col min="5633" max="5633" width="21.33203125" bestFit="1" customWidth="1"/>
    <col min="5634" max="5657" width="2.88671875" customWidth="1"/>
    <col min="5658" max="5658" width="1.44140625" customWidth="1"/>
    <col min="5659" max="5662" width="3" customWidth="1"/>
    <col min="5663" max="5663" width="2.5546875" bestFit="1" customWidth="1"/>
    <col min="5664" max="5664" width="3" customWidth="1"/>
    <col min="5665" max="5665" width="3.88671875" bestFit="1" customWidth="1"/>
    <col min="5666" max="5666" width="1" customWidth="1"/>
    <col min="5667" max="5667" width="3" customWidth="1"/>
    <col min="5668" max="5668" width="1" customWidth="1"/>
    <col min="5889" max="5889" width="21.33203125" bestFit="1" customWidth="1"/>
    <col min="5890" max="5913" width="2.88671875" customWidth="1"/>
    <col min="5914" max="5914" width="1.44140625" customWidth="1"/>
    <col min="5915" max="5918" width="3" customWidth="1"/>
    <col min="5919" max="5919" width="2.5546875" bestFit="1" customWidth="1"/>
    <col min="5920" max="5920" width="3" customWidth="1"/>
    <col min="5921" max="5921" width="3.88671875" bestFit="1" customWidth="1"/>
    <col min="5922" max="5922" width="1" customWidth="1"/>
    <col min="5923" max="5923" width="3" customWidth="1"/>
    <col min="5924" max="5924" width="1" customWidth="1"/>
    <col min="6145" max="6145" width="21.33203125" bestFit="1" customWidth="1"/>
    <col min="6146" max="6169" width="2.88671875" customWidth="1"/>
    <col min="6170" max="6170" width="1.44140625" customWidth="1"/>
    <col min="6171" max="6174" width="3" customWidth="1"/>
    <col min="6175" max="6175" width="2.5546875" bestFit="1" customWidth="1"/>
    <col min="6176" max="6176" width="3" customWidth="1"/>
    <col min="6177" max="6177" width="3.88671875" bestFit="1" customWidth="1"/>
    <col min="6178" max="6178" width="1" customWidth="1"/>
    <col min="6179" max="6179" width="3" customWidth="1"/>
    <col min="6180" max="6180" width="1" customWidth="1"/>
    <col min="6401" max="6401" width="21.33203125" bestFit="1" customWidth="1"/>
    <col min="6402" max="6425" width="2.88671875" customWidth="1"/>
    <col min="6426" max="6426" width="1.44140625" customWidth="1"/>
    <col min="6427" max="6430" width="3" customWidth="1"/>
    <col min="6431" max="6431" width="2.5546875" bestFit="1" customWidth="1"/>
    <col min="6432" max="6432" width="3" customWidth="1"/>
    <col min="6433" max="6433" width="3.88671875" bestFit="1" customWidth="1"/>
    <col min="6434" max="6434" width="1" customWidth="1"/>
    <col min="6435" max="6435" width="3" customWidth="1"/>
    <col min="6436" max="6436" width="1" customWidth="1"/>
    <col min="6657" max="6657" width="21.33203125" bestFit="1" customWidth="1"/>
    <col min="6658" max="6681" width="2.88671875" customWidth="1"/>
    <col min="6682" max="6682" width="1.44140625" customWidth="1"/>
    <col min="6683" max="6686" width="3" customWidth="1"/>
    <col min="6687" max="6687" width="2.5546875" bestFit="1" customWidth="1"/>
    <col min="6688" max="6688" width="3" customWidth="1"/>
    <col min="6689" max="6689" width="3.88671875" bestFit="1" customWidth="1"/>
    <col min="6690" max="6690" width="1" customWidth="1"/>
    <col min="6691" max="6691" width="3" customWidth="1"/>
    <col min="6692" max="6692" width="1" customWidth="1"/>
    <col min="6913" max="6913" width="21.33203125" bestFit="1" customWidth="1"/>
    <col min="6914" max="6937" width="2.88671875" customWidth="1"/>
    <col min="6938" max="6938" width="1.44140625" customWidth="1"/>
    <col min="6939" max="6942" width="3" customWidth="1"/>
    <col min="6943" max="6943" width="2.5546875" bestFit="1" customWidth="1"/>
    <col min="6944" max="6944" width="3" customWidth="1"/>
    <col min="6945" max="6945" width="3.88671875" bestFit="1" customWidth="1"/>
    <col min="6946" max="6946" width="1" customWidth="1"/>
    <col min="6947" max="6947" width="3" customWidth="1"/>
    <col min="6948" max="6948" width="1" customWidth="1"/>
    <col min="7169" max="7169" width="21.33203125" bestFit="1" customWidth="1"/>
    <col min="7170" max="7193" width="2.88671875" customWidth="1"/>
    <col min="7194" max="7194" width="1.44140625" customWidth="1"/>
    <col min="7195" max="7198" width="3" customWidth="1"/>
    <col min="7199" max="7199" width="2.5546875" bestFit="1" customWidth="1"/>
    <col min="7200" max="7200" width="3" customWidth="1"/>
    <col min="7201" max="7201" width="3.88671875" bestFit="1" customWidth="1"/>
    <col min="7202" max="7202" width="1" customWidth="1"/>
    <col min="7203" max="7203" width="3" customWidth="1"/>
    <col min="7204" max="7204" width="1" customWidth="1"/>
    <col min="7425" max="7425" width="21.33203125" bestFit="1" customWidth="1"/>
    <col min="7426" max="7449" width="2.88671875" customWidth="1"/>
    <col min="7450" max="7450" width="1.44140625" customWidth="1"/>
    <col min="7451" max="7454" width="3" customWidth="1"/>
    <col min="7455" max="7455" width="2.5546875" bestFit="1" customWidth="1"/>
    <col min="7456" max="7456" width="3" customWidth="1"/>
    <col min="7457" max="7457" width="3.88671875" bestFit="1" customWidth="1"/>
    <col min="7458" max="7458" width="1" customWidth="1"/>
    <col min="7459" max="7459" width="3" customWidth="1"/>
    <col min="7460" max="7460" width="1" customWidth="1"/>
    <col min="7681" max="7681" width="21.33203125" bestFit="1" customWidth="1"/>
    <col min="7682" max="7705" width="2.88671875" customWidth="1"/>
    <col min="7706" max="7706" width="1.44140625" customWidth="1"/>
    <col min="7707" max="7710" width="3" customWidth="1"/>
    <col min="7711" max="7711" width="2.5546875" bestFit="1" customWidth="1"/>
    <col min="7712" max="7712" width="3" customWidth="1"/>
    <col min="7713" max="7713" width="3.88671875" bestFit="1" customWidth="1"/>
    <col min="7714" max="7714" width="1" customWidth="1"/>
    <col min="7715" max="7715" width="3" customWidth="1"/>
    <col min="7716" max="7716" width="1" customWidth="1"/>
    <col min="7937" max="7937" width="21.33203125" bestFit="1" customWidth="1"/>
    <col min="7938" max="7961" width="2.88671875" customWidth="1"/>
    <col min="7962" max="7962" width="1.44140625" customWidth="1"/>
    <col min="7963" max="7966" width="3" customWidth="1"/>
    <col min="7967" max="7967" width="2.5546875" bestFit="1" customWidth="1"/>
    <col min="7968" max="7968" width="3" customWidth="1"/>
    <col min="7969" max="7969" width="3.88671875" bestFit="1" customWidth="1"/>
    <col min="7970" max="7970" width="1" customWidth="1"/>
    <col min="7971" max="7971" width="3" customWidth="1"/>
    <col min="7972" max="7972" width="1" customWidth="1"/>
    <col min="8193" max="8193" width="21.33203125" bestFit="1" customWidth="1"/>
    <col min="8194" max="8217" width="2.88671875" customWidth="1"/>
    <col min="8218" max="8218" width="1.44140625" customWidth="1"/>
    <col min="8219" max="8222" width="3" customWidth="1"/>
    <col min="8223" max="8223" width="2.5546875" bestFit="1" customWidth="1"/>
    <col min="8224" max="8224" width="3" customWidth="1"/>
    <col min="8225" max="8225" width="3.88671875" bestFit="1" customWidth="1"/>
    <col min="8226" max="8226" width="1" customWidth="1"/>
    <col min="8227" max="8227" width="3" customWidth="1"/>
    <col min="8228" max="8228" width="1" customWidth="1"/>
    <col min="8449" max="8449" width="21.33203125" bestFit="1" customWidth="1"/>
    <col min="8450" max="8473" width="2.88671875" customWidth="1"/>
    <col min="8474" max="8474" width="1.44140625" customWidth="1"/>
    <col min="8475" max="8478" width="3" customWidth="1"/>
    <col min="8479" max="8479" width="2.5546875" bestFit="1" customWidth="1"/>
    <col min="8480" max="8480" width="3" customWidth="1"/>
    <col min="8481" max="8481" width="3.88671875" bestFit="1" customWidth="1"/>
    <col min="8482" max="8482" width="1" customWidth="1"/>
    <col min="8483" max="8483" width="3" customWidth="1"/>
    <col min="8484" max="8484" width="1" customWidth="1"/>
    <col min="8705" max="8705" width="21.33203125" bestFit="1" customWidth="1"/>
    <col min="8706" max="8729" width="2.88671875" customWidth="1"/>
    <col min="8730" max="8730" width="1.44140625" customWidth="1"/>
    <col min="8731" max="8734" width="3" customWidth="1"/>
    <col min="8735" max="8735" width="2.5546875" bestFit="1" customWidth="1"/>
    <col min="8736" max="8736" width="3" customWidth="1"/>
    <col min="8737" max="8737" width="3.88671875" bestFit="1" customWidth="1"/>
    <col min="8738" max="8738" width="1" customWidth="1"/>
    <col min="8739" max="8739" width="3" customWidth="1"/>
    <col min="8740" max="8740" width="1" customWidth="1"/>
    <col min="8961" max="8961" width="21.33203125" bestFit="1" customWidth="1"/>
    <col min="8962" max="8985" width="2.88671875" customWidth="1"/>
    <col min="8986" max="8986" width="1.44140625" customWidth="1"/>
    <col min="8987" max="8990" width="3" customWidth="1"/>
    <col min="8991" max="8991" width="2.5546875" bestFit="1" customWidth="1"/>
    <col min="8992" max="8992" width="3" customWidth="1"/>
    <col min="8993" max="8993" width="3.88671875" bestFit="1" customWidth="1"/>
    <col min="8994" max="8994" width="1" customWidth="1"/>
    <col min="8995" max="8995" width="3" customWidth="1"/>
    <col min="8996" max="8996" width="1" customWidth="1"/>
    <col min="9217" max="9217" width="21.33203125" bestFit="1" customWidth="1"/>
    <col min="9218" max="9241" width="2.88671875" customWidth="1"/>
    <col min="9242" max="9242" width="1.44140625" customWidth="1"/>
    <col min="9243" max="9246" width="3" customWidth="1"/>
    <col min="9247" max="9247" width="2.5546875" bestFit="1" customWidth="1"/>
    <col min="9248" max="9248" width="3" customWidth="1"/>
    <col min="9249" max="9249" width="3.88671875" bestFit="1" customWidth="1"/>
    <col min="9250" max="9250" width="1" customWidth="1"/>
    <col min="9251" max="9251" width="3" customWidth="1"/>
    <col min="9252" max="9252" width="1" customWidth="1"/>
    <col min="9473" max="9473" width="21.33203125" bestFit="1" customWidth="1"/>
    <col min="9474" max="9497" width="2.88671875" customWidth="1"/>
    <col min="9498" max="9498" width="1.44140625" customWidth="1"/>
    <col min="9499" max="9502" width="3" customWidth="1"/>
    <col min="9503" max="9503" width="2.5546875" bestFit="1" customWidth="1"/>
    <col min="9504" max="9504" width="3" customWidth="1"/>
    <col min="9505" max="9505" width="3.88671875" bestFit="1" customWidth="1"/>
    <col min="9506" max="9506" width="1" customWidth="1"/>
    <col min="9507" max="9507" width="3" customWidth="1"/>
    <col min="9508" max="9508" width="1" customWidth="1"/>
    <col min="9729" max="9729" width="21.33203125" bestFit="1" customWidth="1"/>
    <col min="9730" max="9753" width="2.88671875" customWidth="1"/>
    <col min="9754" max="9754" width="1.44140625" customWidth="1"/>
    <col min="9755" max="9758" width="3" customWidth="1"/>
    <col min="9759" max="9759" width="2.5546875" bestFit="1" customWidth="1"/>
    <col min="9760" max="9760" width="3" customWidth="1"/>
    <col min="9761" max="9761" width="3.88671875" bestFit="1" customWidth="1"/>
    <col min="9762" max="9762" width="1" customWidth="1"/>
    <col min="9763" max="9763" width="3" customWidth="1"/>
    <col min="9764" max="9764" width="1" customWidth="1"/>
    <col min="9985" max="9985" width="21.33203125" bestFit="1" customWidth="1"/>
    <col min="9986" max="10009" width="2.88671875" customWidth="1"/>
    <col min="10010" max="10010" width="1.44140625" customWidth="1"/>
    <col min="10011" max="10014" width="3" customWidth="1"/>
    <col min="10015" max="10015" width="2.5546875" bestFit="1" customWidth="1"/>
    <col min="10016" max="10016" width="3" customWidth="1"/>
    <col min="10017" max="10017" width="3.88671875" bestFit="1" customWidth="1"/>
    <col min="10018" max="10018" width="1" customWidth="1"/>
    <col min="10019" max="10019" width="3" customWidth="1"/>
    <col min="10020" max="10020" width="1" customWidth="1"/>
    <col min="10241" max="10241" width="21.33203125" bestFit="1" customWidth="1"/>
    <col min="10242" max="10265" width="2.88671875" customWidth="1"/>
    <col min="10266" max="10266" width="1.44140625" customWidth="1"/>
    <col min="10267" max="10270" width="3" customWidth="1"/>
    <col min="10271" max="10271" width="2.5546875" bestFit="1" customWidth="1"/>
    <col min="10272" max="10272" width="3" customWidth="1"/>
    <col min="10273" max="10273" width="3.88671875" bestFit="1" customWidth="1"/>
    <col min="10274" max="10274" width="1" customWidth="1"/>
    <col min="10275" max="10275" width="3" customWidth="1"/>
    <col min="10276" max="10276" width="1" customWidth="1"/>
    <col min="10497" max="10497" width="21.33203125" bestFit="1" customWidth="1"/>
    <col min="10498" max="10521" width="2.88671875" customWidth="1"/>
    <col min="10522" max="10522" width="1.44140625" customWidth="1"/>
    <col min="10523" max="10526" width="3" customWidth="1"/>
    <col min="10527" max="10527" width="2.5546875" bestFit="1" customWidth="1"/>
    <col min="10528" max="10528" width="3" customWidth="1"/>
    <col min="10529" max="10529" width="3.88671875" bestFit="1" customWidth="1"/>
    <col min="10530" max="10530" width="1" customWidth="1"/>
    <col min="10531" max="10531" width="3" customWidth="1"/>
    <col min="10532" max="10532" width="1" customWidth="1"/>
    <col min="10753" max="10753" width="21.33203125" bestFit="1" customWidth="1"/>
    <col min="10754" max="10777" width="2.88671875" customWidth="1"/>
    <col min="10778" max="10778" width="1.44140625" customWidth="1"/>
    <col min="10779" max="10782" width="3" customWidth="1"/>
    <col min="10783" max="10783" width="2.5546875" bestFit="1" customWidth="1"/>
    <col min="10784" max="10784" width="3" customWidth="1"/>
    <col min="10785" max="10785" width="3.88671875" bestFit="1" customWidth="1"/>
    <col min="10786" max="10786" width="1" customWidth="1"/>
    <col min="10787" max="10787" width="3" customWidth="1"/>
    <col min="10788" max="10788" width="1" customWidth="1"/>
    <col min="11009" max="11009" width="21.33203125" bestFit="1" customWidth="1"/>
    <col min="11010" max="11033" width="2.88671875" customWidth="1"/>
    <col min="11034" max="11034" width="1.44140625" customWidth="1"/>
    <col min="11035" max="11038" width="3" customWidth="1"/>
    <col min="11039" max="11039" width="2.5546875" bestFit="1" customWidth="1"/>
    <col min="11040" max="11040" width="3" customWidth="1"/>
    <col min="11041" max="11041" width="3.88671875" bestFit="1" customWidth="1"/>
    <col min="11042" max="11042" width="1" customWidth="1"/>
    <col min="11043" max="11043" width="3" customWidth="1"/>
    <col min="11044" max="11044" width="1" customWidth="1"/>
    <col min="11265" max="11265" width="21.33203125" bestFit="1" customWidth="1"/>
    <col min="11266" max="11289" width="2.88671875" customWidth="1"/>
    <col min="11290" max="11290" width="1.44140625" customWidth="1"/>
    <col min="11291" max="11294" width="3" customWidth="1"/>
    <col min="11295" max="11295" width="2.5546875" bestFit="1" customWidth="1"/>
    <col min="11296" max="11296" width="3" customWidth="1"/>
    <col min="11297" max="11297" width="3.88671875" bestFit="1" customWidth="1"/>
    <col min="11298" max="11298" width="1" customWidth="1"/>
    <col min="11299" max="11299" width="3" customWidth="1"/>
    <col min="11300" max="11300" width="1" customWidth="1"/>
    <col min="11521" max="11521" width="21.33203125" bestFit="1" customWidth="1"/>
    <col min="11522" max="11545" width="2.88671875" customWidth="1"/>
    <col min="11546" max="11546" width="1.44140625" customWidth="1"/>
    <col min="11547" max="11550" width="3" customWidth="1"/>
    <col min="11551" max="11551" width="2.5546875" bestFit="1" customWidth="1"/>
    <col min="11552" max="11552" width="3" customWidth="1"/>
    <col min="11553" max="11553" width="3.88671875" bestFit="1" customWidth="1"/>
    <col min="11554" max="11554" width="1" customWidth="1"/>
    <col min="11555" max="11555" width="3" customWidth="1"/>
    <col min="11556" max="11556" width="1" customWidth="1"/>
    <col min="11777" max="11777" width="21.33203125" bestFit="1" customWidth="1"/>
    <col min="11778" max="11801" width="2.88671875" customWidth="1"/>
    <col min="11802" max="11802" width="1.44140625" customWidth="1"/>
    <col min="11803" max="11806" width="3" customWidth="1"/>
    <col min="11807" max="11807" width="2.5546875" bestFit="1" customWidth="1"/>
    <col min="11808" max="11808" width="3" customWidth="1"/>
    <col min="11809" max="11809" width="3.88671875" bestFit="1" customWidth="1"/>
    <col min="11810" max="11810" width="1" customWidth="1"/>
    <col min="11811" max="11811" width="3" customWidth="1"/>
    <col min="11812" max="11812" width="1" customWidth="1"/>
    <col min="12033" max="12033" width="21.33203125" bestFit="1" customWidth="1"/>
    <col min="12034" max="12057" width="2.88671875" customWidth="1"/>
    <col min="12058" max="12058" width="1.44140625" customWidth="1"/>
    <col min="12059" max="12062" width="3" customWidth="1"/>
    <col min="12063" max="12063" width="2.5546875" bestFit="1" customWidth="1"/>
    <col min="12064" max="12064" width="3" customWidth="1"/>
    <col min="12065" max="12065" width="3.88671875" bestFit="1" customWidth="1"/>
    <col min="12066" max="12066" width="1" customWidth="1"/>
    <col min="12067" max="12067" width="3" customWidth="1"/>
    <col min="12068" max="12068" width="1" customWidth="1"/>
    <col min="12289" max="12289" width="21.33203125" bestFit="1" customWidth="1"/>
    <col min="12290" max="12313" width="2.88671875" customWidth="1"/>
    <col min="12314" max="12314" width="1.44140625" customWidth="1"/>
    <col min="12315" max="12318" width="3" customWidth="1"/>
    <col min="12319" max="12319" width="2.5546875" bestFit="1" customWidth="1"/>
    <col min="12320" max="12320" width="3" customWidth="1"/>
    <col min="12321" max="12321" width="3.88671875" bestFit="1" customWidth="1"/>
    <col min="12322" max="12322" width="1" customWidth="1"/>
    <col min="12323" max="12323" width="3" customWidth="1"/>
    <col min="12324" max="12324" width="1" customWidth="1"/>
    <col min="12545" max="12545" width="21.33203125" bestFit="1" customWidth="1"/>
    <col min="12546" max="12569" width="2.88671875" customWidth="1"/>
    <col min="12570" max="12570" width="1.44140625" customWidth="1"/>
    <col min="12571" max="12574" width="3" customWidth="1"/>
    <col min="12575" max="12575" width="2.5546875" bestFit="1" customWidth="1"/>
    <col min="12576" max="12576" width="3" customWidth="1"/>
    <col min="12577" max="12577" width="3.88671875" bestFit="1" customWidth="1"/>
    <col min="12578" max="12578" width="1" customWidth="1"/>
    <col min="12579" max="12579" width="3" customWidth="1"/>
    <col min="12580" max="12580" width="1" customWidth="1"/>
    <col min="12801" max="12801" width="21.33203125" bestFit="1" customWidth="1"/>
    <col min="12802" max="12825" width="2.88671875" customWidth="1"/>
    <col min="12826" max="12826" width="1.44140625" customWidth="1"/>
    <col min="12827" max="12830" width="3" customWidth="1"/>
    <col min="12831" max="12831" width="2.5546875" bestFit="1" customWidth="1"/>
    <col min="12832" max="12832" width="3" customWidth="1"/>
    <col min="12833" max="12833" width="3.88671875" bestFit="1" customWidth="1"/>
    <col min="12834" max="12834" width="1" customWidth="1"/>
    <col min="12835" max="12835" width="3" customWidth="1"/>
    <col min="12836" max="12836" width="1" customWidth="1"/>
    <col min="13057" max="13057" width="21.33203125" bestFit="1" customWidth="1"/>
    <col min="13058" max="13081" width="2.88671875" customWidth="1"/>
    <col min="13082" max="13082" width="1.44140625" customWidth="1"/>
    <col min="13083" max="13086" width="3" customWidth="1"/>
    <col min="13087" max="13087" width="2.5546875" bestFit="1" customWidth="1"/>
    <col min="13088" max="13088" width="3" customWidth="1"/>
    <col min="13089" max="13089" width="3.88671875" bestFit="1" customWidth="1"/>
    <col min="13090" max="13090" width="1" customWidth="1"/>
    <col min="13091" max="13091" width="3" customWidth="1"/>
    <col min="13092" max="13092" width="1" customWidth="1"/>
    <col min="13313" max="13313" width="21.33203125" bestFit="1" customWidth="1"/>
    <col min="13314" max="13337" width="2.88671875" customWidth="1"/>
    <col min="13338" max="13338" width="1.44140625" customWidth="1"/>
    <col min="13339" max="13342" width="3" customWidth="1"/>
    <col min="13343" max="13343" width="2.5546875" bestFit="1" customWidth="1"/>
    <col min="13344" max="13344" width="3" customWidth="1"/>
    <col min="13345" max="13345" width="3.88671875" bestFit="1" customWidth="1"/>
    <col min="13346" max="13346" width="1" customWidth="1"/>
    <col min="13347" max="13347" width="3" customWidth="1"/>
    <col min="13348" max="13348" width="1" customWidth="1"/>
    <col min="13569" max="13569" width="21.33203125" bestFit="1" customWidth="1"/>
    <col min="13570" max="13593" width="2.88671875" customWidth="1"/>
    <col min="13594" max="13594" width="1.44140625" customWidth="1"/>
    <col min="13595" max="13598" width="3" customWidth="1"/>
    <col min="13599" max="13599" width="2.5546875" bestFit="1" customWidth="1"/>
    <col min="13600" max="13600" width="3" customWidth="1"/>
    <col min="13601" max="13601" width="3.88671875" bestFit="1" customWidth="1"/>
    <col min="13602" max="13602" width="1" customWidth="1"/>
    <col min="13603" max="13603" width="3" customWidth="1"/>
    <col min="13604" max="13604" width="1" customWidth="1"/>
    <col min="13825" max="13825" width="21.33203125" bestFit="1" customWidth="1"/>
    <col min="13826" max="13849" width="2.88671875" customWidth="1"/>
    <col min="13850" max="13850" width="1.44140625" customWidth="1"/>
    <col min="13851" max="13854" width="3" customWidth="1"/>
    <col min="13855" max="13855" width="2.5546875" bestFit="1" customWidth="1"/>
    <col min="13856" max="13856" width="3" customWidth="1"/>
    <col min="13857" max="13857" width="3.88671875" bestFit="1" customWidth="1"/>
    <col min="13858" max="13858" width="1" customWidth="1"/>
    <col min="13859" max="13859" width="3" customWidth="1"/>
    <col min="13860" max="13860" width="1" customWidth="1"/>
    <col min="14081" max="14081" width="21.33203125" bestFit="1" customWidth="1"/>
    <col min="14082" max="14105" width="2.88671875" customWidth="1"/>
    <col min="14106" max="14106" width="1.44140625" customWidth="1"/>
    <col min="14107" max="14110" width="3" customWidth="1"/>
    <col min="14111" max="14111" width="2.5546875" bestFit="1" customWidth="1"/>
    <col min="14112" max="14112" width="3" customWidth="1"/>
    <col min="14113" max="14113" width="3.88671875" bestFit="1" customWidth="1"/>
    <col min="14114" max="14114" width="1" customWidth="1"/>
    <col min="14115" max="14115" width="3" customWidth="1"/>
    <col min="14116" max="14116" width="1" customWidth="1"/>
    <col min="14337" max="14337" width="21.33203125" bestFit="1" customWidth="1"/>
    <col min="14338" max="14361" width="2.88671875" customWidth="1"/>
    <col min="14362" max="14362" width="1.44140625" customWidth="1"/>
    <col min="14363" max="14366" width="3" customWidth="1"/>
    <col min="14367" max="14367" width="2.5546875" bestFit="1" customWidth="1"/>
    <col min="14368" max="14368" width="3" customWidth="1"/>
    <col min="14369" max="14369" width="3.88671875" bestFit="1" customWidth="1"/>
    <col min="14370" max="14370" width="1" customWidth="1"/>
    <col min="14371" max="14371" width="3" customWidth="1"/>
    <col min="14372" max="14372" width="1" customWidth="1"/>
    <col min="14593" max="14593" width="21.33203125" bestFit="1" customWidth="1"/>
    <col min="14594" max="14617" width="2.88671875" customWidth="1"/>
    <col min="14618" max="14618" width="1.44140625" customWidth="1"/>
    <col min="14619" max="14622" width="3" customWidth="1"/>
    <col min="14623" max="14623" width="2.5546875" bestFit="1" customWidth="1"/>
    <col min="14624" max="14624" width="3" customWidth="1"/>
    <col min="14625" max="14625" width="3.88671875" bestFit="1" customWidth="1"/>
    <col min="14626" max="14626" width="1" customWidth="1"/>
    <col min="14627" max="14627" width="3" customWidth="1"/>
    <col min="14628" max="14628" width="1" customWidth="1"/>
    <col min="14849" max="14849" width="21.33203125" bestFit="1" customWidth="1"/>
    <col min="14850" max="14873" width="2.88671875" customWidth="1"/>
    <col min="14874" max="14874" width="1.44140625" customWidth="1"/>
    <col min="14875" max="14878" width="3" customWidth="1"/>
    <col min="14879" max="14879" width="2.5546875" bestFit="1" customWidth="1"/>
    <col min="14880" max="14880" width="3" customWidth="1"/>
    <col min="14881" max="14881" width="3.88671875" bestFit="1" customWidth="1"/>
    <col min="14882" max="14882" width="1" customWidth="1"/>
    <col min="14883" max="14883" width="3" customWidth="1"/>
    <col min="14884" max="14884" width="1" customWidth="1"/>
    <col min="15105" max="15105" width="21.33203125" bestFit="1" customWidth="1"/>
    <col min="15106" max="15129" width="2.88671875" customWidth="1"/>
    <col min="15130" max="15130" width="1.44140625" customWidth="1"/>
    <col min="15131" max="15134" width="3" customWidth="1"/>
    <col min="15135" max="15135" width="2.5546875" bestFit="1" customWidth="1"/>
    <col min="15136" max="15136" width="3" customWidth="1"/>
    <col min="15137" max="15137" width="3.88671875" bestFit="1" customWidth="1"/>
    <col min="15138" max="15138" width="1" customWidth="1"/>
    <col min="15139" max="15139" width="3" customWidth="1"/>
    <col min="15140" max="15140" width="1" customWidth="1"/>
    <col min="15361" max="15361" width="21.33203125" bestFit="1" customWidth="1"/>
    <col min="15362" max="15385" width="2.88671875" customWidth="1"/>
    <col min="15386" max="15386" width="1.44140625" customWidth="1"/>
    <col min="15387" max="15390" width="3" customWidth="1"/>
    <col min="15391" max="15391" width="2.5546875" bestFit="1" customWidth="1"/>
    <col min="15392" max="15392" width="3" customWidth="1"/>
    <col min="15393" max="15393" width="3.88671875" bestFit="1" customWidth="1"/>
    <col min="15394" max="15394" width="1" customWidth="1"/>
    <col min="15395" max="15395" width="3" customWidth="1"/>
    <col min="15396" max="15396" width="1" customWidth="1"/>
    <col min="15617" max="15617" width="21.33203125" bestFit="1" customWidth="1"/>
    <col min="15618" max="15641" width="2.88671875" customWidth="1"/>
    <col min="15642" max="15642" width="1.44140625" customWidth="1"/>
    <col min="15643" max="15646" width="3" customWidth="1"/>
    <col min="15647" max="15647" width="2.5546875" bestFit="1" customWidth="1"/>
    <col min="15648" max="15648" width="3" customWidth="1"/>
    <col min="15649" max="15649" width="3.88671875" bestFit="1" customWidth="1"/>
    <col min="15650" max="15650" width="1" customWidth="1"/>
    <col min="15651" max="15651" width="3" customWidth="1"/>
    <col min="15652" max="15652" width="1" customWidth="1"/>
    <col min="15873" max="15873" width="21.33203125" bestFit="1" customWidth="1"/>
    <col min="15874" max="15897" width="2.88671875" customWidth="1"/>
    <col min="15898" max="15898" width="1.44140625" customWidth="1"/>
    <col min="15899" max="15902" width="3" customWidth="1"/>
    <col min="15903" max="15903" width="2.5546875" bestFit="1" customWidth="1"/>
    <col min="15904" max="15904" width="3" customWidth="1"/>
    <col min="15905" max="15905" width="3.88671875" bestFit="1" customWidth="1"/>
    <col min="15906" max="15906" width="1" customWidth="1"/>
    <col min="15907" max="15907" width="3" customWidth="1"/>
    <col min="15908" max="15908" width="1" customWidth="1"/>
    <col min="16129" max="16129" width="21.33203125" bestFit="1" customWidth="1"/>
    <col min="16130" max="16153" width="2.88671875" customWidth="1"/>
    <col min="16154" max="16154" width="1.44140625" customWidth="1"/>
    <col min="16155" max="16158" width="3" customWidth="1"/>
    <col min="16159" max="16159" width="2.5546875" bestFit="1" customWidth="1"/>
    <col min="16160" max="16160" width="3" customWidth="1"/>
    <col min="16161" max="16161" width="3.88671875" bestFit="1" customWidth="1"/>
    <col min="16162" max="16162" width="1" customWidth="1"/>
    <col min="16163" max="16163" width="3" customWidth="1"/>
    <col min="16164" max="16164" width="1" customWidth="1"/>
  </cols>
  <sheetData>
    <row r="1" spans="1:37" ht="16.2" thickBot="1" x14ac:dyDescent="0.35">
      <c r="A1" s="100" t="s">
        <v>47</v>
      </c>
      <c r="AA1" s="2">
        <v>36892</v>
      </c>
      <c r="AB1" s="3"/>
      <c r="AC1" s="3"/>
      <c r="AD1" s="3"/>
      <c r="AE1" s="3"/>
      <c r="AF1" s="3"/>
      <c r="AG1" s="3"/>
      <c r="AI1" s="4"/>
      <c r="AJ1" s="5"/>
    </row>
    <row r="2" spans="1:37" ht="33.75" customHeight="1" thickTop="1" thickBot="1" x14ac:dyDescent="0.35">
      <c r="A2" s="101" t="s">
        <v>48</v>
      </c>
      <c r="B2" s="8" t="str">
        <f>(A3)</f>
        <v>Szappanos György</v>
      </c>
      <c r="C2" s="7"/>
      <c r="D2" s="8"/>
      <c r="E2" s="8"/>
      <c r="F2" s="9" t="str">
        <f>(A4)</f>
        <v>Éder Csaba</v>
      </c>
      <c r="G2" s="8"/>
      <c r="H2" s="8"/>
      <c r="I2" s="8"/>
      <c r="J2" s="9" t="str">
        <f>(A5)</f>
        <v>Böcskei Barnabás</v>
      </c>
      <c r="K2" s="8"/>
      <c r="L2" s="8"/>
      <c r="M2" s="8"/>
      <c r="N2" s="9" t="str">
        <f>(A6)</f>
        <v>Mihály Zoltán</v>
      </c>
      <c r="O2" s="8"/>
      <c r="P2" s="8"/>
      <c r="Q2" s="8"/>
      <c r="R2" s="9" t="str">
        <f>(A7)</f>
        <v>Theodos Sándor</v>
      </c>
      <c r="S2" s="8"/>
      <c r="T2" s="8"/>
      <c r="U2" s="8"/>
      <c r="V2" s="9" t="str">
        <f>(A8)</f>
        <v>Kondor Balázs </v>
      </c>
      <c r="W2" s="8"/>
      <c r="X2" s="8"/>
      <c r="Y2" s="8"/>
      <c r="Z2" s="10"/>
      <c r="AA2" s="11" t="s">
        <v>49</v>
      </c>
      <c r="AB2" s="12" t="s">
        <v>50</v>
      </c>
      <c r="AC2" s="12" t="s">
        <v>51</v>
      </c>
      <c r="AD2" s="12" t="s">
        <v>52</v>
      </c>
      <c r="AE2" s="129" t="s">
        <v>53</v>
      </c>
      <c r="AF2" s="129" t="s">
        <v>54</v>
      </c>
      <c r="AG2" s="14" t="s">
        <v>55</v>
      </c>
      <c r="AH2" s="15"/>
      <c r="AI2" s="16" t="s">
        <v>56</v>
      </c>
      <c r="AJ2" s="17"/>
      <c r="AK2" s="18" t="s">
        <v>57</v>
      </c>
    </row>
    <row r="3" spans="1:37" ht="16.2" thickTop="1" x14ac:dyDescent="0.3">
      <c r="A3" s="93" t="s">
        <v>35</v>
      </c>
      <c r="B3" s="19"/>
      <c r="C3" s="20"/>
      <c r="D3" s="20"/>
      <c r="E3" s="20"/>
      <c r="F3" s="21">
        <v>5</v>
      </c>
      <c r="G3" s="24">
        <f>(N26)</f>
        <v>1</v>
      </c>
      <c r="H3" s="24">
        <f>(P26)</f>
        <v>2</v>
      </c>
      <c r="I3" s="23" t="str">
        <f>IF(G3=".","-",IF(G3&gt;H3,"g",IF(G3=H3,"d","v")))</f>
        <v>v</v>
      </c>
      <c r="J3" s="21">
        <v>4</v>
      </c>
      <c r="K3" s="24">
        <f>(N24)</f>
        <v>1</v>
      </c>
      <c r="L3" s="24">
        <f>(P24)</f>
        <v>0</v>
      </c>
      <c r="M3" s="23" t="str">
        <f>IF(K3=".","-",IF(K3&gt;L3,"g",IF(K3=L3,"d","v")))</f>
        <v>g</v>
      </c>
      <c r="N3" s="21">
        <v>3</v>
      </c>
      <c r="O3" s="24">
        <f>(N19)</f>
        <v>3</v>
      </c>
      <c r="P3" s="24">
        <f>(P19)</f>
        <v>2</v>
      </c>
      <c r="Q3" s="23" t="str">
        <f>IF(O3=".","-",IF(O3&gt;P3,"g",IF(O3=P3,"d","v")))</f>
        <v>g</v>
      </c>
      <c r="R3" s="21">
        <v>2</v>
      </c>
      <c r="S3" s="24">
        <f>(N16)</f>
        <v>1</v>
      </c>
      <c r="T3" s="24">
        <f>(P16)</f>
        <v>2</v>
      </c>
      <c r="U3" s="23" t="str">
        <f>IF(S3=".","-",IF(S3&gt;T3,"g",IF(S3=T3,"d","v")))</f>
        <v>v</v>
      </c>
      <c r="V3" s="21">
        <v>1</v>
      </c>
      <c r="W3" s="24">
        <f>(N10)</f>
        <v>2</v>
      </c>
      <c r="X3" s="24">
        <f>(P10)</f>
        <v>0</v>
      </c>
      <c r="Y3" s="23" t="str">
        <f>IF(W3=".","-",IF(W3&gt;X3,"g",IF(W3=X3,"d","v")))</f>
        <v>g</v>
      </c>
      <c r="Z3" s="25"/>
      <c r="AA3" s="26">
        <f t="shared" ref="AA3:AA8" si="0">SUM(AB3:AD3)</f>
        <v>5</v>
      </c>
      <c r="AB3" s="27">
        <f t="shared" ref="AB3:AB8" si="1">COUNTIF(B3:Y3,"g")</f>
        <v>3</v>
      </c>
      <c r="AC3" s="27">
        <f t="shared" ref="AC3:AC8" si="2">COUNTIF(B3:Y3,"d")</f>
        <v>0</v>
      </c>
      <c r="AD3" s="27">
        <f t="shared" ref="AD3:AD8" si="3">COUNTIF(B3:Y3,"v")</f>
        <v>2</v>
      </c>
      <c r="AE3" s="28">
        <f>SUM(IF(G3&lt;&gt;".",G3)+IF(K3&lt;&gt;".",K3)+IF(O3&lt;&gt;".",O3)+IF(S3&lt;&gt;".",S3)+IF(W3&lt;&gt;".",W3))</f>
        <v>8</v>
      </c>
      <c r="AF3" s="28">
        <f>SUM(IF(H3&lt;&gt;".",H3)+IF(L3&lt;&gt;".",L3)+IF(P3&lt;&gt;".",P3)+IF(T3&lt;&gt;".",T3)+IF(X3&lt;&gt;".",X3))</f>
        <v>6</v>
      </c>
      <c r="AG3" s="29">
        <f t="shared" ref="AG3:AG8" si="4">SUM(AB3*3+AC3*1)</f>
        <v>9</v>
      </c>
      <c r="AH3" s="30"/>
      <c r="AI3" s="31">
        <f t="shared" ref="AI3:AI8" si="5">RANK(AG3,$AG$3:$AG$8,0)</f>
        <v>2</v>
      </c>
      <c r="AJ3" s="32"/>
      <c r="AK3" s="33">
        <f t="shared" ref="AK3:AK8" si="6">SUM(AE3-AF3)</f>
        <v>2</v>
      </c>
    </row>
    <row r="4" spans="1:37" ht="15.6" x14ac:dyDescent="0.3">
      <c r="A4" s="94" t="s">
        <v>127</v>
      </c>
      <c r="B4" s="34">
        <v>5</v>
      </c>
      <c r="C4" s="22">
        <f>(P26)</f>
        <v>2</v>
      </c>
      <c r="D4" s="22">
        <f>(N26)</f>
        <v>1</v>
      </c>
      <c r="E4" s="38" t="str">
        <f>IF(C4=".","-",IF(C4&gt;D4,"g",IF(C4=D4,"d","v")))</f>
        <v>g</v>
      </c>
      <c r="F4" s="36"/>
      <c r="G4" s="37"/>
      <c r="H4" s="37"/>
      <c r="I4" s="37"/>
      <c r="J4" s="34">
        <v>3</v>
      </c>
      <c r="K4" s="22">
        <f>(N18)</f>
        <v>0</v>
      </c>
      <c r="L4" s="22">
        <f>(P18)</f>
        <v>1</v>
      </c>
      <c r="M4" s="38" t="str">
        <f>IF(K4=".","-",IF(K4&gt;L4,"g",IF(K4=L4,"d","v")))</f>
        <v>v</v>
      </c>
      <c r="N4" s="34">
        <v>2</v>
      </c>
      <c r="O4" s="22">
        <f>(N15)</f>
        <v>1</v>
      </c>
      <c r="P4" s="22">
        <f>(P15)</f>
        <v>1</v>
      </c>
      <c r="Q4" s="38" t="str">
        <f>IF(O4=".","-",IF(O4&gt;P4,"g",IF(O4=P4,"d","v")))</f>
        <v>d</v>
      </c>
      <c r="R4" s="34">
        <v>1</v>
      </c>
      <c r="S4" s="22">
        <f>(N12)</f>
        <v>1</v>
      </c>
      <c r="T4" s="22">
        <f>(P12)</f>
        <v>0</v>
      </c>
      <c r="U4" s="38" t="str">
        <f>IF(S4=".","-",IF(S4&gt;T4,"g",IF(S4=T4,"d","v")))</f>
        <v>g</v>
      </c>
      <c r="V4" s="34">
        <v>4</v>
      </c>
      <c r="W4" s="22">
        <f>(N23)</f>
        <v>2</v>
      </c>
      <c r="X4" s="22">
        <f>(P23)</f>
        <v>2</v>
      </c>
      <c r="Y4" s="38" t="str">
        <f>IF(W4=".","-",IF(W4&gt;X4,"g",IF(W4=X4,"d","v")))</f>
        <v>d</v>
      </c>
      <c r="Z4" s="39"/>
      <c r="AA4" s="108">
        <f t="shared" si="0"/>
        <v>5</v>
      </c>
      <c r="AB4" s="109">
        <f t="shared" si="1"/>
        <v>2</v>
      </c>
      <c r="AC4" s="109">
        <f t="shared" si="2"/>
        <v>2</v>
      </c>
      <c r="AD4" s="109">
        <f t="shared" si="3"/>
        <v>1</v>
      </c>
      <c r="AE4" s="130">
        <f>SUM(IF(C4&lt;&gt;".",C4)+IF(K4&lt;&gt;".",K4)+IF(O4&lt;&gt;".",O4)+IF(S4&lt;&gt;".",S4)+IF(W4&lt;&gt;".",W4))</f>
        <v>6</v>
      </c>
      <c r="AF4" s="130">
        <f>SUM(IF(D4&lt;&gt;".",D4)+IF(L4&lt;&gt;".",L4)+IF(P4&lt;&gt;".",P4)+IF(T4&lt;&gt;".",T4)+IF(X4&lt;&gt;".",X4))</f>
        <v>5</v>
      </c>
      <c r="AG4" s="40">
        <f t="shared" si="4"/>
        <v>8</v>
      </c>
      <c r="AH4" s="30"/>
      <c r="AI4" s="31">
        <f t="shared" si="5"/>
        <v>3</v>
      </c>
      <c r="AJ4" s="32"/>
      <c r="AK4" s="33">
        <f t="shared" si="6"/>
        <v>1</v>
      </c>
    </row>
    <row r="5" spans="1:37" ht="15.6" x14ac:dyDescent="0.3">
      <c r="A5" s="94" t="s">
        <v>6</v>
      </c>
      <c r="B5" s="34">
        <v>4</v>
      </c>
      <c r="C5" s="22">
        <f>(P24)</f>
        <v>0</v>
      </c>
      <c r="D5" s="22">
        <f>(N24)</f>
        <v>1</v>
      </c>
      <c r="E5" s="38" t="str">
        <f>IF(C5=".","-",IF(C5&gt;D5,"g",IF(C5=D5,"d","v")))</f>
        <v>v</v>
      </c>
      <c r="F5" s="34">
        <v>3</v>
      </c>
      <c r="G5" s="22">
        <f>(P18)</f>
        <v>1</v>
      </c>
      <c r="H5" s="22">
        <f>(N18)</f>
        <v>0</v>
      </c>
      <c r="I5" s="38" t="str">
        <f>IF(G5=".","-",IF(G5&gt;H5,"g",IF(G5=H5,"d","v")))</f>
        <v>g</v>
      </c>
      <c r="J5" s="131"/>
      <c r="K5" s="37"/>
      <c r="L5" s="37"/>
      <c r="M5" s="37"/>
      <c r="N5" s="34">
        <v>1</v>
      </c>
      <c r="O5" s="22">
        <f>(N11)</f>
        <v>2</v>
      </c>
      <c r="P5" s="22">
        <f>(P11)</f>
        <v>1</v>
      </c>
      <c r="Q5" s="38" t="str">
        <f>IF(O5=".","-",IF(O5&gt;P5,"g",IF(O5=P5,"d","v")))</f>
        <v>g</v>
      </c>
      <c r="R5" s="34">
        <v>5</v>
      </c>
      <c r="S5" s="22">
        <f>(N27)</f>
        <v>1</v>
      </c>
      <c r="T5" s="22">
        <f>(P27)</f>
        <v>1</v>
      </c>
      <c r="U5" s="38" t="str">
        <f>IF(S5=".","-",IF(S5&gt;T5,"g",IF(S5=T5,"d","v")))</f>
        <v>d</v>
      </c>
      <c r="V5" s="34">
        <v>2</v>
      </c>
      <c r="W5" s="22">
        <f>(N14)</f>
        <v>1</v>
      </c>
      <c r="X5" s="22">
        <f>(P14)</f>
        <v>0</v>
      </c>
      <c r="Y5" s="38" t="str">
        <f>IF(W5=".","-",IF(W5&gt;X5,"g",IF(W5=X5,"d","v")))</f>
        <v>g</v>
      </c>
      <c r="Z5" s="39"/>
      <c r="AA5" s="108">
        <f t="shared" si="0"/>
        <v>5</v>
      </c>
      <c r="AB5" s="109">
        <f t="shared" si="1"/>
        <v>3</v>
      </c>
      <c r="AC5" s="109">
        <f t="shared" si="2"/>
        <v>1</v>
      </c>
      <c r="AD5" s="109">
        <f t="shared" si="3"/>
        <v>1</v>
      </c>
      <c r="AE5" s="130">
        <f>SUM(IF(C5&lt;&gt;".",C5)+IF(G5&lt;&gt;".",G5)+IF(O5&lt;&gt;".",O5)+IF(S5&lt;&gt;".",S5)+IF(W5&lt;&gt;".",W5))</f>
        <v>5</v>
      </c>
      <c r="AF5" s="130">
        <f>SUM(IF(H5&lt;&gt;".",H5)+IF(D5&lt;&gt;".",D5)+IF(P5&lt;&gt;".",P5)+IF(T5&lt;&gt;".",T5)+IF(X5&lt;&gt;".",X5))</f>
        <v>3</v>
      </c>
      <c r="AG5" s="40">
        <f t="shared" si="4"/>
        <v>10</v>
      </c>
      <c r="AH5" s="30"/>
      <c r="AI5" s="31">
        <f t="shared" si="5"/>
        <v>1</v>
      </c>
      <c r="AJ5" s="32"/>
      <c r="AK5" s="33">
        <f t="shared" si="6"/>
        <v>2</v>
      </c>
    </row>
    <row r="6" spans="1:37" ht="15.6" x14ac:dyDescent="0.3">
      <c r="A6" s="94" t="s">
        <v>61</v>
      </c>
      <c r="B6" s="34">
        <v>3</v>
      </c>
      <c r="C6" s="22">
        <f>(P19)</f>
        <v>2</v>
      </c>
      <c r="D6" s="22">
        <f>(N19)</f>
        <v>3</v>
      </c>
      <c r="E6" s="38" t="str">
        <f>IF(C6=".","-",IF(C6&gt;D6,"g",IF(C6=D6,"d","v")))</f>
        <v>v</v>
      </c>
      <c r="F6" s="34">
        <v>2</v>
      </c>
      <c r="G6" s="22">
        <f>(P15)</f>
        <v>1</v>
      </c>
      <c r="H6" s="22">
        <f>(N15)</f>
        <v>1</v>
      </c>
      <c r="I6" s="38" t="str">
        <f>IF(G6=".","-",IF(G6&gt;H6,"g",IF(G6=H6,"d","v")))</f>
        <v>d</v>
      </c>
      <c r="J6" s="34">
        <v>1</v>
      </c>
      <c r="K6" s="22">
        <f>(P11)</f>
        <v>1</v>
      </c>
      <c r="L6" s="22">
        <f>(N11)</f>
        <v>2</v>
      </c>
      <c r="M6" s="38" t="str">
        <f>IF(K6=".","-",IF(K6&gt;L6,"g",IF(K6=L6,"d","v")))</f>
        <v>v</v>
      </c>
      <c r="N6" s="36"/>
      <c r="O6" s="37"/>
      <c r="P6" s="37"/>
      <c r="Q6" s="37"/>
      <c r="R6" s="34">
        <v>4</v>
      </c>
      <c r="S6" s="22">
        <f>(N22)</f>
        <v>0</v>
      </c>
      <c r="T6" s="22">
        <f>(P22)</f>
        <v>1</v>
      </c>
      <c r="U6" s="38" t="str">
        <f>IF(S6=".","-",IF(S6&gt;T6,"g",IF(S6=T6,"d","v")))</f>
        <v>v</v>
      </c>
      <c r="V6" s="34">
        <v>5</v>
      </c>
      <c r="W6" s="22">
        <f>(N28)</f>
        <v>0</v>
      </c>
      <c r="X6" s="22">
        <f>(P28)</f>
        <v>4</v>
      </c>
      <c r="Y6" s="38" t="str">
        <f>IF(W6=".","-",IF(W6&gt;X6,"g",IF(W6=X6,"d","v")))</f>
        <v>v</v>
      </c>
      <c r="Z6" s="39"/>
      <c r="AA6" s="108">
        <f t="shared" si="0"/>
        <v>5</v>
      </c>
      <c r="AB6" s="109">
        <f t="shared" si="1"/>
        <v>0</v>
      </c>
      <c r="AC6" s="109">
        <f t="shared" si="2"/>
        <v>1</v>
      </c>
      <c r="AD6" s="109">
        <f t="shared" si="3"/>
        <v>4</v>
      </c>
      <c r="AE6" s="130">
        <f>SUM(IF(G6&lt;&gt;".",G6)+IF(K6&lt;&gt;".",K6)+IF(C6&lt;&gt;".",C6)+IF(S6&lt;&gt;".",S6)+IF(W6&lt;&gt;".",W6))</f>
        <v>4</v>
      </c>
      <c r="AF6" s="130">
        <f>SUM(IF(H6&lt;&gt;".",H6)+IF(L6&lt;&gt;".",L6)+IF(D6&lt;&gt;".",D6)+IF(T6&lt;&gt;".",T6)+IF(X6&lt;&gt;".",X6))</f>
        <v>11</v>
      </c>
      <c r="AG6" s="40">
        <f t="shared" si="4"/>
        <v>1</v>
      </c>
      <c r="AH6" s="30"/>
      <c r="AI6" s="31">
        <f t="shared" si="5"/>
        <v>6</v>
      </c>
      <c r="AJ6" s="32"/>
      <c r="AK6" s="33">
        <f t="shared" si="6"/>
        <v>-7</v>
      </c>
    </row>
    <row r="7" spans="1:37" ht="15.6" x14ac:dyDescent="0.3">
      <c r="A7" s="1" t="s">
        <v>36</v>
      </c>
      <c r="B7" s="34">
        <v>2</v>
      </c>
      <c r="C7" s="22">
        <f>(P16)</f>
        <v>2</v>
      </c>
      <c r="D7" s="22">
        <f>(N16)</f>
        <v>1</v>
      </c>
      <c r="E7" s="38" t="str">
        <f>IF(C7=".","-",IF(C7&gt;D7,"g",IF(C7=D7,"d","v")))</f>
        <v>g</v>
      </c>
      <c r="F7" s="34">
        <v>1</v>
      </c>
      <c r="G7" s="22">
        <f>(P12)</f>
        <v>0</v>
      </c>
      <c r="H7" s="22">
        <f>(N12)</f>
        <v>1</v>
      </c>
      <c r="I7" s="38" t="str">
        <f>IF(G7=".","-",IF(G7&gt;H7,"g",IF(G7=H7,"d","v")))</f>
        <v>v</v>
      </c>
      <c r="J7" s="34">
        <v>5</v>
      </c>
      <c r="K7" s="22">
        <f>(P27)</f>
        <v>1</v>
      </c>
      <c r="L7" s="22">
        <f>(N27)</f>
        <v>1</v>
      </c>
      <c r="M7" s="38" t="str">
        <f>IF(K7=".","-",IF(K7&gt;L7,"g",IF(K7=L7,"d","v")))</f>
        <v>d</v>
      </c>
      <c r="N7" s="132">
        <v>4</v>
      </c>
      <c r="O7" s="22">
        <f>(P22)</f>
        <v>1</v>
      </c>
      <c r="P7" s="22">
        <f>(N22)</f>
        <v>0</v>
      </c>
      <c r="Q7" s="38" t="str">
        <f>IF(O7=".","-",IF(O7&gt;P7,"g",IF(O7=P7,"d","v")))</f>
        <v>g</v>
      </c>
      <c r="R7" s="36"/>
      <c r="S7" s="37"/>
      <c r="T7" s="37"/>
      <c r="U7" s="37"/>
      <c r="V7" s="34">
        <v>3</v>
      </c>
      <c r="W7" s="22">
        <f>(N20)</f>
        <v>1</v>
      </c>
      <c r="X7" s="22">
        <f>(P20)</f>
        <v>1</v>
      </c>
      <c r="Y7" s="38" t="str">
        <f>IF(W7=".","-",IF(W7&gt;X7,"g",IF(W7=X7,"d","v")))</f>
        <v>d</v>
      </c>
      <c r="Z7" s="39"/>
      <c r="AA7" s="108">
        <f t="shared" si="0"/>
        <v>5</v>
      </c>
      <c r="AB7" s="109">
        <f t="shared" si="1"/>
        <v>2</v>
      </c>
      <c r="AC7" s="109">
        <f t="shared" si="2"/>
        <v>2</v>
      </c>
      <c r="AD7" s="109">
        <f t="shared" si="3"/>
        <v>1</v>
      </c>
      <c r="AE7" s="130">
        <f>SUM(IF(G7&lt;&gt;".",G7)+IF(K7&lt;&gt;".",K7)+IF(O7&lt;&gt;".",O7)+IF(C7&lt;&gt;".",C7)+IF(W7&lt;&gt;".",W7))</f>
        <v>5</v>
      </c>
      <c r="AF7" s="130">
        <f>SUM(IF(H7&lt;&gt;".",H7)+IF(L7&lt;&gt;".",L7)+IF(P7&lt;&gt;".",P7)+IF(D7&lt;&gt;".",D7)+IF(X7&lt;&gt;".",X7))</f>
        <v>4</v>
      </c>
      <c r="AG7" s="40">
        <f t="shared" si="4"/>
        <v>8</v>
      </c>
      <c r="AH7" s="133"/>
      <c r="AI7" s="31">
        <v>4</v>
      </c>
      <c r="AJ7" s="32"/>
      <c r="AK7" s="33">
        <f t="shared" si="6"/>
        <v>1</v>
      </c>
    </row>
    <row r="8" spans="1:37" s="44" customFormat="1" ht="16.2" thickBot="1" x14ac:dyDescent="0.35">
      <c r="A8" s="93" t="s">
        <v>33</v>
      </c>
      <c r="B8" s="111">
        <v>1</v>
      </c>
      <c r="C8" s="112">
        <f>(P10)</f>
        <v>0</v>
      </c>
      <c r="D8" s="112">
        <f>(N10)</f>
        <v>2</v>
      </c>
      <c r="E8" s="113" t="str">
        <f>IF(C8=".","-",IF(C8&gt;D8,"g",IF(C8=D8,"d","v")))</f>
        <v>v</v>
      </c>
      <c r="F8" s="111">
        <v>4</v>
      </c>
      <c r="G8" s="112">
        <f>(P23)</f>
        <v>2</v>
      </c>
      <c r="H8" s="112">
        <f>(N23)</f>
        <v>2</v>
      </c>
      <c r="I8" s="113" t="str">
        <f>IF(G8=".","-",IF(G8&gt;H8,"g",IF(G8=H8,"d","v")))</f>
        <v>d</v>
      </c>
      <c r="J8" s="111">
        <v>2</v>
      </c>
      <c r="K8" s="112">
        <f>(P14)</f>
        <v>0</v>
      </c>
      <c r="L8" s="112">
        <f>(N14)</f>
        <v>1</v>
      </c>
      <c r="M8" s="113" t="str">
        <f>IF(K8=".","-",IF(K8&gt;L8,"g",IF(K8=L8,"d","v")))</f>
        <v>v</v>
      </c>
      <c r="N8" s="135">
        <v>5</v>
      </c>
      <c r="O8" s="112">
        <f>(X6)</f>
        <v>4</v>
      </c>
      <c r="P8" s="112">
        <f>(W6)</f>
        <v>0</v>
      </c>
      <c r="Q8" s="113" t="str">
        <f>IF(O8=".","-",IF(O8&gt;P8,"g",IF(O8=P8,"d","v")))</f>
        <v>g</v>
      </c>
      <c r="R8" s="111">
        <v>3</v>
      </c>
      <c r="S8" s="112">
        <f>(P20)</f>
        <v>1</v>
      </c>
      <c r="T8" s="112">
        <f>(N20)</f>
        <v>1</v>
      </c>
      <c r="U8" s="113" t="str">
        <f>IF(S8=".","-",IF(S8&gt;T8,"g",IF(S8=T8,"d","v")))</f>
        <v>d</v>
      </c>
      <c r="V8" s="114"/>
      <c r="W8" s="115"/>
      <c r="X8" s="115"/>
      <c r="Y8" s="115"/>
      <c r="Z8" s="10"/>
      <c r="AA8" s="116">
        <f t="shared" si="0"/>
        <v>5</v>
      </c>
      <c r="AB8" s="117">
        <f t="shared" si="1"/>
        <v>1</v>
      </c>
      <c r="AC8" s="117">
        <f t="shared" si="2"/>
        <v>2</v>
      </c>
      <c r="AD8" s="117">
        <f t="shared" si="3"/>
        <v>2</v>
      </c>
      <c r="AE8" s="118">
        <f>SUM(IF(G8&lt;&gt;".",G8)+IF(K8&lt;&gt;".",K8)+IF(O8&lt;&gt;".",O8)+IF(S8&lt;&gt;".",S8)+IF(C8&lt;&gt;".",C8))</f>
        <v>7</v>
      </c>
      <c r="AF8" s="118">
        <f>SUM(IF(H8&lt;&gt;".",H8)+IF(L8&lt;&gt;".",L8)+IF(P8&lt;&gt;".",P8)+IF(T8&lt;&gt;".",T8)+IF(D8&lt;&gt;".",D8))</f>
        <v>6</v>
      </c>
      <c r="AG8" s="119">
        <f t="shared" si="4"/>
        <v>5</v>
      </c>
      <c r="AH8" s="30"/>
      <c r="AI8" s="60">
        <f t="shared" si="5"/>
        <v>5</v>
      </c>
      <c r="AJ8" s="32"/>
      <c r="AK8" s="33">
        <f t="shared" si="6"/>
        <v>1</v>
      </c>
    </row>
    <row r="9" spans="1:37" s="44" customFormat="1" ht="3.75" customHeight="1" thickTop="1" x14ac:dyDescent="0.3">
      <c r="B9" s="61"/>
      <c r="C9" s="62"/>
      <c r="D9" s="62"/>
      <c r="E9" s="63"/>
      <c r="F9" s="61"/>
      <c r="G9" s="62"/>
      <c r="H9" s="62"/>
      <c r="I9" s="63"/>
      <c r="J9" s="61"/>
      <c r="K9" s="62"/>
      <c r="L9" s="62"/>
      <c r="M9" s="63"/>
      <c r="N9" s="61"/>
      <c r="O9" s="62"/>
      <c r="P9" s="62"/>
      <c r="Q9" s="63"/>
      <c r="R9" s="61"/>
      <c r="S9" s="62"/>
      <c r="T9" s="62"/>
      <c r="U9" s="63"/>
      <c r="AA9" s="64"/>
      <c r="AB9" s="65"/>
      <c r="AC9" s="65"/>
      <c r="AD9" s="65"/>
      <c r="AE9" s="66"/>
      <c r="AF9" s="66"/>
      <c r="AG9" s="67"/>
    </row>
    <row r="10" spans="1:37" s="44" customFormat="1" ht="24.6" x14ac:dyDescent="0.4">
      <c r="A10" s="68">
        <v>1</v>
      </c>
      <c r="B10" s="69"/>
      <c r="C10"/>
      <c r="D10" s="70"/>
      <c r="K10"/>
      <c r="L10" s="120" t="str">
        <f>($A$3)</f>
        <v>Szappanos György</v>
      </c>
      <c r="M10"/>
      <c r="N10" s="73">
        <v>2</v>
      </c>
      <c r="O10" s="74" t="s">
        <v>58</v>
      </c>
      <c r="P10" s="73">
        <v>0</v>
      </c>
      <c r="Q10" s="71"/>
      <c r="R10" s="122" t="str">
        <f>($A$8)</f>
        <v>Kondor Balázs </v>
      </c>
      <c r="T10"/>
      <c r="U10"/>
      <c r="V10"/>
    </row>
    <row r="11" spans="1:37" s="44" customFormat="1" ht="20.399999999999999" x14ac:dyDescent="0.35">
      <c r="A11" s="126"/>
      <c r="B11" s="77"/>
      <c r="C11"/>
      <c r="D11"/>
      <c r="K11"/>
      <c r="L11" s="120" t="str">
        <f>($A$5)</f>
        <v>Böcskei Barnabás</v>
      </c>
      <c r="M11"/>
      <c r="N11" s="73">
        <v>2</v>
      </c>
      <c r="O11" s="74" t="s">
        <v>58</v>
      </c>
      <c r="P11" s="73">
        <v>1</v>
      </c>
      <c r="Q11"/>
      <c r="R11" s="122" t="str">
        <f>($A$6)</f>
        <v>Mihály Zoltán</v>
      </c>
      <c r="T11"/>
      <c r="U11"/>
      <c r="V11"/>
    </row>
    <row r="12" spans="1:37" s="44" customFormat="1" ht="20.399999999999999" x14ac:dyDescent="0.35">
      <c r="B12" s="77"/>
      <c r="C12"/>
      <c r="D12" s="70"/>
      <c r="K12"/>
      <c r="L12" s="120" t="str">
        <f>($A$4)</f>
        <v>Éder Csaba</v>
      </c>
      <c r="M12"/>
      <c r="N12" s="73">
        <v>1</v>
      </c>
      <c r="O12" s="74" t="s">
        <v>58</v>
      </c>
      <c r="P12" s="73">
        <v>0</v>
      </c>
      <c r="Q12" s="136"/>
      <c r="R12" s="122" t="str">
        <f>($A$7)</f>
        <v>Theodos Sándor</v>
      </c>
      <c r="T12"/>
      <c r="U12"/>
      <c r="V12"/>
    </row>
    <row r="13" spans="1:37" ht="3.75" customHeight="1" x14ac:dyDescent="0.4">
      <c r="A13" s="76"/>
      <c r="B13" s="77"/>
      <c r="C13" s="79"/>
      <c r="D13" s="80"/>
      <c r="E13" s="77"/>
      <c r="F13" s="77"/>
      <c r="G13" s="77"/>
      <c r="H13" s="77"/>
      <c r="I13" s="77"/>
      <c r="J13" s="77"/>
      <c r="K13" s="81"/>
      <c r="L13" s="81"/>
      <c r="M13" s="81"/>
      <c r="N13" s="77"/>
      <c r="O13" s="82"/>
      <c r="P13" s="83"/>
      <c r="Q13" s="82"/>
      <c r="R13" s="77"/>
      <c r="S13" s="77"/>
      <c r="T13" s="81"/>
      <c r="U13" s="81"/>
      <c r="V13" s="81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7" s="44" customFormat="1" ht="24.6" x14ac:dyDescent="0.4">
      <c r="A14" s="68">
        <v>2</v>
      </c>
      <c r="B14" s="69"/>
      <c r="D14" s="70"/>
      <c r="K14" s="71"/>
      <c r="L14" s="120" t="str">
        <f>($A$5)</f>
        <v>Böcskei Barnabás</v>
      </c>
      <c r="M14"/>
      <c r="N14" s="73">
        <v>1</v>
      </c>
      <c r="O14" s="74" t="s">
        <v>58</v>
      </c>
      <c r="P14" s="73">
        <v>0</v>
      </c>
      <c r="Q14" s="71"/>
      <c r="R14" s="122" t="str">
        <f>($A$8)</f>
        <v>Kondor Balázs </v>
      </c>
      <c r="AI14" s="75"/>
    </row>
    <row r="15" spans="1:37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($A$4)</f>
        <v>Éder Csaba</v>
      </c>
      <c r="N15" s="73">
        <v>1</v>
      </c>
      <c r="O15" s="74" t="s">
        <v>58</v>
      </c>
      <c r="P15" s="73">
        <v>1</v>
      </c>
      <c r="R15" s="122" t="str">
        <f>($A$6)</f>
        <v>Mihály Zoltán</v>
      </c>
      <c r="S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I15" s="75"/>
    </row>
    <row r="16" spans="1:37" ht="20.399999999999999" x14ac:dyDescent="0.35">
      <c r="A16" s="76"/>
      <c r="B16" s="77"/>
      <c r="D16" s="70"/>
      <c r="E16" s="44"/>
      <c r="F16" s="44"/>
      <c r="G16" s="44"/>
      <c r="H16" s="44"/>
      <c r="I16" s="44"/>
      <c r="J16" s="44"/>
      <c r="L16" s="120" t="str">
        <f>($A$3)</f>
        <v>Szappanos György</v>
      </c>
      <c r="N16" s="73">
        <v>1</v>
      </c>
      <c r="O16" s="74" t="s">
        <v>58</v>
      </c>
      <c r="P16" s="73">
        <v>2</v>
      </c>
      <c r="Q16" s="136"/>
      <c r="R16" s="122" t="str">
        <f>($A$7)</f>
        <v>Theodos Sándor</v>
      </c>
      <c r="S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I16" s="75"/>
      <c r="AJ16" s="44"/>
    </row>
    <row r="17" spans="1:35" ht="3.75" customHeight="1" x14ac:dyDescent="0.4">
      <c r="A17" s="76"/>
      <c r="B17" s="77"/>
      <c r="C17" s="79"/>
      <c r="D17" s="80"/>
      <c r="E17" s="77"/>
      <c r="F17" s="77"/>
      <c r="G17" s="77"/>
      <c r="H17" s="77"/>
      <c r="I17" s="77"/>
      <c r="J17" s="77"/>
      <c r="K17" s="81"/>
      <c r="L17" s="81"/>
      <c r="M17" s="81"/>
      <c r="N17" s="77"/>
      <c r="O17" s="82"/>
      <c r="P17" s="83"/>
      <c r="Q17" s="82"/>
      <c r="R17" s="77"/>
      <c r="S17" s="77"/>
      <c r="T17" s="81"/>
      <c r="U17" s="81"/>
      <c r="V17" s="81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5" ht="24.6" x14ac:dyDescent="0.4">
      <c r="A18" s="68">
        <v>3</v>
      </c>
      <c r="B18" s="123"/>
      <c r="D18" s="70"/>
      <c r="E18" s="44"/>
      <c r="F18" s="44"/>
      <c r="G18" s="44"/>
      <c r="H18" s="44"/>
      <c r="I18" s="44"/>
      <c r="J18" s="44"/>
      <c r="L18" s="120" t="str">
        <f>($A$4)</f>
        <v>Éder Csaba</v>
      </c>
      <c r="N18" s="73">
        <v>0</v>
      </c>
      <c r="O18" s="74" t="s">
        <v>58</v>
      </c>
      <c r="P18" s="73">
        <v>1</v>
      </c>
      <c r="Q18" s="71"/>
      <c r="R18" s="122" t="str">
        <f>($A$5)</f>
        <v>Böcskei Barnabás</v>
      </c>
      <c r="S18" s="44"/>
      <c r="W18" s="44"/>
      <c r="X18" s="44"/>
      <c r="Y18" s="44"/>
      <c r="Z18" s="44"/>
      <c r="AA18" s="44"/>
      <c r="AB18" s="44"/>
      <c r="AE18" s="44"/>
      <c r="AF18" s="44"/>
      <c r="AG18" s="44"/>
      <c r="AI18" s="75"/>
    </row>
    <row r="19" spans="1:35" ht="20.399999999999999" x14ac:dyDescent="0.35">
      <c r="A19" s="76"/>
      <c r="B19" s="85"/>
      <c r="E19" s="44"/>
      <c r="F19" s="44"/>
      <c r="G19" s="44"/>
      <c r="H19" s="44"/>
      <c r="I19" s="44"/>
      <c r="L19" s="120" t="str">
        <f>($A$3)</f>
        <v>Szappanos György</v>
      </c>
      <c r="N19" s="73">
        <v>3</v>
      </c>
      <c r="O19" s="74" t="s">
        <v>58</v>
      </c>
      <c r="P19" s="73">
        <v>2</v>
      </c>
      <c r="R19" s="122" t="str">
        <f>($A$6)</f>
        <v>Mihály Zoltán</v>
      </c>
      <c r="S19" s="44"/>
      <c r="W19" s="44"/>
      <c r="X19" s="44"/>
      <c r="Y19" s="44"/>
      <c r="Z19" s="44"/>
      <c r="AA19" s="44"/>
      <c r="AB19" s="44"/>
      <c r="AE19" s="44"/>
      <c r="AF19" s="44"/>
      <c r="AG19" s="44"/>
      <c r="AI19" s="75"/>
    </row>
    <row r="20" spans="1:35" ht="20.399999999999999" x14ac:dyDescent="0.35">
      <c r="A20" s="76"/>
      <c r="B20" s="85"/>
      <c r="D20" s="70"/>
      <c r="E20" s="44"/>
      <c r="F20" s="44"/>
      <c r="G20" s="44"/>
      <c r="H20" s="44"/>
      <c r="I20" s="44"/>
      <c r="J20" s="44"/>
      <c r="L20" s="120" t="str">
        <f>($A$7)</f>
        <v>Theodos Sándor</v>
      </c>
      <c r="N20" s="73">
        <v>1</v>
      </c>
      <c r="O20" s="74" t="s">
        <v>58</v>
      </c>
      <c r="P20" s="73">
        <v>1</v>
      </c>
      <c r="Q20" s="136"/>
      <c r="R20" s="122" t="str">
        <f>($A$8)</f>
        <v>Kondor Balázs </v>
      </c>
      <c r="S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I20" s="75"/>
    </row>
    <row r="21" spans="1:35" ht="3.75" customHeight="1" x14ac:dyDescent="0.3">
      <c r="A21" s="76"/>
      <c r="B21" s="85"/>
      <c r="C21" s="124"/>
      <c r="D21" s="12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</row>
    <row r="22" spans="1:35" ht="24.6" x14ac:dyDescent="0.4">
      <c r="A22" s="68">
        <v>4</v>
      </c>
      <c r="B22" s="69"/>
      <c r="D22" s="70"/>
      <c r="E22" s="44"/>
      <c r="F22" s="44"/>
      <c r="G22" s="44"/>
      <c r="H22" s="44"/>
      <c r="I22" s="44"/>
      <c r="J22" s="44"/>
      <c r="L22" s="120" t="str">
        <f>($A$6)</f>
        <v>Mihály Zoltán</v>
      </c>
      <c r="N22" s="73">
        <v>0</v>
      </c>
      <c r="O22" s="74" t="s">
        <v>58</v>
      </c>
      <c r="P22" s="73">
        <v>1</v>
      </c>
      <c r="Q22" s="71"/>
      <c r="R22" s="122" t="str">
        <f>($A$7)</f>
        <v>Theodos Sándor</v>
      </c>
      <c r="S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5" ht="20.399999999999999" x14ac:dyDescent="0.35">
      <c r="A23" s="76"/>
      <c r="B23" s="77"/>
      <c r="E23" s="44"/>
      <c r="F23" s="44"/>
      <c r="G23" s="44"/>
      <c r="H23" s="44"/>
      <c r="I23" s="44"/>
      <c r="J23" s="44"/>
      <c r="L23" s="120" t="str">
        <f>($A$4)</f>
        <v>Éder Csaba</v>
      </c>
      <c r="N23" s="73">
        <v>2</v>
      </c>
      <c r="O23" s="74" t="s">
        <v>58</v>
      </c>
      <c r="P23" s="73">
        <v>2</v>
      </c>
      <c r="R23" s="122" t="str">
        <f>($A$8)</f>
        <v>Kondor Balázs </v>
      </c>
      <c r="S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5" ht="20.399999999999999" x14ac:dyDescent="0.35">
      <c r="A24" s="76"/>
      <c r="B24" s="77"/>
      <c r="D24" s="70"/>
      <c r="E24" s="44"/>
      <c r="F24" s="44"/>
      <c r="G24" s="44"/>
      <c r="H24" s="44"/>
      <c r="I24" s="44"/>
      <c r="J24" s="44"/>
      <c r="L24" s="120" t="str">
        <f>($A$3)</f>
        <v>Szappanos György</v>
      </c>
      <c r="N24" s="73">
        <v>1</v>
      </c>
      <c r="O24" s="74" t="s">
        <v>58</v>
      </c>
      <c r="P24" s="73">
        <v>0</v>
      </c>
      <c r="Q24" s="136"/>
      <c r="R24" s="122" t="str">
        <f>($A$5)</f>
        <v>Böcskei Barnabás</v>
      </c>
      <c r="S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5" ht="3.75" customHeight="1" x14ac:dyDescent="0.4">
      <c r="A25" s="76"/>
      <c r="B25" s="77"/>
      <c r="C25" s="79"/>
      <c r="D25" s="80"/>
      <c r="E25" s="77"/>
      <c r="F25" s="77"/>
      <c r="G25" s="77"/>
      <c r="H25" s="77"/>
      <c r="I25" s="77"/>
      <c r="J25" s="77"/>
      <c r="K25" s="81"/>
      <c r="L25" s="81"/>
      <c r="M25" s="81"/>
      <c r="N25" s="77"/>
      <c r="O25" s="82"/>
      <c r="P25" s="83"/>
      <c r="Q25" s="82"/>
      <c r="R25" s="77"/>
      <c r="S25" s="77"/>
      <c r="T25" s="81"/>
      <c r="U25" s="81"/>
      <c r="V25" s="81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5" ht="24.6" x14ac:dyDescent="0.4">
      <c r="A26" s="68">
        <v>5</v>
      </c>
      <c r="B26" s="123"/>
      <c r="D26" s="70"/>
      <c r="E26" s="44"/>
      <c r="F26" s="44"/>
      <c r="G26" s="44"/>
      <c r="H26" s="44"/>
      <c r="I26" s="44"/>
      <c r="J26" s="44"/>
      <c r="L26" s="120" t="str">
        <f>($A$3)</f>
        <v>Szappanos György</v>
      </c>
      <c r="M26" s="71"/>
      <c r="N26" s="73">
        <v>1</v>
      </c>
      <c r="O26" s="74" t="s">
        <v>58</v>
      </c>
      <c r="P26" s="73">
        <v>2</v>
      </c>
      <c r="Q26" s="44"/>
      <c r="R26" s="122" t="str">
        <f>($A$4)</f>
        <v>Éder Csaba</v>
      </c>
      <c r="S26" s="44"/>
      <c r="W26" s="44"/>
      <c r="X26" s="44"/>
      <c r="Y26" s="44"/>
      <c r="Z26" s="44"/>
      <c r="AA26" s="44"/>
      <c r="AB26" s="44"/>
      <c r="AE26" s="44"/>
      <c r="AF26" s="44"/>
      <c r="AG26" s="44"/>
    </row>
    <row r="27" spans="1:35" ht="20.399999999999999" x14ac:dyDescent="0.35">
      <c r="A27" s="76"/>
      <c r="B27" s="85"/>
      <c r="E27" s="44"/>
      <c r="F27" s="44"/>
      <c r="G27" s="44"/>
      <c r="H27" s="44"/>
      <c r="I27" s="44"/>
      <c r="J27" s="44"/>
      <c r="L27" s="120" t="str">
        <f>($A$5)</f>
        <v>Böcskei Barnabás</v>
      </c>
      <c r="N27" s="73">
        <v>1</v>
      </c>
      <c r="O27" s="74" t="s">
        <v>58</v>
      </c>
      <c r="P27" s="73">
        <v>1</v>
      </c>
      <c r="R27" s="122" t="str">
        <f>($A$7)</f>
        <v>Theodos Sándor</v>
      </c>
      <c r="S27" s="44"/>
      <c r="W27" s="44"/>
      <c r="X27" s="44"/>
      <c r="Y27" s="44"/>
      <c r="Z27" s="44"/>
      <c r="AA27" s="44"/>
      <c r="AB27" s="44"/>
      <c r="AE27" s="44"/>
      <c r="AF27" s="44"/>
      <c r="AG27" s="44"/>
    </row>
    <row r="28" spans="1:35" ht="20.399999999999999" x14ac:dyDescent="0.35">
      <c r="A28" s="76"/>
      <c r="B28" s="85"/>
      <c r="D28" s="70"/>
      <c r="E28" s="44"/>
      <c r="F28" s="44"/>
      <c r="G28" s="44"/>
      <c r="H28" s="44"/>
      <c r="I28" s="44"/>
      <c r="J28" s="44"/>
      <c r="L28" s="120" t="str">
        <f>($A$6)</f>
        <v>Mihály Zoltán</v>
      </c>
      <c r="N28" s="73">
        <v>0</v>
      </c>
      <c r="O28" s="74" t="s">
        <v>58</v>
      </c>
      <c r="P28" s="73">
        <v>4</v>
      </c>
      <c r="Q28" s="136"/>
      <c r="R28" s="122" t="str">
        <f>($A$8)</f>
        <v>Kondor Balázs </v>
      </c>
      <c r="S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5" ht="3.75" customHeight="1" x14ac:dyDescent="0.3">
      <c r="A29" s="76"/>
      <c r="B29" s="85"/>
      <c r="C29" s="124"/>
      <c r="D29" s="12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</row>
    <row r="31" spans="1:35" x14ac:dyDescent="0.3">
      <c r="A31" s="76"/>
    </row>
    <row r="32" spans="1:35" x14ac:dyDescent="0.3">
      <c r="A32" s="76"/>
    </row>
    <row r="33" spans="1:23" ht="3.75" customHeight="1" x14ac:dyDescent="0.3">
      <c r="A33" s="15"/>
    </row>
    <row r="34" spans="1:23" x14ac:dyDescent="0.3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x14ac:dyDescent="0.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x14ac:dyDescent="0.3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x14ac:dyDescent="0.3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</sheetData>
  <conditionalFormatting sqref="E4:E8 I3 I5:I8 M3:M4 M6:M8 Q3:Q5 Q7:Q8 U3:U6 U8 Y3:Y7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8" sqref="D8"/>
    </sheetView>
  </sheetViews>
  <sheetFormatPr defaultRowHeight="24.9" customHeight="1" x14ac:dyDescent="0.3"/>
  <cols>
    <col min="1" max="1" width="23.5546875" customWidth="1"/>
    <col min="2" max="5" width="13" customWidth="1"/>
  </cols>
  <sheetData>
    <row r="1" spans="1:6" s="141" customFormat="1" ht="35.25" customHeight="1" x14ac:dyDescent="0.3">
      <c r="A1" s="138"/>
      <c r="B1" s="139" t="s">
        <v>6</v>
      </c>
      <c r="C1" s="93" t="s">
        <v>35</v>
      </c>
      <c r="D1" s="139" t="s">
        <v>127</v>
      </c>
      <c r="E1" s="140" t="s">
        <v>36</v>
      </c>
    </row>
    <row r="2" spans="1:6" ht="24.9" customHeight="1" x14ac:dyDescent="0.3">
      <c r="A2" s="128" t="s">
        <v>7</v>
      </c>
      <c r="B2" s="142" t="s">
        <v>114</v>
      </c>
      <c r="C2" s="142" t="s">
        <v>104</v>
      </c>
      <c r="D2" s="142" t="s">
        <v>102</v>
      </c>
      <c r="E2" s="142" t="s">
        <v>100</v>
      </c>
      <c r="F2">
        <v>20</v>
      </c>
    </row>
    <row r="3" spans="1:6" ht="24.9" customHeight="1" x14ac:dyDescent="0.3">
      <c r="A3" s="94" t="s">
        <v>43</v>
      </c>
      <c r="B3" s="142" t="s">
        <v>98</v>
      </c>
      <c r="C3" s="142" t="s">
        <v>102</v>
      </c>
      <c r="D3" s="142" t="s">
        <v>102</v>
      </c>
      <c r="E3" s="142" t="s">
        <v>102</v>
      </c>
      <c r="F3">
        <v>14</v>
      </c>
    </row>
    <row r="4" spans="1:6" ht="24.9" customHeight="1" x14ac:dyDescent="0.3">
      <c r="A4" s="93" t="s">
        <v>32</v>
      </c>
      <c r="B4" s="142" t="s">
        <v>104</v>
      </c>
      <c r="C4" s="142" t="s">
        <v>102</v>
      </c>
      <c r="D4" s="142" t="s">
        <v>100</v>
      </c>
      <c r="E4" s="142" t="s">
        <v>99</v>
      </c>
      <c r="F4">
        <v>11</v>
      </c>
    </row>
    <row r="5" spans="1:6" ht="24.9" customHeight="1" x14ac:dyDescent="0.3">
      <c r="A5" s="95" t="s">
        <v>26</v>
      </c>
      <c r="B5" s="142" t="s">
        <v>102</v>
      </c>
      <c r="C5" s="142" t="s">
        <v>101</v>
      </c>
      <c r="D5" s="142" t="s">
        <v>111</v>
      </c>
      <c r="E5" s="142" t="s">
        <v>105</v>
      </c>
      <c r="F5">
        <v>8</v>
      </c>
    </row>
    <row r="6" spans="1:6" ht="24.9" customHeight="1" x14ac:dyDescent="0.3">
      <c r="B6">
        <v>15</v>
      </c>
      <c r="C6">
        <v>14</v>
      </c>
      <c r="D6">
        <v>13</v>
      </c>
      <c r="E6">
        <v>12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topLeftCell="A31" workbookViewId="0">
      <selection activeCell="A8" sqref="A8"/>
    </sheetView>
  </sheetViews>
  <sheetFormatPr defaultColWidth="3" defaultRowHeight="14.4" x14ac:dyDescent="0.3"/>
  <cols>
    <col min="1" max="1" width="21.33203125" bestFit="1" customWidth="1"/>
    <col min="2" max="33" width="2.88671875" customWidth="1"/>
    <col min="34" max="34" width="1.44140625" customWidth="1"/>
    <col min="35" max="40" width="3" customWidth="1"/>
    <col min="41" max="41" width="3.88671875" bestFit="1" customWidth="1"/>
    <col min="42" max="42" width="0.88671875" customWidth="1"/>
    <col min="43" max="43" width="3" customWidth="1"/>
    <col min="44" max="44" width="1" customWidth="1"/>
    <col min="257" max="257" width="21.33203125" bestFit="1" customWidth="1"/>
    <col min="258" max="289" width="2.88671875" customWidth="1"/>
    <col min="290" max="290" width="1.44140625" customWidth="1"/>
    <col min="291" max="296" width="3" customWidth="1"/>
    <col min="297" max="297" width="3.88671875" bestFit="1" customWidth="1"/>
    <col min="298" max="298" width="0.88671875" customWidth="1"/>
    <col min="299" max="299" width="3" customWidth="1"/>
    <col min="300" max="300" width="1" customWidth="1"/>
    <col min="513" max="513" width="21.33203125" bestFit="1" customWidth="1"/>
    <col min="514" max="545" width="2.88671875" customWidth="1"/>
    <col min="546" max="546" width="1.44140625" customWidth="1"/>
    <col min="547" max="552" width="3" customWidth="1"/>
    <col min="553" max="553" width="3.88671875" bestFit="1" customWidth="1"/>
    <col min="554" max="554" width="0.88671875" customWidth="1"/>
    <col min="555" max="555" width="3" customWidth="1"/>
    <col min="556" max="556" width="1" customWidth="1"/>
    <col min="769" max="769" width="21.33203125" bestFit="1" customWidth="1"/>
    <col min="770" max="801" width="2.88671875" customWidth="1"/>
    <col min="802" max="802" width="1.44140625" customWidth="1"/>
    <col min="803" max="808" width="3" customWidth="1"/>
    <col min="809" max="809" width="3.88671875" bestFit="1" customWidth="1"/>
    <col min="810" max="810" width="0.88671875" customWidth="1"/>
    <col min="811" max="811" width="3" customWidth="1"/>
    <col min="812" max="812" width="1" customWidth="1"/>
    <col min="1025" max="1025" width="21.33203125" bestFit="1" customWidth="1"/>
    <col min="1026" max="1057" width="2.88671875" customWidth="1"/>
    <col min="1058" max="1058" width="1.44140625" customWidth="1"/>
    <col min="1059" max="1064" width="3" customWidth="1"/>
    <col min="1065" max="1065" width="3.88671875" bestFit="1" customWidth="1"/>
    <col min="1066" max="1066" width="0.88671875" customWidth="1"/>
    <col min="1067" max="1067" width="3" customWidth="1"/>
    <col min="1068" max="1068" width="1" customWidth="1"/>
    <col min="1281" max="1281" width="21.33203125" bestFit="1" customWidth="1"/>
    <col min="1282" max="1313" width="2.88671875" customWidth="1"/>
    <col min="1314" max="1314" width="1.44140625" customWidth="1"/>
    <col min="1315" max="1320" width="3" customWidth="1"/>
    <col min="1321" max="1321" width="3.88671875" bestFit="1" customWidth="1"/>
    <col min="1322" max="1322" width="0.88671875" customWidth="1"/>
    <col min="1323" max="1323" width="3" customWidth="1"/>
    <col min="1324" max="1324" width="1" customWidth="1"/>
    <col min="1537" max="1537" width="21.33203125" bestFit="1" customWidth="1"/>
    <col min="1538" max="1569" width="2.88671875" customWidth="1"/>
    <col min="1570" max="1570" width="1.44140625" customWidth="1"/>
    <col min="1571" max="1576" width="3" customWidth="1"/>
    <col min="1577" max="1577" width="3.88671875" bestFit="1" customWidth="1"/>
    <col min="1578" max="1578" width="0.88671875" customWidth="1"/>
    <col min="1579" max="1579" width="3" customWidth="1"/>
    <col min="1580" max="1580" width="1" customWidth="1"/>
    <col min="1793" max="1793" width="21.33203125" bestFit="1" customWidth="1"/>
    <col min="1794" max="1825" width="2.88671875" customWidth="1"/>
    <col min="1826" max="1826" width="1.44140625" customWidth="1"/>
    <col min="1827" max="1832" width="3" customWidth="1"/>
    <col min="1833" max="1833" width="3.88671875" bestFit="1" customWidth="1"/>
    <col min="1834" max="1834" width="0.88671875" customWidth="1"/>
    <col min="1835" max="1835" width="3" customWidth="1"/>
    <col min="1836" max="1836" width="1" customWidth="1"/>
    <col min="2049" max="2049" width="21.33203125" bestFit="1" customWidth="1"/>
    <col min="2050" max="2081" width="2.88671875" customWidth="1"/>
    <col min="2082" max="2082" width="1.44140625" customWidth="1"/>
    <col min="2083" max="2088" width="3" customWidth="1"/>
    <col min="2089" max="2089" width="3.88671875" bestFit="1" customWidth="1"/>
    <col min="2090" max="2090" width="0.88671875" customWidth="1"/>
    <col min="2091" max="2091" width="3" customWidth="1"/>
    <col min="2092" max="2092" width="1" customWidth="1"/>
    <col min="2305" max="2305" width="21.33203125" bestFit="1" customWidth="1"/>
    <col min="2306" max="2337" width="2.88671875" customWidth="1"/>
    <col min="2338" max="2338" width="1.44140625" customWidth="1"/>
    <col min="2339" max="2344" width="3" customWidth="1"/>
    <col min="2345" max="2345" width="3.88671875" bestFit="1" customWidth="1"/>
    <col min="2346" max="2346" width="0.88671875" customWidth="1"/>
    <col min="2347" max="2347" width="3" customWidth="1"/>
    <col min="2348" max="2348" width="1" customWidth="1"/>
    <col min="2561" max="2561" width="21.33203125" bestFit="1" customWidth="1"/>
    <col min="2562" max="2593" width="2.88671875" customWidth="1"/>
    <col min="2594" max="2594" width="1.44140625" customWidth="1"/>
    <col min="2595" max="2600" width="3" customWidth="1"/>
    <col min="2601" max="2601" width="3.88671875" bestFit="1" customWidth="1"/>
    <col min="2602" max="2602" width="0.88671875" customWidth="1"/>
    <col min="2603" max="2603" width="3" customWidth="1"/>
    <col min="2604" max="2604" width="1" customWidth="1"/>
    <col min="2817" max="2817" width="21.33203125" bestFit="1" customWidth="1"/>
    <col min="2818" max="2849" width="2.88671875" customWidth="1"/>
    <col min="2850" max="2850" width="1.44140625" customWidth="1"/>
    <col min="2851" max="2856" width="3" customWidth="1"/>
    <col min="2857" max="2857" width="3.88671875" bestFit="1" customWidth="1"/>
    <col min="2858" max="2858" width="0.88671875" customWidth="1"/>
    <col min="2859" max="2859" width="3" customWidth="1"/>
    <col min="2860" max="2860" width="1" customWidth="1"/>
    <col min="3073" max="3073" width="21.33203125" bestFit="1" customWidth="1"/>
    <col min="3074" max="3105" width="2.88671875" customWidth="1"/>
    <col min="3106" max="3106" width="1.44140625" customWidth="1"/>
    <col min="3107" max="3112" width="3" customWidth="1"/>
    <col min="3113" max="3113" width="3.88671875" bestFit="1" customWidth="1"/>
    <col min="3114" max="3114" width="0.88671875" customWidth="1"/>
    <col min="3115" max="3115" width="3" customWidth="1"/>
    <col min="3116" max="3116" width="1" customWidth="1"/>
    <col min="3329" max="3329" width="21.33203125" bestFit="1" customWidth="1"/>
    <col min="3330" max="3361" width="2.88671875" customWidth="1"/>
    <col min="3362" max="3362" width="1.44140625" customWidth="1"/>
    <col min="3363" max="3368" width="3" customWidth="1"/>
    <col min="3369" max="3369" width="3.88671875" bestFit="1" customWidth="1"/>
    <col min="3370" max="3370" width="0.88671875" customWidth="1"/>
    <col min="3371" max="3371" width="3" customWidth="1"/>
    <col min="3372" max="3372" width="1" customWidth="1"/>
    <col min="3585" max="3585" width="21.33203125" bestFit="1" customWidth="1"/>
    <col min="3586" max="3617" width="2.88671875" customWidth="1"/>
    <col min="3618" max="3618" width="1.44140625" customWidth="1"/>
    <col min="3619" max="3624" width="3" customWidth="1"/>
    <col min="3625" max="3625" width="3.88671875" bestFit="1" customWidth="1"/>
    <col min="3626" max="3626" width="0.88671875" customWidth="1"/>
    <col min="3627" max="3627" width="3" customWidth="1"/>
    <col min="3628" max="3628" width="1" customWidth="1"/>
    <col min="3841" max="3841" width="21.33203125" bestFit="1" customWidth="1"/>
    <col min="3842" max="3873" width="2.88671875" customWidth="1"/>
    <col min="3874" max="3874" width="1.44140625" customWidth="1"/>
    <col min="3875" max="3880" width="3" customWidth="1"/>
    <col min="3881" max="3881" width="3.88671875" bestFit="1" customWidth="1"/>
    <col min="3882" max="3882" width="0.88671875" customWidth="1"/>
    <col min="3883" max="3883" width="3" customWidth="1"/>
    <col min="3884" max="3884" width="1" customWidth="1"/>
    <col min="4097" max="4097" width="21.33203125" bestFit="1" customWidth="1"/>
    <col min="4098" max="4129" width="2.88671875" customWidth="1"/>
    <col min="4130" max="4130" width="1.44140625" customWidth="1"/>
    <col min="4131" max="4136" width="3" customWidth="1"/>
    <col min="4137" max="4137" width="3.88671875" bestFit="1" customWidth="1"/>
    <col min="4138" max="4138" width="0.88671875" customWidth="1"/>
    <col min="4139" max="4139" width="3" customWidth="1"/>
    <col min="4140" max="4140" width="1" customWidth="1"/>
    <col min="4353" max="4353" width="21.33203125" bestFit="1" customWidth="1"/>
    <col min="4354" max="4385" width="2.88671875" customWidth="1"/>
    <col min="4386" max="4386" width="1.44140625" customWidth="1"/>
    <col min="4387" max="4392" width="3" customWidth="1"/>
    <col min="4393" max="4393" width="3.88671875" bestFit="1" customWidth="1"/>
    <col min="4394" max="4394" width="0.88671875" customWidth="1"/>
    <col min="4395" max="4395" width="3" customWidth="1"/>
    <col min="4396" max="4396" width="1" customWidth="1"/>
    <col min="4609" max="4609" width="21.33203125" bestFit="1" customWidth="1"/>
    <col min="4610" max="4641" width="2.88671875" customWidth="1"/>
    <col min="4642" max="4642" width="1.44140625" customWidth="1"/>
    <col min="4643" max="4648" width="3" customWidth="1"/>
    <col min="4649" max="4649" width="3.88671875" bestFit="1" customWidth="1"/>
    <col min="4650" max="4650" width="0.88671875" customWidth="1"/>
    <col min="4651" max="4651" width="3" customWidth="1"/>
    <col min="4652" max="4652" width="1" customWidth="1"/>
    <col min="4865" max="4865" width="21.33203125" bestFit="1" customWidth="1"/>
    <col min="4866" max="4897" width="2.88671875" customWidth="1"/>
    <col min="4898" max="4898" width="1.44140625" customWidth="1"/>
    <col min="4899" max="4904" width="3" customWidth="1"/>
    <col min="4905" max="4905" width="3.88671875" bestFit="1" customWidth="1"/>
    <col min="4906" max="4906" width="0.88671875" customWidth="1"/>
    <col min="4907" max="4907" width="3" customWidth="1"/>
    <col min="4908" max="4908" width="1" customWidth="1"/>
    <col min="5121" max="5121" width="21.33203125" bestFit="1" customWidth="1"/>
    <col min="5122" max="5153" width="2.88671875" customWidth="1"/>
    <col min="5154" max="5154" width="1.44140625" customWidth="1"/>
    <col min="5155" max="5160" width="3" customWidth="1"/>
    <col min="5161" max="5161" width="3.88671875" bestFit="1" customWidth="1"/>
    <col min="5162" max="5162" width="0.88671875" customWidth="1"/>
    <col min="5163" max="5163" width="3" customWidth="1"/>
    <col min="5164" max="5164" width="1" customWidth="1"/>
    <col min="5377" max="5377" width="21.33203125" bestFit="1" customWidth="1"/>
    <col min="5378" max="5409" width="2.88671875" customWidth="1"/>
    <col min="5410" max="5410" width="1.44140625" customWidth="1"/>
    <col min="5411" max="5416" width="3" customWidth="1"/>
    <col min="5417" max="5417" width="3.88671875" bestFit="1" customWidth="1"/>
    <col min="5418" max="5418" width="0.88671875" customWidth="1"/>
    <col min="5419" max="5419" width="3" customWidth="1"/>
    <col min="5420" max="5420" width="1" customWidth="1"/>
    <col min="5633" max="5633" width="21.33203125" bestFit="1" customWidth="1"/>
    <col min="5634" max="5665" width="2.88671875" customWidth="1"/>
    <col min="5666" max="5666" width="1.44140625" customWidth="1"/>
    <col min="5667" max="5672" width="3" customWidth="1"/>
    <col min="5673" max="5673" width="3.88671875" bestFit="1" customWidth="1"/>
    <col min="5674" max="5674" width="0.88671875" customWidth="1"/>
    <col min="5675" max="5675" width="3" customWidth="1"/>
    <col min="5676" max="5676" width="1" customWidth="1"/>
    <col min="5889" max="5889" width="21.33203125" bestFit="1" customWidth="1"/>
    <col min="5890" max="5921" width="2.88671875" customWidth="1"/>
    <col min="5922" max="5922" width="1.44140625" customWidth="1"/>
    <col min="5923" max="5928" width="3" customWidth="1"/>
    <col min="5929" max="5929" width="3.88671875" bestFit="1" customWidth="1"/>
    <col min="5930" max="5930" width="0.88671875" customWidth="1"/>
    <col min="5931" max="5931" width="3" customWidth="1"/>
    <col min="5932" max="5932" width="1" customWidth="1"/>
    <col min="6145" max="6145" width="21.33203125" bestFit="1" customWidth="1"/>
    <col min="6146" max="6177" width="2.88671875" customWidth="1"/>
    <col min="6178" max="6178" width="1.44140625" customWidth="1"/>
    <col min="6179" max="6184" width="3" customWidth="1"/>
    <col min="6185" max="6185" width="3.88671875" bestFit="1" customWidth="1"/>
    <col min="6186" max="6186" width="0.88671875" customWidth="1"/>
    <col min="6187" max="6187" width="3" customWidth="1"/>
    <col min="6188" max="6188" width="1" customWidth="1"/>
    <col min="6401" max="6401" width="21.33203125" bestFit="1" customWidth="1"/>
    <col min="6402" max="6433" width="2.88671875" customWidth="1"/>
    <col min="6434" max="6434" width="1.44140625" customWidth="1"/>
    <col min="6435" max="6440" width="3" customWidth="1"/>
    <col min="6441" max="6441" width="3.88671875" bestFit="1" customWidth="1"/>
    <col min="6442" max="6442" width="0.88671875" customWidth="1"/>
    <col min="6443" max="6443" width="3" customWidth="1"/>
    <col min="6444" max="6444" width="1" customWidth="1"/>
    <col min="6657" max="6657" width="21.33203125" bestFit="1" customWidth="1"/>
    <col min="6658" max="6689" width="2.88671875" customWidth="1"/>
    <col min="6690" max="6690" width="1.44140625" customWidth="1"/>
    <col min="6691" max="6696" width="3" customWidth="1"/>
    <col min="6697" max="6697" width="3.88671875" bestFit="1" customWidth="1"/>
    <col min="6698" max="6698" width="0.88671875" customWidth="1"/>
    <col min="6699" max="6699" width="3" customWidth="1"/>
    <col min="6700" max="6700" width="1" customWidth="1"/>
    <col min="6913" max="6913" width="21.33203125" bestFit="1" customWidth="1"/>
    <col min="6914" max="6945" width="2.88671875" customWidth="1"/>
    <col min="6946" max="6946" width="1.44140625" customWidth="1"/>
    <col min="6947" max="6952" width="3" customWidth="1"/>
    <col min="6953" max="6953" width="3.88671875" bestFit="1" customWidth="1"/>
    <col min="6954" max="6954" width="0.88671875" customWidth="1"/>
    <col min="6955" max="6955" width="3" customWidth="1"/>
    <col min="6956" max="6956" width="1" customWidth="1"/>
    <col min="7169" max="7169" width="21.33203125" bestFit="1" customWidth="1"/>
    <col min="7170" max="7201" width="2.88671875" customWidth="1"/>
    <col min="7202" max="7202" width="1.44140625" customWidth="1"/>
    <col min="7203" max="7208" width="3" customWidth="1"/>
    <col min="7209" max="7209" width="3.88671875" bestFit="1" customWidth="1"/>
    <col min="7210" max="7210" width="0.88671875" customWidth="1"/>
    <col min="7211" max="7211" width="3" customWidth="1"/>
    <col min="7212" max="7212" width="1" customWidth="1"/>
    <col min="7425" max="7425" width="21.33203125" bestFit="1" customWidth="1"/>
    <col min="7426" max="7457" width="2.88671875" customWidth="1"/>
    <col min="7458" max="7458" width="1.44140625" customWidth="1"/>
    <col min="7459" max="7464" width="3" customWidth="1"/>
    <col min="7465" max="7465" width="3.88671875" bestFit="1" customWidth="1"/>
    <col min="7466" max="7466" width="0.88671875" customWidth="1"/>
    <col min="7467" max="7467" width="3" customWidth="1"/>
    <col min="7468" max="7468" width="1" customWidth="1"/>
    <col min="7681" max="7681" width="21.33203125" bestFit="1" customWidth="1"/>
    <col min="7682" max="7713" width="2.88671875" customWidth="1"/>
    <col min="7714" max="7714" width="1.44140625" customWidth="1"/>
    <col min="7715" max="7720" width="3" customWidth="1"/>
    <col min="7721" max="7721" width="3.88671875" bestFit="1" customWidth="1"/>
    <col min="7722" max="7722" width="0.88671875" customWidth="1"/>
    <col min="7723" max="7723" width="3" customWidth="1"/>
    <col min="7724" max="7724" width="1" customWidth="1"/>
    <col min="7937" max="7937" width="21.33203125" bestFit="1" customWidth="1"/>
    <col min="7938" max="7969" width="2.88671875" customWidth="1"/>
    <col min="7970" max="7970" width="1.44140625" customWidth="1"/>
    <col min="7971" max="7976" width="3" customWidth="1"/>
    <col min="7977" max="7977" width="3.88671875" bestFit="1" customWidth="1"/>
    <col min="7978" max="7978" width="0.88671875" customWidth="1"/>
    <col min="7979" max="7979" width="3" customWidth="1"/>
    <col min="7980" max="7980" width="1" customWidth="1"/>
    <col min="8193" max="8193" width="21.33203125" bestFit="1" customWidth="1"/>
    <col min="8194" max="8225" width="2.88671875" customWidth="1"/>
    <col min="8226" max="8226" width="1.44140625" customWidth="1"/>
    <col min="8227" max="8232" width="3" customWidth="1"/>
    <col min="8233" max="8233" width="3.88671875" bestFit="1" customWidth="1"/>
    <col min="8234" max="8234" width="0.88671875" customWidth="1"/>
    <col min="8235" max="8235" width="3" customWidth="1"/>
    <col min="8236" max="8236" width="1" customWidth="1"/>
    <col min="8449" max="8449" width="21.33203125" bestFit="1" customWidth="1"/>
    <col min="8450" max="8481" width="2.88671875" customWidth="1"/>
    <col min="8482" max="8482" width="1.44140625" customWidth="1"/>
    <col min="8483" max="8488" width="3" customWidth="1"/>
    <col min="8489" max="8489" width="3.88671875" bestFit="1" customWidth="1"/>
    <col min="8490" max="8490" width="0.88671875" customWidth="1"/>
    <col min="8491" max="8491" width="3" customWidth="1"/>
    <col min="8492" max="8492" width="1" customWidth="1"/>
    <col min="8705" max="8705" width="21.33203125" bestFit="1" customWidth="1"/>
    <col min="8706" max="8737" width="2.88671875" customWidth="1"/>
    <col min="8738" max="8738" width="1.44140625" customWidth="1"/>
    <col min="8739" max="8744" width="3" customWidth="1"/>
    <col min="8745" max="8745" width="3.88671875" bestFit="1" customWidth="1"/>
    <col min="8746" max="8746" width="0.88671875" customWidth="1"/>
    <col min="8747" max="8747" width="3" customWidth="1"/>
    <col min="8748" max="8748" width="1" customWidth="1"/>
    <col min="8961" max="8961" width="21.33203125" bestFit="1" customWidth="1"/>
    <col min="8962" max="8993" width="2.88671875" customWidth="1"/>
    <col min="8994" max="8994" width="1.44140625" customWidth="1"/>
    <col min="8995" max="9000" width="3" customWidth="1"/>
    <col min="9001" max="9001" width="3.88671875" bestFit="1" customWidth="1"/>
    <col min="9002" max="9002" width="0.88671875" customWidth="1"/>
    <col min="9003" max="9003" width="3" customWidth="1"/>
    <col min="9004" max="9004" width="1" customWidth="1"/>
    <col min="9217" max="9217" width="21.33203125" bestFit="1" customWidth="1"/>
    <col min="9218" max="9249" width="2.88671875" customWidth="1"/>
    <col min="9250" max="9250" width="1.44140625" customWidth="1"/>
    <col min="9251" max="9256" width="3" customWidth="1"/>
    <col min="9257" max="9257" width="3.88671875" bestFit="1" customWidth="1"/>
    <col min="9258" max="9258" width="0.88671875" customWidth="1"/>
    <col min="9259" max="9259" width="3" customWidth="1"/>
    <col min="9260" max="9260" width="1" customWidth="1"/>
    <col min="9473" max="9473" width="21.33203125" bestFit="1" customWidth="1"/>
    <col min="9474" max="9505" width="2.88671875" customWidth="1"/>
    <col min="9506" max="9506" width="1.44140625" customWidth="1"/>
    <col min="9507" max="9512" width="3" customWidth="1"/>
    <col min="9513" max="9513" width="3.88671875" bestFit="1" customWidth="1"/>
    <col min="9514" max="9514" width="0.88671875" customWidth="1"/>
    <col min="9515" max="9515" width="3" customWidth="1"/>
    <col min="9516" max="9516" width="1" customWidth="1"/>
    <col min="9729" max="9729" width="21.33203125" bestFit="1" customWidth="1"/>
    <col min="9730" max="9761" width="2.88671875" customWidth="1"/>
    <col min="9762" max="9762" width="1.44140625" customWidth="1"/>
    <col min="9763" max="9768" width="3" customWidth="1"/>
    <col min="9769" max="9769" width="3.88671875" bestFit="1" customWidth="1"/>
    <col min="9770" max="9770" width="0.88671875" customWidth="1"/>
    <col min="9771" max="9771" width="3" customWidth="1"/>
    <col min="9772" max="9772" width="1" customWidth="1"/>
    <col min="9985" max="9985" width="21.33203125" bestFit="1" customWidth="1"/>
    <col min="9986" max="10017" width="2.88671875" customWidth="1"/>
    <col min="10018" max="10018" width="1.44140625" customWidth="1"/>
    <col min="10019" max="10024" width="3" customWidth="1"/>
    <col min="10025" max="10025" width="3.88671875" bestFit="1" customWidth="1"/>
    <col min="10026" max="10026" width="0.88671875" customWidth="1"/>
    <col min="10027" max="10027" width="3" customWidth="1"/>
    <col min="10028" max="10028" width="1" customWidth="1"/>
    <col min="10241" max="10241" width="21.33203125" bestFit="1" customWidth="1"/>
    <col min="10242" max="10273" width="2.88671875" customWidth="1"/>
    <col min="10274" max="10274" width="1.44140625" customWidth="1"/>
    <col min="10275" max="10280" width="3" customWidth="1"/>
    <col min="10281" max="10281" width="3.88671875" bestFit="1" customWidth="1"/>
    <col min="10282" max="10282" width="0.88671875" customWidth="1"/>
    <col min="10283" max="10283" width="3" customWidth="1"/>
    <col min="10284" max="10284" width="1" customWidth="1"/>
    <col min="10497" max="10497" width="21.33203125" bestFit="1" customWidth="1"/>
    <col min="10498" max="10529" width="2.88671875" customWidth="1"/>
    <col min="10530" max="10530" width="1.44140625" customWidth="1"/>
    <col min="10531" max="10536" width="3" customWidth="1"/>
    <col min="10537" max="10537" width="3.88671875" bestFit="1" customWidth="1"/>
    <col min="10538" max="10538" width="0.88671875" customWidth="1"/>
    <col min="10539" max="10539" width="3" customWidth="1"/>
    <col min="10540" max="10540" width="1" customWidth="1"/>
    <col min="10753" max="10753" width="21.33203125" bestFit="1" customWidth="1"/>
    <col min="10754" max="10785" width="2.88671875" customWidth="1"/>
    <col min="10786" max="10786" width="1.44140625" customWidth="1"/>
    <col min="10787" max="10792" width="3" customWidth="1"/>
    <col min="10793" max="10793" width="3.88671875" bestFit="1" customWidth="1"/>
    <col min="10794" max="10794" width="0.88671875" customWidth="1"/>
    <col min="10795" max="10795" width="3" customWidth="1"/>
    <col min="10796" max="10796" width="1" customWidth="1"/>
    <col min="11009" max="11009" width="21.33203125" bestFit="1" customWidth="1"/>
    <col min="11010" max="11041" width="2.88671875" customWidth="1"/>
    <col min="11042" max="11042" width="1.44140625" customWidth="1"/>
    <col min="11043" max="11048" width="3" customWidth="1"/>
    <col min="11049" max="11049" width="3.88671875" bestFit="1" customWidth="1"/>
    <col min="11050" max="11050" width="0.88671875" customWidth="1"/>
    <col min="11051" max="11051" width="3" customWidth="1"/>
    <col min="11052" max="11052" width="1" customWidth="1"/>
    <col min="11265" max="11265" width="21.33203125" bestFit="1" customWidth="1"/>
    <col min="11266" max="11297" width="2.88671875" customWidth="1"/>
    <col min="11298" max="11298" width="1.44140625" customWidth="1"/>
    <col min="11299" max="11304" width="3" customWidth="1"/>
    <col min="11305" max="11305" width="3.88671875" bestFit="1" customWidth="1"/>
    <col min="11306" max="11306" width="0.88671875" customWidth="1"/>
    <col min="11307" max="11307" width="3" customWidth="1"/>
    <col min="11308" max="11308" width="1" customWidth="1"/>
    <col min="11521" max="11521" width="21.33203125" bestFit="1" customWidth="1"/>
    <col min="11522" max="11553" width="2.88671875" customWidth="1"/>
    <col min="11554" max="11554" width="1.44140625" customWidth="1"/>
    <col min="11555" max="11560" width="3" customWidth="1"/>
    <col min="11561" max="11561" width="3.88671875" bestFit="1" customWidth="1"/>
    <col min="11562" max="11562" width="0.88671875" customWidth="1"/>
    <col min="11563" max="11563" width="3" customWidth="1"/>
    <col min="11564" max="11564" width="1" customWidth="1"/>
    <col min="11777" max="11777" width="21.33203125" bestFit="1" customWidth="1"/>
    <col min="11778" max="11809" width="2.88671875" customWidth="1"/>
    <col min="11810" max="11810" width="1.44140625" customWidth="1"/>
    <col min="11811" max="11816" width="3" customWidth="1"/>
    <col min="11817" max="11817" width="3.88671875" bestFit="1" customWidth="1"/>
    <col min="11818" max="11818" width="0.88671875" customWidth="1"/>
    <col min="11819" max="11819" width="3" customWidth="1"/>
    <col min="11820" max="11820" width="1" customWidth="1"/>
    <col min="12033" max="12033" width="21.33203125" bestFit="1" customWidth="1"/>
    <col min="12034" max="12065" width="2.88671875" customWidth="1"/>
    <col min="12066" max="12066" width="1.44140625" customWidth="1"/>
    <col min="12067" max="12072" width="3" customWidth="1"/>
    <col min="12073" max="12073" width="3.88671875" bestFit="1" customWidth="1"/>
    <col min="12074" max="12074" width="0.88671875" customWidth="1"/>
    <col min="12075" max="12075" width="3" customWidth="1"/>
    <col min="12076" max="12076" width="1" customWidth="1"/>
    <col min="12289" max="12289" width="21.33203125" bestFit="1" customWidth="1"/>
    <col min="12290" max="12321" width="2.88671875" customWidth="1"/>
    <col min="12322" max="12322" width="1.44140625" customWidth="1"/>
    <col min="12323" max="12328" width="3" customWidth="1"/>
    <col min="12329" max="12329" width="3.88671875" bestFit="1" customWidth="1"/>
    <col min="12330" max="12330" width="0.88671875" customWidth="1"/>
    <col min="12331" max="12331" width="3" customWidth="1"/>
    <col min="12332" max="12332" width="1" customWidth="1"/>
    <col min="12545" max="12545" width="21.33203125" bestFit="1" customWidth="1"/>
    <col min="12546" max="12577" width="2.88671875" customWidth="1"/>
    <col min="12578" max="12578" width="1.44140625" customWidth="1"/>
    <col min="12579" max="12584" width="3" customWidth="1"/>
    <col min="12585" max="12585" width="3.88671875" bestFit="1" customWidth="1"/>
    <col min="12586" max="12586" width="0.88671875" customWidth="1"/>
    <col min="12587" max="12587" width="3" customWidth="1"/>
    <col min="12588" max="12588" width="1" customWidth="1"/>
    <col min="12801" max="12801" width="21.33203125" bestFit="1" customWidth="1"/>
    <col min="12802" max="12833" width="2.88671875" customWidth="1"/>
    <col min="12834" max="12834" width="1.44140625" customWidth="1"/>
    <col min="12835" max="12840" width="3" customWidth="1"/>
    <col min="12841" max="12841" width="3.88671875" bestFit="1" customWidth="1"/>
    <col min="12842" max="12842" width="0.88671875" customWidth="1"/>
    <col min="12843" max="12843" width="3" customWidth="1"/>
    <col min="12844" max="12844" width="1" customWidth="1"/>
    <col min="13057" max="13057" width="21.33203125" bestFit="1" customWidth="1"/>
    <col min="13058" max="13089" width="2.88671875" customWidth="1"/>
    <col min="13090" max="13090" width="1.44140625" customWidth="1"/>
    <col min="13091" max="13096" width="3" customWidth="1"/>
    <col min="13097" max="13097" width="3.88671875" bestFit="1" customWidth="1"/>
    <col min="13098" max="13098" width="0.88671875" customWidth="1"/>
    <col min="13099" max="13099" width="3" customWidth="1"/>
    <col min="13100" max="13100" width="1" customWidth="1"/>
    <col min="13313" max="13313" width="21.33203125" bestFit="1" customWidth="1"/>
    <col min="13314" max="13345" width="2.88671875" customWidth="1"/>
    <col min="13346" max="13346" width="1.44140625" customWidth="1"/>
    <col min="13347" max="13352" width="3" customWidth="1"/>
    <col min="13353" max="13353" width="3.88671875" bestFit="1" customWidth="1"/>
    <col min="13354" max="13354" width="0.88671875" customWidth="1"/>
    <col min="13355" max="13355" width="3" customWidth="1"/>
    <col min="13356" max="13356" width="1" customWidth="1"/>
    <col min="13569" max="13569" width="21.33203125" bestFit="1" customWidth="1"/>
    <col min="13570" max="13601" width="2.88671875" customWidth="1"/>
    <col min="13602" max="13602" width="1.44140625" customWidth="1"/>
    <col min="13603" max="13608" width="3" customWidth="1"/>
    <col min="13609" max="13609" width="3.88671875" bestFit="1" customWidth="1"/>
    <col min="13610" max="13610" width="0.88671875" customWidth="1"/>
    <col min="13611" max="13611" width="3" customWidth="1"/>
    <col min="13612" max="13612" width="1" customWidth="1"/>
    <col min="13825" max="13825" width="21.33203125" bestFit="1" customWidth="1"/>
    <col min="13826" max="13857" width="2.88671875" customWidth="1"/>
    <col min="13858" max="13858" width="1.44140625" customWidth="1"/>
    <col min="13859" max="13864" width="3" customWidth="1"/>
    <col min="13865" max="13865" width="3.88671875" bestFit="1" customWidth="1"/>
    <col min="13866" max="13866" width="0.88671875" customWidth="1"/>
    <col min="13867" max="13867" width="3" customWidth="1"/>
    <col min="13868" max="13868" width="1" customWidth="1"/>
    <col min="14081" max="14081" width="21.33203125" bestFit="1" customWidth="1"/>
    <col min="14082" max="14113" width="2.88671875" customWidth="1"/>
    <col min="14114" max="14114" width="1.44140625" customWidth="1"/>
    <col min="14115" max="14120" width="3" customWidth="1"/>
    <col min="14121" max="14121" width="3.88671875" bestFit="1" customWidth="1"/>
    <col min="14122" max="14122" width="0.88671875" customWidth="1"/>
    <col min="14123" max="14123" width="3" customWidth="1"/>
    <col min="14124" max="14124" width="1" customWidth="1"/>
    <col min="14337" max="14337" width="21.33203125" bestFit="1" customWidth="1"/>
    <col min="14338" max="14369" width="2.88671875" customWidth="1"/>
    <col min="14370" max="14370" width="1.44140625" customWidth="1"/>
    <col min="14371" max="14376" width="3" customWidth="1"/>
    <col min="14377" max="14377" width="3.88671875" bestFit="1" customWidth="1"/>
    <col min="14378" max="14378" width="0.88671875" customWidth="1"/>
    <col min="14379" max="14379" width="3" customWidth="1"/>
    <col min="14380" max="14380" width="1" customWidth="1"/>
    <col min="14593" max="14593" width="21.33203125" bestFit="1" customWidth="1"/>
    <col min="14594" max="14625" width="2.88671875" customWidth="1"/>
    <col min="14626" max="14626" width="1.44140625" customWidth="1"/>
    <col min="14627" max="14632" width="3" customWidth="1"/>
    <col min="14633" max="14633" width="3.88671875" bestFit="1" customWidth="1"/>
    <col min="14634" max="14634" width="0.88671875" customWidth="1"/>
    <col min="14635" max="14635" width="3" customWidth="1"/>
    <col min="14636" max="14636" width="1" customWidth="1"/>
    <col min="14849" max="14849" width="21.33203125" bestFit="1" customWidth="1"/>
    <col min="14850" max="14881" width="2.88671875" customWidth="1"/>
    <col min="14882" max="14882" width="1.44140625" customWidth="1"/>
    <col min="14883" max="14888" width="3" customWidth="1"/>
    <col min="14889" max="14889" width="3.88671875" bestFit="1" customWidth="1"/>
    <col min="14890" max="14890" width="0.88671875" customWidth="1"/>
    <col min="14891" max="14891" width="3" customWidth="1"/>
    <col min="14892" max="14892" width="1" customWidth="1"/>
    <col min="15105" max="15105" width="21.33203125" bestFit="1" customWidth="1"/>
    <col min="15106" max="15137" width="2.88671875" customWidth="1"/>
    <col min="15138" max="15138" width="1.44140625" customWidth="1"/>
    <col min="15139" max="15144" width="3" customWidth="1"/>
    <col min="15145" max="15145" width="3.88671875" bestFit="1" customWidth="1"/>
    <col min="15146" max="15146" width="0.88671875" customWidth="1"/>
    <col min="15147" max="15147" width="3" customWidth="1"/>
    <col min="15148" max="15148" width="1" customWidth="1"/>
    <col min="15361" max="15361" width="21.33203125" bestFit="1" customWidth="1"/>
    <col min="15362" max="15393" width="2.88671875" customWidth="1"/>
    <col min="15394" max="15394" width="1.44140625" customWidth="1"/>
    <col min="15395" max="15400" width="3" customWidth="1"/>
    <col min="15401" max="15401" width="3.88671875" bestFit="1" customWidth="1"/>
    <col min="15402" max="15402" width="0.88671875" customWidth="1"/>
    <col min="15403" max="15403" width="3" customWidth="1"/>
    <col min="15404" max="15404" width="1" customWidth="1"/>
    <col min="15617" max="15617" width="21.33203125" bestFit="1" customWidth="1"/>
    <col min="15618" max="15649" width="2.88671875" customWidth="1"/>
    <col min="15650" max="15650" width="1.44140625" customWidth="1"/>
    <col min="15651" max="15656" width="3" customWidth="1"/>
    <col min="15657" max="15657" width="3.88671875" bestFit="1" customWidth="1"/>
    <col min="15658" max="15658" width="0.88671875" customWidth="1"/>
    <col min="15659" max="15659" width="3" customWidth="1"/>
    <col min="15660" max="15660" width="1" customWidth="1"/>
    <col min="15873" max="15873" width="21.33203125" bestFit="1" customWidth="1"/>
    <col min="15874" max="15905" width="2.88671875" customWidth="1"/>
    <col min="15906" max="15906" width="1.44140625" customWidth="1"/>
    <col min="15907" max="15912" width="3" customWidth="1"/>
    <col min="15913" max="15913" width="3.88671875" bestFit="1" customWidth="1"/>
    <col min="15914" max="15914" width="0.88671875" customWidth="1"/>
    <col min="15915" max="15915" width="3" customWidth="1"/>
    <col min="15916" max="15916" width="1" customWidth="1"/>
    <col min="16129" max="16129" width="21.33203125" bestFit="1" customWidth="1"/>
    <col min="16130" max="16161" width="2.88671875" customWidth="1"/>
    <col min="16162" max="16162" width="1.44140625" customWidth="1"/>
    <col min="16163" max="16168" width="3" customWidth="1"/>
    <col min="16169" max="16169" width="3.88671875" bestFit="1" customWidth="1"/>
    <col min="16170" max="16170" width="0.88671875" customWidth="1"/>
    <col min="16171" max="16171" width="3" customWidth="1"/>
    <col min="16172" max="16172" width="1" customWidth="1"/>
  </cols>
  <sheetData>
    <row r="1" spans="1:45" ht="16.2" thickBot="1" x14ac:dyDescent="0.35">
      <c r="A1" s="100" t="s">
        <v>47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3.75" customHeight="1" thickTop="1" thickBot="1" x14ac:dyDescent="0.35">
      <c r="A2" s="101" t="s">
        <v>48</v>
      </c>
      <c r="B2" s="8" t="str">
        <f>(A3)</f>
        <v>Papp Tihamér</v>
      </c>
      <c r="C2" s="7"/>
      <c r="D2" s="8"/>
      <c r="E2" s="8"/>
      <c r="F2" s="9" t="str">
        <f>(A4)</f>
        <v>Horváth Sándor</v>
      </c>
      <c r="G2" s="8"/>
      <c r="H2" s="8"/>
      <c r="I2" s="8"/>
      <c r="J2" s="9" t="str">
        <f>(A5)</f>
        <v>Béres II Zoltán</v>
      </c>
      <c r="K2" s="8"/>
      <c r="L2" s="8"/>
      <c r="M2" s="8"/>
      <c r="N2" s="9" t="str">
        <f>(A6)</f>
        <v>Maczelka Árpád</v>
      </c>
      <c r="O2" s="8"/>
      <c r="P2" s="8"/>
      <c r="Q2" s="8"/>
      <c r="R2" s="9" t="str">
        <f>(A7)</f>
        <v>Fazekas Mihály</v>
      </c>
      <c r="S2" s="8"/>
      <c r="T2" s="8"/>
      <c r="U2" s="8"/>
      <c r="V2" s="9" t="str">
        <f>(A8)</f>
        <v xml:space="preserve">Vargha Ákos </v>
      </c>
      <c r="W2" s="8"/>
      <c r="X2" s="8"/>
      <c r="Y2" s="8"/>
      <c r="Z2" s="9" t="str">
        <f>(A9)</f>
        <v>Rozsnyai Gábor</v>
      </c>
      <c r="AA2" s="8"/>
      <c r="AB2" s="8"/>
      <c r="AC2" s="8"/>
      <c r="AD2" s="9" t="str">
        <f>(A10)</f>
        <v>Erdőteleki Miklós</v>
      </c>
      <c r="AE2" s="8"/>
      <c r="AF2" s="8"/>
      <c r="AG2" s="8"/>
      <c r="AH2" s="10"/>
      <c r="AI2" s="11" t="s">
        <v>49</v>
      </c>
      <c r="AJ2" s="12" t="s">
        <v>50</v>
      </c>
      <c r="AK2" s="12" t="s">
        <v>51</v>
      </c>
      <c r="AL2" s="12" t="s">
        <v>52</v>
      </c>
      <c r="AM2" s="13" t="s">
        <v>53</v>
      </c>
      <c r="AN2" s="13" t="s">
        <v>54</v>
      </c>
      <c r="AO2" s="14" t="s">
        <v>55</v>
      </c>
      <c r="AP2" s="15"/>
      <c r="AQ2" s="16" t="s">
        <v>56</v>
      </c>
      <c r="AR2" s="17"/>
      <c r="AS2" s="18" t="s">
        <v>57</v>
      </c>
    </row>
    <row r="3" spans="1:45" ht="16.2" thickTop="1" x14ac:dyDescent="0.3">
      <c r="A3" s="95" t="s">
        <v>22</v>
      </c>
      <c r="B3" s="19"/>
      <c r="C3" s="20"/>
      <c r="D3" s="20"/>
      <c r="E3" s="20"/>
      <c r="F3" s="21">
        <v>7</v>
      </c>
      <c r="G3" s="22">
        <f>(N42)</f>
        <v>0</v>
      </c>
      <c r="H3" s="22">
        <f>(P42)</f>
        <v>2</v>
      </c>
      <c r="I3" s="23" t="str">
        <f>IF(G3=".","-",IF(G3&gt;H3,"g",IF(G3=H3,"d","v")))</f>
        <v>v</v>
      </c>
      <c r="J3" s="21">
        <v>6</v>
      </c>
      <c r="K3" s="24">
        <f>(N37)</f>
        <v>2</v>
      </c>
      <c r="L3" s="24">
        <f>(P37)</f>
        <v>0</v>
      </c>
      <c r="M3" s="23" t="str">
        <f>IF(K3=".","-",IF(K3&gt;L3,"g",IF(K3=L3,"d","v")))</f>
        <v>g</v>
      </c>
      <c r="N3" s="21">
        <v>5</v>
      </c>
      <c r="O3" s="24">
        <f>(N32)</f>
        <v>1</v>
      </c>
      <c r="P3" s="24">
        <f>(P32)</f>
        <v>3</v>
      </c>
      <c r="Q3" s="23" t="str">
        <f>IF(O3=".","-",IF(O3&gt;P3,"g",IF(O3=P3,"d","v")))</f>
        <v>v</v>
      </c>
      <c r="R3" s="21">
        <v>4</v>
      </c>
      <c r="S3" s="24">
        <f>(N27)</f>
        <v>1</v>
      </c>
      <c r="T3" s="24">
        <f>(P27)</f>
        <v>0</v>
      </c>
      <c r="U3" s="23" t="str">
        <f>IF(S3=".","-",IF(S3&gt;T3,"g",IF(S3=T3,"d","v")))</f>
        <v>g</v>
      </c>
      <c r="V3" s="21">
        <v>3</v>
      </c>
      <c r="W3" s="24">
        <f>(N22)</f>
        <v>1</v>
      </c>
      <c r="X3" s="24">
        <f>(P22)</f>
        <v>1</v>
      </c>
      <c r="Y3" s="23" t="str">
        <f>IF(W3=".","-",IF(W3&gt;X3,"g",IF(W3=X3,"d","v")))</f>
        <v>d</v>
      </c>
      <c r="Z3" s="21">
        <v>2</v>
      </c>
      <c r="AA3" s="24">
        <f>(N17)</f>
        <v>0</v>
      </c>
      <c r="AB3" s="24">
        <f>(P17)</f>
        <v>2</v>
      </c>
      <c r="AC3" s="23" t="str">
        <f t="shared" ref="AC3:AC8" si="0">IF(AA3=".","-",IF(AA3&gt;AB3,"g",IF(AA3=AB3,"d","v")))</f>
        <v>v</v>
      </c>
      <c r="AD3" s="21">
        <v>1</v>
      </c>
      <c r="AE3" s="24">
        <f>(N12)</f>
        <v>2</v>
      </c>
      <c r="AF3" s="24">
        <f>(P12)</f>
        <v>2</v>
      </c>
      <c r="AG3" s="23" t="str">
        <f t="shared" ref="AG3:AG9" si="1">IF(AE3=".","-",IF(AE3&gt;AF3,"g",IF(AE3=AF3,"d","v")))</f>
        <v>d</v>
      </c>
      <c r="AH3" s="25"/>
      <c r="AI3" s="26">
        <f t="shared" ref="AI3:AI10" si="2">SUM(AJ3:AL3)</f>
        <v>7</v>
      </c>
      <c r="AJ3" s="27">
        <f t="shared" ref="AJ3:AJ10" si="3">COUNTIF(B3:AG3,"g")</f>
        <v>2</v>
      </c>
      <c r="AK3" s="27">
        <f t="shared" ref="AK3:AK10" si="4">COUNTIF(B3:AG3,"d")</f>
        <v>2</v>
      </c>
      <c r="AL3" s="27">
        <f t="shared" ref="AL3:AL10" si="5">COUNTIF(B3:AG3,"v")</f>
        <v>3</v>
      </c>
      <c r="AM3" s="28">
        <f>SUM(IF(G3&lt;&gt;".",G3)+IF(K3&lt;&gt;".",K3)+IF(O3&lt;&gt;".",O3)+IF(S3&lt;&gt;".",S3)+IF(W3&lt;&gt;".",W3)+IF(AA3&lt;&gt;".",AA3)+IF(AE3&lt;&gt;".",AE3))</f>
        <v>7</v>
      </c>
      <c r="AN3" s="28">
        <f>SUM(IF(H3&lt;&gt;".",H3)+IF(L3&lt;&gt;".",L3)+IF(P3&lt;&gt;".",P3)+IF(T3&lt;&gt;".",T3)+IF(X3&lt;&gt;".",X3)+IF(AB3&lt;&gt;".",AB3)+IF(AF3&lt;&gt;".",AF3))</f>
        <v>10</v>
      </c>
      <c r="AO3" s="29">
        <f t="shared" ref="AO3:AO10" si="6">SUM(AJ3*3+AK3*1)</f>
        <v>8</v>
      </c>
      <c r="AP3" s="30"/>
      <c r="AQ3" s="31">
        <f t="shared" ref="AQ3:AQ10" si="7">RANK(AO3,$AO$3:$AO$10,0)</f>
        <v>5</v>
      </c>
      <c r="AR3" s="32"/>
      <c r="AS3" s="33">
        <f t="shared" ref="AS3:AS10" si="8">SUM(AM3-AN3)</f>
        <v>-3</v>
      </c>
    </row>
    <row r="4" spans="1:45" ht="15.6" x14ac:dyDescent="0.3">
      <c r="A4" s="94" t="s">
        <v>96</v>
      </c>
      <c r="B4" s="34">
        <v>7</v>
      </c>
      <c r="C4" s="22">
        <f>(P42)</f>
        <v>2</v>
      </c>
      <c r="D4" s="22">
        <f>(N42)</f>
        <v>0</v>
      </c>
      <c r="E4" s="38" t="str">
        <f t="shared" ref="E4:E10" si="9">IF(C4=".","-",IF(C4&gt;D4,"g",IF(C4=D4,"d","v")))</f>
        <v>g</v>
      </c>
      <c r="F4" s="36"/>
      <c r="G4" s="37"/>
      <c r="H4" s="37"/>
      <c r="I4" s="37"/>
      <c r="J4" s="34">
        <v>5</v>
      </c>
      <c r="K4" s="22">
        <f>(N33)</f>
        <v>0</v>
      </c>
      <c r="L4" s="22">
        <f>(P33)</f>
        <v>2</v>
      </c>
      <c r="M4" s="38" t="str">
        <f>IF(K4=".","-",IF(K4&gt;L4,"g",IF(K4=L4,"d","v")))</f>
        <v>v</v>
      </c>
      <c r="N4" s="34">
        <v>4</v>
      </c>
      <c r="O4" s="22">
        <f>(N28)</f>
        <v>0</v>
      </c>
      <c r="P4" s="22">
        <f>(P28)</f>
        <v>2</v>
      </c>
      <c r="Q4" s="38" t="str">
        <f>IF(O4=".","-",IF(O4&gt;P4,"g",IF(O4=P4,"d","v")))</f>
        <v>v</v>
      </c>
      <c r="R4" s="34">
        <v>3</v>
      </c>
      <c r="S4" s="22">
        <f>(N23)</f>
        <v>0</v>
      </c>
      <c r="T4" s="22">
        <f>(P23)</f>
        <v>1</v>
      </c>
      <c r="U4" s="38" t="str">
        <f>IF(S4=".","-",IF(S4&gt;T4,"g",IF(S4=T4,"d","v")))</f>
        <v>v</v>
      </c>
      <c r="V4" s="34">
        <v>2</v>
      </c>
      <c r="W4" s="22">
        <f>(N18)</f>
        <v>0</v>
      </c>
      <c r="X4" s="22">
        <f>(P18)</f>
        <v>0</v>
      </c>
      <c r="Y4" s="38" t="str">
        <f>IF(W4=".","-",IF(W4&gt;X4,"g",IF(W4=X4,"d","v")))</f>
        <v>d</v>
      </c>
      <c r="Z4" s="34">
        <v>1</v>
      </c>
      <c r="AA4" s="22">
        <f>(N13)</f>
        <v>1</v>
      </c>
      <c r="AB4" s="22">
        <f>(P13)</f>
        <v>1</v>
      </c>
      <c r="AC4" s="38" t="str">
        <f t="shared" si="0"/>
        <v>d</v>
      </c>
      <c r="AD4" s="34">
        <v>6</v>
      </c>
      <c r="AE4" s="22">
        <f>(N38)</f>
        <v>1</v>
      </c>
      <c r="AF4" s="22">
        <f>(P38)</f>
        <v>1</v>
      </c>
      <c r="AG4" s="38" t="str">
        <f t="shared" si="1"/>
        <v>d</v>
      </c>
      <c r="AH4" s="39"/>
      <c r="AI4" s="108">
        <f t="shared" si="2"/>
        <v>7</v>
      </c>
      <c r="AJ4" s="109">
        <f t="shared" si="3"/>
        <v>1</v>
      </c>
      <c r="AK4" s="109">
        <f t="shared" si="4"/>
        <v>3</v>
      </c>
      <c r="AL4" s="109">
        <f t="shared" si="5"/>
        <v>3</v>
      </c>
      <c r="AM4" s="28">
        <f>SUM(IF(C4&lt;&gt;".",C4)+IF(K4&lt;&gt;".",K4)+IF(O4&lt;&gt;".",O4)+IF(S4&lt;&gt;".",S4)+IF(W4&lt;&gt;".",W4)+IF(AA4&lt;&gt;".",AA4)+IF(AE4&lt;&gt;".",AE4))</f>
        <v>4</v>
      </c>
      <c r="AN4" s="28">
        <f>SUM(IF(D4&lt;&gt;".",D4)+IF(L4&lt;&gt;".",L4)+IF(P4&lt;&gt;".",P4)+IF(T4&lt;&gt;".",T4)+IF(X4&lt;&gt;".",X4)+IF(AB4&lt;&gt;".",AB4)+IF(AF4&lt;&gt;".",AF4))</f>
        <v>7</v>
      </c>
      <c r="AO4" s="40">
        <f t="shared" si="6"/>
        <v>6</v>
      </c>
      <c r="AP4" s="30"/>
      <c r="AQ4" s="31">
        <f t="shared" si="7"/>
        <v>8</v>
      </c>
      <c r="AR4" s="32"/>
      <c r="AS4" s="33">
        <f t="shared" si="8"/>
        <v>-3</v>
      </c>
    </row>
    <row r="5" spans="1:45" ht="15.6" x14ac:dyDescent="0.3">
      <c r="A5" s="95" t="s">
        <v>46</v>
      </c>
      <c r="B5" s="34">
        <v>6</v>
      </c>
      <c r="C5" s="22">
        <f>(P37)</f>
        <v>0</v>
      </c>
      <c r="D5" s="22">
        <f>(N37)</f>
        <v>2</v>
      </c>
      <c r="E5" s="38" t="str">
        <f t="shared" si="9"/>
        <v>v</v>
      </c>
      <c r="F5" s="34">
        <v>5</v>
      </c>
      <c r="G5" s="22">
        <f>(P33)</f>
        <v>2</v>
      </c>
      <c r="H5" s="22">
        <f>(N33)</f>
        <v>0</v>
      </c>
      <c r="I5" s="38" t="str">
        <f t="shared" ref="I5:I10" si="10">IF(G5=".","-",IF(G5&gt;H5,"g",IF(G5=H5,"d","v")))</f>
        <v>g</v>
      </c>
      <c r="J5" s="36"/>
      <c r="K5" s="37"/>
      <c r="L5" s="37"/>
      <c r="M5" s="37"/>
      <c r="N5" s="34">
        <v>3</v>
      </c>
      <c r="O5" s="22">
        <f>(N24)</f>
        <v>0</v>
      </c>
      <c r="P5" s="22">
        <f>(P24)</f>
        <v>2</v>
      </c>
      <c r="Q5" s="38" t="str">
        <f>IF(O5=".","-",IF(O5&gt;P5,"g",IF(O5=P5,"d","v")))</f>
        <v>v</v>
      </c>
      <c r="R5" s="34">
        <v>2</v>
      </c>
      <c r="S5" s="22">
        <f>(N19)</f>
        <v>0</v>
      </c>
      <c r="T5" s="22">
        <f>(P19)</f>
        <v>1</v>
      </c>
      <c r="U5" s="38" t="str">
        <f>IF(S5=".","-",IF(S5&gt;T5,"g",IF(S5=T5,"d","v")))</f>
        <v>v</v>
      </c>
      <c r="V5" s="34">
        <v>1</v>
      </c>
      <c r="W5" s="22">
        <f>(N14)</f>
        <v>2</v>
      </c>
      <c r="X5" s="22">
        <f>(P14)</f>
        <v>1</v>
      </c>
      <c r="Y5" s="38" t="str">
        <f>IF(W5=".","-",IF(W5&gt;X5,"g",IF(W5=X5,"d","v")))</f>
        <v>g</v>
      </c>
      <c r="Z5" s="34">
        <v>7</v>
      </c>
      <c r="AA5" s="22">
        <f>(N43)</f>
        <v>1</v>
      </c>
      <c r="AB5" s="22">
        <f>(P43)</f>
        <v>0</v>
      </c>
      <c r="AC5" s="38" t="str">
        <f t="shared" si="0"/>
        <v>g</v>
      </c>
      <c r="AD5" s="34">
        <v>4</v>
      </c>
      <c r="AE5" s="22">
        <f>(N29)</f>
        <v>2</v>
      </c>
      <c r="AF5" s="22">
        <f>(P29)</f>
        <v>0</v>
      </c>
      <c r="AG5" s="38" t="str">
        <f t="shared" si="1"/>
        <v>g</v>
      </c>
      <c r="AH5" s="39"/>
      <c r="AI5" s="108">
        <f t="shared" si="2"/>
        <v>7</v>
      </c>
      <c r="AJ5" s="109">
        <f t="shared" si="3"/>
        <v>4</v>
      </c>
      <c r="AK5" s="109">
        <f t="shared" si="4"/>
        <v>0</v>
      </c>
      <c r="AL5" s="109">
        <f t="shared" si="5"/>
        <v>3</v>
      </c>
      <c r="AM5" s="28">
        <f>SUM(IF(C5&lt;&gt;".",C5)+IF(G5&lt;&gt;".",G5)+IF(O5&lt;&gt;".",O5)+IF(S5&lt;&gt;".",S5)+IF(W5&lt;&gt;".",W5)+IF(AA5&lt;&gt;".",AA5)+IF(AE5&lt;&gt;".",AE5))</f>
        <v>7</v>
      </c>
      <c r="AN5" s="28">
        <f>SUM(IF(D5&lt;&gt;".",D5)+IF(H5&lt;&gt;".",H5)+IF(P5&lt;&gt;".",P5)+IF(T5&lt;&gt;".",T5)+IF(X5&lt;&gt;".",X5)+IF(AB5&lt;&gt;".",AB5)+IF(AF5&lt;&gt;".",AF5))</f>
        <v>6</v>
      </c>
      <c r="AO5" s="40">
        <f t="shared" si="6"/>
        <v>12</v>
      </c>
      <c r="AP5" s="30"/>
      <c r="AQ5" s="31">
        <f t="shared" si="7"/>
        <v>2</v>
      </c>
      <c r="AR5" s="32"/>
      <c r="AS5" s="33">
        <f t="shared" si="8"/>
        <v>1</v>
      </c>
    </row>
    <row r="6" spans="1:45" ht="15.6" x14ac:dyDescent="0.3">
      <c r="A6" s="95" t="s">
        <v>23</v>
      </c>
      <c r="B6" s="34">
        <v>5</v>
      </c>
      <c r="C6" s="22">
        <f>(P32)</f>
        <v>3</v>
      </c>
      <c r="D6" s="22">
        <f>(N32)</f>
        <v>1</v>
      </c>
      <c r="E6" s="38" t="str">
        <f t="shared" si="9"/>
        <v>g</v>
      </c>
      <c r="F6" s="34">
        <v>4</v>
      </c>
      <c r="G6" s="22">
        <f>(P28)</f>
        <v>2</v>
      </c>
      <c r="H6" s="22">
        <f>(N28)</f>
        <v>0</v>
      </c>
      <c r="I6" s="38" t="str">
        <f t="shared" si="10"/>
        <v>g</v>
      </c>
      <c r="J6" s="34">
        <v>3</v>
      </c>
      <c r="K6" s="22">
        <f>(P24)</f>
        <v>2</v>
      </c>
      <c r="L6" s="22">
        <f>(N24)</f>
        <v>0</v>
      </c>
      <c r="M6" s="38" t="str">
        <f>IF(K6=".","-",IF(K6&gt;L6,"g",IF(K6=L6,"d","v")))</f>
        <v>g</v>
      </c>
      <c r="N6" s="36"/>
      <c r="O6" s="37"/>
      <c r="P6" s="37"/>
      <c r="Q6" s="37"/>
      <c r="R6" s="34">
        <v>1</v>
      </c>
      <c r="S6" s="22">
        <f>(N15)</f>
        <v>1</v>
      </c>
      <c r="T6" s="22">
        <f>(P15)</f>
        <v>1</v>
      </c>
      <c r="U6" s="38" t="str">
        <f>IF(S6=".","-",IF(S6&gt;T6,"g",IF(S6=T6,"d","v")))</f>
        <v>d</v>
      </c>
      <c r="V6" s="34">
        <v>7</v>
      </c>
      <c r="W6" s="22">
        <f>(N44)</f>
        <v>1</v>
      </c>
      <c r="X6" s="22">
        <f>(P44)</f>
        <v>0</v>
      </c>
      <c r="Y6" s="38" t="str">
        <f>IF(W6=".","-",IF(W6&gt;X6,"g",IF(W6=X6,"d","v")))</f>
        <v>g</v>
      </c>
      <c r="Z6" s="34">
        <v>6</v>
      </c>
      <c r="AA6" s="22">
        <f>(N39)</f>
        <v>1</v>
      </c>
      <c r="AB6" s="22">
        <f>(P39)</f>
        <v>1</v>
      </c>
      <c r="AC6" s="38" t="str">
        <f t="shared" si="0"/>
        <v>d</v>
      </c>
      <c r="AD6" s="34">
        <v>2</v>
      </c>
      <c r="AE6" s="22">
        <f>(N20)</f>
        <v>0</v>
      </c>
      <c r="AF6" s="22">
        <f>(P20)</f>
        <v>0</v>
      </c>
      <c r="AG6" s="38" t="str">
        <f t="shared" si="1"/>
        <v>d</v>
      </c>
      <c r="AH6" s="39"/>
      <c r="AI6" s="108">
        <f t="shared" si="2"/>
        <v>7</v>
      </c>
      <c r="AJ6" s="109">
        <f t="shared" si="3"/>
        <v>4</v>
      </c>
      <c r="AK6" s="109">
        <f t="shared" si="4"/>
        <v>3</v>
      </c>
      <c r="AL6" s="109">
        <f t="shared" si="5"/>
        <v>0</v>
      </c>
      <c r="AM6" s="28">
        <f>SUM(IF(C6&lt;&gt;".",C6)+IF(G6&lt;&gt;".",G6)+IF(K6&lt;&gt;".",K6)+IF(S6&lt;&gt;".",S6)+IF(W6&lt;&gt;".",W6)+IF(AA6&lt;&gt;".",AA6)+IF(AE6&lt;&gt;".",AE6))</f>
        <v>10</v>
      </c>
      <c r="AN6" s="28">
        <f>SUM(IF(D6&lt;&gt;".",D6)+IF(H6&lt;&gt;".",H6)+IF(L6&lt;&gt;".",L6)+IF(T6&lt;&gt;".",T6)+IF(X6&lt;&gt;".",X6)+IF(AB6&lt;&gt;".",AB6)+IF(AF6&lt;&gt;".",AF6))</f>
        <v>3</v>
      </c>
      <c r="AO6" s="40">
        <f t="shared" si="6"/>
        <v>15</v>
      </c>
      <c r="AP6" s="30"/>
      <c r="AQ6" s="31">
        <f t="shared" si="7"/>
        <v>1</v>
      </c>
      <c r="AR6" s="32"/>
      <c r="AS6" s="33">
        <f t="shared" si="8"/>
        <v>7</v>
      </c>
    </row>
    <row r="7" spans="1:45" ht="15.6" x14ac:dyDescent="0.3">
      <c r="A7" s="95" t="s">
        <v>28</v>
      </c>
      <c r="B7" s="34">
        <v>4</v>
      </c>
      <c r="C7" s="22">
        <f>(P27)</f>
        <v>0</v>
      </c>
      <c r="D7" s="22">
        <f>(N27)</f>
        <v>1</v>
      </c>
      <c r="E7" s="38" t="str">
        <f t="shared" si="9"/>
        <v>v</v>
      </c>
      <c r="F7" s="34">
        <v>3</v>
      </c>
      <c r="G7" s="22">
        <f>(P23)</f>
        <v>1</v>
      </c>
      <c r="H7" s="22">
        <f>(N23)</f>
        <v>0</v>
      </c>
      <c r="I7" s="38" t="str">
        <f t="shared" si="10"/>
        <v>g</v>
      </c>
      <c r="J7" s="34">
        <v>2</v>
      </c>
      <c r="K7" s="22">
        <f>(P19)</f>
        <v>1</v>
      </c>
      <c r="L7" s="22">
        <f>(N19)</f>
        <v>0</v>
      </c>
      <c r="M7" s="38" t="str">
        <f>IF(K7=".","-",IF(K7&gt;L7,"g",IF(K7=L7,"d","v")))</f>
        <v>g</v>
      </c>
      <c r="N7" s="34">
        <v>1</v>
      </c>
      <c r="O7" s="22">
        <f>(P15)</f>
        <v>1</v>
      </c>
      <c r="P7" s="22">
        <f>(N15)</f>
        <v>1</v>
      </c>
      <c r="Q7" s="38" t="str">
        <f>IF(O7=".","-",IF(O7&gt;P7,"g",IF(O7=P7,"d","v")))</f>
        <v>d</v>
      </c>
      <c r="R7" s="36"/>
      <c r="S7" s="37"/>
      <c r="T7" s="37"/>
      <c r="U7" s="37"/>
      <c r="V7" s="34">
        <v>6</v>
      </c>
      <c r="W7" s="22">
        <f>(N40)</f>
        <v>0</v>
      </c>
      <c r="X7" s="22">
        <f>(P40)</f>
        <v>3</v>
      </c>
      <c r="Y7" s="38" t="str">
        <f>IF(W7=".","-",IF(W7&gt;X7,"g",IF(W7=X7,"d","v")))</f>
        <v>v</v>
      </c>
      <c r="Z7" s="34">
        <v>5</v>
      </c>
      <c r="AA7" s="22">
        <f>(N34)</f>
        <v>0</v>
      </c>
      <c r="AB7" s="22">
        <f>(P34)</f>
        <v>1</v>
      </c>
      <c r="AC7" s="38" t="str">
        <f t="shared" si="0"/>
        <v>v</v>
      </c>
      <c r="AD7" s="34">
        <v>7</v>
      </c>
      <c r="AE7" s="22">
        <f>(N45)</f>
        <v>1</v>
      </c>
      <c r="AF7" s="22">
        <f>(P45)</f>
        <v>2</v>
      </c>
      <c r="AG7" s="38" t="str">
        <f t="shared" si="1"/>
        <v>v</v>
      </c>
      <c r="AH7" s="39"/>
      <c r="AI7" s="108">
        <f t="shared" si="2"/>
        <v>7</v>
      </c>
      <c r="AJ7" s="109">
        <f t="shared" si="3"/>
        <v>2</v>
      </c>
      <c r="AK7" s="109">
        <f t="shared" si="4"/>
        <v>1</v>
      </c>
      <c r="AL7" s="109">
        <f t="shared" si="5"/>
        <v>4</v>
      </c>
      <c r="AM7" s="28">
        <f>SUM(IF(C7&lt;&gt;".",C7)+IF(G7&lt;&gt;".",G7)+IF(K7&lt;&gt;".",K7)+IF(O7&lt;&gt;".",O7)+IF(W7&lt;&gt;".",W7)+IF(AA7&lt;&gt;".",AA7)+IF(AE7&lt;&gt;".",AE7))</f>
        <v>4</v>
      </c>
      <c r="AN7" s="28">
        <f>SUM(IF(D7&lt;&gt;".",D7)+IF(H7&lt;&gt;".",H7)+IF(L7&lt;&gt;".",L7)+IF(P7&lt;&gt;".",P7)+IF(X7&lt;&gt;".",X7)+IF(AB7&lt;&gt;".",AB7)+IF(AF7&lt;&gt;".",AF7))</f>
        <v>8</v>
      </c>
      <c r="AO7" s="40">
        <f t="shared" si="6"/>
        <v>7</v>
      </c>
      <c r="AP7" s="30"/>
      <c r="AQ7" s="31">
        <v>7</v>
      </c>
      <c r="AR7" s="32"/>
      <c r="AS7" s="33">
        <f t="shared" si="8"/>
        <v>-4</v>
      </c>
    </row>
    <row r="8" spans="1:45" ht="15.6" x14ac:dyDescent="0.3">
      <c r="A8" s="95" t="s">
        <v>45</v>
      </c>
      <c r="B8" s="34">
        <v>3</v>
      </c>
      <c r="C8" s="22">
        <f>(P22)</f>
        <v>1</v>
      </c>
      <c r="D8" s="22">
        <f>(N22)</f>
        <v>1</v>
      </c>
      <c r="E8" s="38" t="str">
        <f t="shared" si="9"/>
        <v>d</v>
      </c>
      <c r="F8" s="34">
        <v>2</v>
      </c>
      <c r="G8" s="22">
        <f>(P18)</f>
        <v>0</v>
      </c>
      <c r="H8" s="22">
        <f>(N18)</f>
        <v>0</v>
      </c>
      <c r="I8" s="38" t="str">
        <f t="shared" si="10"/>
        <v>d</v>
      </c>
      <c r="J8" s="34">
        <v>1</v>
      </c>
      <c r="K8" s="22">
        <f>(P14)</f>
        <v>1</v>
      </c>
      <c r="L8" s="22">
        <f>(N14)</f>
        <v>2</v>
      </c>
      <c r="M8" s="38" t="str">
        <f>IF(K8=".","-",IF(K8&gt;L8,"g",IF(K8=L8,"d","v")))</f>
        <v>v</v>
      </c>
      <c r="N8" s="34">
        <v>7</v>
      </c>
      <c r="O8" s="22">
        <f>(P44)</f>
        <v>0</v>
      </c>
      <c r="P8" s="22">
        <f>(N44)</f>
        <v>1</v>
      </c>
      <c r="Q8" s="38" t="str">
        <f>IF(O8=".","-",IF(O8&gt;P8,"g",IF(O8=P8,"d","v")))</f>
        <v>v</v>
      </c>
      <c r="R8" s="34">
        <v>6</v>
      </c>
      <c r="S8" s="22">
        <f>(P40)</f>
        <v>3</v>
      </c>
      <c r="T8" s="22">
        <f>(N40)</f>
        <v>0</v>
      </c>
      <c r="U8" s="38" t="str">
        <f>IF(S8=".","-",IF(S8&gt;T8,"g",IF(S8=T8,"d","v")))</f>
        <v>g</v>
      </c>
      <c r="V8" s="36"/>
      <c r="W8" s="37"/>
      <c r="X8" s="37"/>
      <c r="Y8" s="37"/>
      <c r="Z8" s="34">
        <v>4</v>
      </c>
      <c r="AA8" s="22">
        <f>(N30)</f>
        <v>2</v>
      </c>
      <c r="AB8" s="22">
        <f>(P30)</f>
        <v>0</v>
      </c>
      <c r="AC8" s="38" t="str">
        <f t="shared" si="0"/>
        <v>g</v>
      </c>
      <c r="AD8" s="34">
        <v>5</v>
      </c>
      <c r="AE8" s="22">
        <f>(N35)</f>
        <v>1</v>
      </c>
      <c r="AF8" s="22">
        <f>(P35)</f>
        <v>1</v>
      </c>
      <c r="AG8" s="38" t="str">
        <f t="shared" si="1"/>
        <v>d</v>
      </c>
      <c r="AH8" s="39"/>
      <c r="AI8" s="108">
        <f t="shared" si="2"/>
        <v>7</v>
      </c>
      <c r="AJ8" s="109">
        <f t="shared" si="3"/>
        <v>2</v>
      </c>
      <c r="AK8" s="109">
        <f t="shared" si="4"/>
        <v>3</v>
      </c>
      <c r="AL8" s="109">
        <f t="shared" si="5"/>
        <v>2</v>
      </c>
      <c r="AM8" s="28">
        <f>SUM(IF(C8&lt;&gt;".",C8)+IF(G8&lt;&gt;".",G8)+IF(K8&lt;&gt;".",K8)+IF(S8&lt;&gt;".",S8)+IF(O8&lt;&gt;".",O8)+IF(AA8&lt;&gt;".",AA8)+IF(AE8&lt;&gt;".",AE8))</f>
        <v>8</v>
      </c>
      <c r="AN8" s="28">
        <f>SUM(IF(D8&lt;&gt;".",D8)+IF(H8&lt;&gt;".",H8)+IF(L8&lt;&gt;".",L8)+IF(T8&lt;&gt;".",T8)+IF(P8&lt;&gt;".",P8)+IF(AB8&lt;&gt;".",AB8)+IF(AF8&lt;&gt;".",AF8))</f>
        <v>5</v>
      </c>
      <c r="AO8" s="40">
        <f t="shared" si="6"/>
        <v>9</v>
      </c>
      <c r="AP8" s="30"/>
      <c r="AQ8" s="31">
        <f t="shared" si="7"/>
        <v>4</v>
      </c>
      <c r="AR8" s="32"/>
      <c r="AS8" s="33">
        <f t="shared" si="8"/>
        <v>3</v>
      </c>
    </row>
    <row r="9" spans="1:45" ht="15.6" x14ac:dyDescent="0.3">
      <c r="A9" s="95" t="s">
        <v>27</v>
      </c>
      <c r="B9" s="34">
        <v>2</v>
      </c>
      <c r="C9" s="22">
        <f>(P17)</f>
        <v>2</v>
      </c>
      <c r="D9" s="22">
        <f>(N17)</f>
        <v>0</v>
      </c>
      <c r="E9" s="38" t="str">
        <f t="shared" si="9"/>
        <v>g</v>
      </c>
      <c r="F9" s="34">
        <v>1</v>
      </c>
      <c r="G9" s="22">
        <f>(P13)</f>
        <v>1</v>
      </c>
      <c r="H9" s="22">
        <f>(N13)</f>
        <v>1</v>
      </c>
      <c r="I9" s="38" t="str">
        <f t="shared" si="10"/>
        <v>d</v>
      </c>
      <c r="J9" s="34">
        <v>7</v>
      </c>
      <c r="K9" s="22">
        <f>(P43)</f>
        <v>0</v>
      </c>
      <c r="L9" s="22">
        <f>(N43)</f>
        <v>1</v>
      </c>
      <c r="M9" s="38" t="str">
        <f>IF(K9=".","-",IF(K9&gt;L9,"g",IF(K9=L9,"d","v")))</f>
        <v>v</v>
      </c>
      <c r="N9" s="34">
        <v>6</v>
      </c>
      <c r="O9" s="22">
        <f>(P39)</f>
        <v>1</v>
      </c>
      <c r="P9" s="22">
        <f>(N39)</f>
        <v>1</v>
      </c>
      <c r="Q9" s="38" t="str">
        <f>IF(O9=".","-",IF(O9&gt;P9,"g",IF(O9=P9,"d","v")))</f>
        <v>d</v>
      </c>
      <c r="R9" s="34">
        <v>5</v>
      </c>
      <c r="S9" s="22">
        <f>(P34)</f>
        <v>1</v>
      </c>
      <c r="T9" s="22">
        <f>(N34)</f>
        <v>0</v>
      </c>
      <c r="U9" s="38" t="str">
        <f>IF(S9=".","-",IF(S9&gt;T9,"g",IF(S9=T9,"d","v")))</f>
        <v>g</v>
      </c>
      <c r="V9" s="34">
        <v>4</v>
      </c>
      <c r="W9" s="22">
        <f>(P30)</f>
        <v>0</v>
      </c>
      <c r="X9" s="22">
        <f>(N30)</f>
        <v>2</v>
      </c>
      <c r="Y9" s="38" t="str">
        <f>IF(W9=".","-",IF(W9&gt;X9,"g",IF(W9=X9,"d","v")))</f>
        <v>v</v>
      </c>
      <c r="Z9" s="36"/>
      <c r="AA9" s="37"/>
      <c r="AB9" s="37"/>
      <c r="AC9" s="37"/>
      <c r="AD9" s="34">
        <v>3</v>
      </c>
      <c r="AE9" s="22">
        <f>(N25)</f>
        <v>3</v>
      </c>
      <c r="AF9" s="22">
        <f>(P25)</f>
        <v>1</v>
      </c>
      <c r="AG9" s="38" t="str">
        <f t="shared" si="1"/>
        <v>g</v>
      </c>
      <c r="AH9" s="39"/>
      <c r="AI9" s="108">
        <f t="shared" si="2"/>
        <v>7</v>
      </c>
      <c r="AJ9" s="109">
        <f t="shared" si="3"/>
        <v>3</v>
      </c>
      <c r="AK9" s="109">
        <f t="shared" si="4"/>
        <v>2</v>
      </c>
      <c r="AL9" s="109">
        <f t="shared" si="5"/>
        <v>2</v>
      </c>
      <c r="AM9" s="28">
        <f>SUM(IF(C9&lt;&gt;".",C9)+IF(G9&lt;&gt;".",G9)+IF(K9&lt;&gt;".",K9)+IF(S9&lt;&gt;".",S9)+IF(W9&lt;&gt;".",W9)+IF(O9&lt;&gt;".",O9)+IF(AE9&lt;&gt;".",AE9))</f>
        <v>8</v>
      </c>
      <c r="AN9" s="28">
        <f>SUM(IF(D9&lt;&gt;".",D9)+IF(H9&lt;&gt;".",H9)+IF(L9&lt;&gt;".",L9)+IF(T9&lt;&gt;".",T9)+IF(X9&lt;&gt;".",X9)+IF(P9&lt;&gt;".",P9)+IF(AF9&lt;&gt;".",AF9))</f>
        <v>6</v>
      </c>
      <c r="AO9" s="40">
        <f t="shared" si="6"/>
        <v>11</v>
      </c>
      <c r="AP9" s="133"/>
      <c r="AQ9" s="31">
        <f t="shared" si="7"/>
        <v>3</v>
      </c>
      <c r="AR9" s="32"/>
      <c r="AS9" s="33">
        <f t="shared" si="8"/>
        <v>2</v>
      </c>
    </row>
    <row r="10" spans="1:45" s="44" customFormat="1" ht="16.2" thickBot="1" x14ac:dyDescent="0.35">
      <c r="A10" s="94" t="s">
        <v>0</v>
      </c>
      <c r="B10" s="111">
        <v>1</v>
      </c>
      <c r="C10" s="112">
        <f>(P12)</f>
        <v>2</v>
      </c>
      <c r="D10" s="112">
        <f>(N12)</f>
        <v>2</v>
      </c>
      <c r="E10" s="113" t="str">
        <f t="shared" si="9"/>
        <v>d</v>
      </c>
      <c r="F10" s="111">
        <v>6</v>
      </c>
      <c r="G10" s="112">
        <f>(P38)</f>
        <v>1</v>
      </c>
      <c r="H10" s="112">
        <f>(N38)</f>
        <v>1</v>
      </c>
      <c r="I10" s="113" t="str">
        <f t="shared" si="10"/>
        <v>d</v>
      </c>
      <c r="J10" s="111">
        <v>4</v>
      </c>
      <c r="K10" s="112">
        <f>(P29)</f>
        <v>0</v>
      </c>
      <c r="L10" s="112">
        <f>(N29)</f>
        <v>2</v>
      </c>
      <c r="M10" s="113" t="str">
        <f>IF(K10=".","-",IF(K10&gt;L10,"g",IF(K10=L10,"d","v")))</f>
        <v>v</v>
      </c>
      <c r="N10" s="111">
        <v>2</v>
      </c>
      <c r="O10" s="112">
        <f>(P20)</f>
        <v>0</v>
      </c>
      <c r="P10" s="112">
        <f>(N20)</f>
        <v>0</v>
      </c>
      <c r="Q10" s="113" t="str">
        <f>IF(O10=".","-",IF(O10&gt;P10,"g",IF(O10=P10,"d","v")))</f>
        <v>d</v>
      </c>
      <c r="R10" s="111">
        <v>7</v>
      </c>
      <c r="S10" s="112">
        <f>(P45)</f>
        <v>2</v>
      </c>
      <c r="T10" s="112">
        <f>(N45)</f>
        <v>1</v>
      </c>
      <c r="U10" s="113" t="str">
        <f>IF(S10=".","-",IF(S10&gt;T10,"g",IF(S10=T10,"d","v")))</f>
        <v>g</v>
      </c>
      <c r="V10" s="111">
        <v>5</v>
      </c>
      <c r="W10" s="112">
        <f>(P35)</f>
        <v>1</v>
      </c>
      <c r="X10" s="112">
        <f>(N35)</f>
        <v>1</v>
      </c>
      <c r="Y10" s="113" t="str">
        <f>IF(W10=".","-",IF(W10&gt;X10,"g",IF(W10=X10,"d","v")))</f>
        <v>d</v>
      </c>
      <c r="Z10" s="111">
        <v>3</v>
      </c>
      <c r="AA10" s="112">
        <f>(P25)</f>
        <v>1</v>
      </c>
      <c r="AB10" s="112">
        <f>(N25)</f>
        <v>3</v>
      </c>
      <c r="AC10" s="113" t="str">
        <f>IF(AA10=".","-",IF(AA10&gt;AB10,"g",IF(AA10=AB10,"d","v")))</f>
        <v>v</v>
      </c>
      <c r="AD10" s="114"/>
      <c r="AE10" s="115"/>
      <c r="AF10" s="115"/>
      <c r="AG10" s="115"/>
      <c r="AH10" s="10"/>
      <c r="AI10" s="116">
        <f t="shared" si="2"/>
        <v>7</v>
      </c>
      <c r="AJ10" s="117">
        <f t="shared" si="3"/>
        <v>1</v>
      </c>
      <c r="AK10" s="117">
        <f t="shared" si="4"/>
        <v>4</v>
      </c>
      <c r="AL10" s="117">
        <f t="shared" si="5"/>
        <v>2</v>
      </c>
      <c r="AM10" s="118">
        <f>SUM(IF(C10&lt;&gt;".",C10)+IF(G10&lt;&gt;".",G10)+IF(K10&lt;&gt;".",K10)+IF(S10&lt;&gt;".",S10)+IF(W10&lt;&gt;".",W10)+IF(AA10&lt;&gt;".",AA10)+IF(O10&lt;&gt;".",O10))</f>
        <v>7</v>
      </c>
      <c r="AN10" s="118">
        <f>SUM(IF(D10&lt;&gt;".",D10)+IF(H10&lt;&gt;".",H10)+IF(L10&lt;&gt;".",L10)+IF(T10&lt;&gt;".",T10)+IF(X10&lt;&gt;".",X10)+IF(AB10&lt;&gt;".",AB10)+IF(P10&lt;&gt;".",P10))</f>
        <v>10</v>
      </c>
      <c r="AO10" s="119">
        <f t="shared" si="6"/>
        <v>7</v>
      </c>
      <c r="AP10" s="30"/>
      <c r="AQ10" s="60">
        <f t="shared" si="7"/>
        <v>6</v>
      </c>
      <c r="AR10" s="32"/>
      <c r="AS10" s="33">
        <f t="shared" si="8"/>
        <v>-3</v>
      </c>
    </row>
    <row r="11" spans="1:45" s="44" customFormat="1" ht="3.75" customHeight="1" thickTop="1" x14ac:dyDescent="0.3">
      <c r="B11" s="61"/>
      <c r="C11" s="62"/>
      <c r="D11" s="62"/>
      <c r="E11" s="63"/>
      <c r="F11" s="61"/>
      <c r="G11" s="62"/>
      <c r="H11" s="62"/>
      <c r="I11" s="63"/>
      <c r="J11" s="61"/>
      <c r="K11" s="62"/>
      <c r="L11" s="62"/>
      <c r="M11" s="63"/>
      <c r="N11" s="61"/>
      <c r="O11" s="62"/>
      <c r="P11" s="62"/>
      <c r="Q11" s="63"/>
      <c r="R11" s="61"/>
      <c r="S11" s="62"/>
      <c r="T11" s="62"/>
      <c r="U11" s="63"/>
      <c r="V11" s="61"/>
      <c r="W11" s="62"/>
      <c r="X11" s="62"/>
      <c r="Y11" s="63"/>
      <c r="Z11" s="61"/>
      <c r="AA11" s="62"/>
      <c r="AB11" s="62"/>
      <c r="AC11" s="63"/>
      <c r="AI11" s="64"/>
      <c r="AJ11" s="65"/>
      <c r="AK11" s="65"/>
      <c r="AL11" s="65"/>
      <c r="AM11" s="66"/>
      <c r="AN11" s="66"/>
      <c r="AO11" s="67"/>
    </row>
    <row r="12" spans="1:45" s="44" customFormat="1" ht="24.6" x14ac:dyDescent="0.4">
      <c r="A12" s="68">
        <v>1</v>
      </c>
      <c r="B12" s="69"/>
      <c r="D12" s="70"/>
      <c r="K12" s="71"/>
      <c r="L12" s="72" t="str">
        <f>($A$3)</f>
        <v>Papp Tihamér</v>
      </c>
      <c r="M12" s="71"/>
      <c r="N12" s="73">
        <v>2</v>
      </c>
      <c r="O12" s="96" t="s">
        <v>58</v>
      </c>
      <c r="P12" s="73">
        <v>2</v>
      </c>
      <c r="R12" s="44" t="str">
        <f>($A$10)</f>
        <v>Erdőteleki Miklós</v>
      </c>
      <c r="W12" s="71"/>
      <c r="AQ12" s="75"/>
    </row>
    <row r="13" spans="1:45" ht="20.399999999999999" x14ac:dyDescent="0.35">
      <c r="A13" s="76"/>
      <c r="B13" s="77"/>
      <c r="E13" s="44"/>
      <c r="F13" s="44"/>
      <c r="G13" s="44"/>
      <c r="H13" s="44"/>
      <c r="I13" s="44"/>
      <c r="J13" s="44"/>
      <c r="L13" s="72" t="str">
        <f>($A$4)</f>
        <v>Horváth Sándor</v>
      </c>
      <c r="N13" s="73">
        <v>1</v>
      </c>
      <c r="O13" s="96" t="s">
        <v>58</v>
      </c>
      <c r="P13" s="73">
        <v>1</v>
      </c>
      <c r="R13" s="44" t="str">
        <f>($A$9)</f>
        <v>Rozsnyai Gábor</v>
      </c>
      <c r="S13" s="44"/>
      <c r="V13" s="44"/>
      <c r="AE13" s="44"/>
      <c r="AF13" s="44"/>
      <c r="AG13" s="44"/>
      <c r="AH13" s="44"/>
      <c r="AI13" s="44"/>
      <c r="AJ13" s="44"/>
      <c r="AL13" s="44"/>
      <c r="AM13" s="44"/>
      <c r="AN13" s="44"/>
      <c r="AO13" s="44"/>
      <c r="AQ13" s="75"/>
    </row>
    <row r="14" spans="1:45" ht="20.399999999999999" x14ac:dyDescent="0.35">
      <c r="A14" s="76"/>
      <c r="B14" s="77"/>
      <c r="D14" s="70"/>
      <c r="E14" s="44"/>
      <c r="F14" s="44"/>
      <c r="G14" s="44"/>
      <c r="H14" s="44"/>
      <c r="I14" s="44"/>
      <c r="J14" s="44"/>
      <c r="L14" s="72" t="str">
        <f>($A$5)</f>
        <v>Béres II Zoltán</v>
      </c>
      <c r="N14" s="73">
        <v>2</v>
      </c>
      <c r="O14" s="96" t="s">
        <v>58</v>
      </c>
      <c r="P14" s="73">
        <v>1</v>
      </c>
      <c r="Q14" s="44"/>
      <c r="R14" s="44" t="str">
        <f>($A$8)</f>
        <v xml:space="preserve">Vargha Ákos </v>
      </c>
      <c r="S14" s="44"/>
      <c r="V14" s="44"/>
      <c r="AE14" s="44"/>
      <c r="AF14" s="44"/>
      <c r="AG14" s="44"/>
      <c r="AH14" s="44"/>
      <c r="AI14" s="44"/>
      <c r="AJ14" s="44"/>
      <c r="AL14" s="44"/>
      <c r="AM14" s="44"/>
      <c r="AN14" s="44"/>
      <c r="AO14" s="44"/>
      <c r="AQ14" s="75"/>
      <c r="AR14" s="44"/>
    </row>
    <row r="15" spans="1:45" ht="20.399999999999999" x14ac:dyDescent="0.35">
      <c r="A15" s="76"/>
      <c r="B15" s="77"/>
      <c r="E15" s="44"/>
      <c r="F15" s="44"/>
      <c r="G15" s="44"/>
      <c r="H15" s="44"/>
      <c r="I15" s="44"/>
      <c r="J15" s="44"/>
      <c r="L15" s="72" t="str">
        <f>($A$6)</f>
        <v>Maczelka Árpád</v>
      </c>
      <c r="N15" s="73">
        <v>1</v>
      </c>
      <c r="O15" s="96" t="s">
        <v>58</v>
      </c>
      <c r="P15" s="73">
        <v>1</v>
      </c>
      <c r="R15" s="44" t="str">
        <f>($A$7)</f>
        <v>Fazekas Mihály</v>
      </c>
      <c r="S15" s="44"/>
      <c r="V15" s="44"/>
      <c r="AE15" s="44"/>
      <c r="AF15" s="44"/>
      <c r="AG15" s="44"/>
      <c r="AH15" s="44"/>
      <c r="AI15" s="44"/>
      <c r="AJ15" s="44"/>
      <c r="AL15" s="44"/>
      <c r="AM15" s="44"/>
      <c r="AN15" s="44"/>
      <c r="AO15" s="44"/>
      <c r="AQ15" s="75"/>
    </row>
    <row r="16" spans="1:45" ht="3.75" customHeight="1" x14ac:dyDescent="0.4">
      <c r="A16" s="76"/>
      <c r="B16" s="77"/>
      <c r="C16" s="79"/>
      <c r="D16" s="80"/>
      <c r="E16" s="77"/>
      <c r="F16" s="77"/>
      <c r="G16" s="77"/>
      <c r="H16" s="77"/>
      <c r="I16" s="77"/>
      <c r="J16" s="77"/>
      <c r="K16" s="81"/>
      <c r="L16" s="81"/>
      <c r="M16" s="81"/>
      <c r="N16" s="77"/>
      <c r="O16" s="82"/>
      <c r="P16" s="83"/>
      <c r="Q16" s="82"/>
      <c r="R16" s="77"/>
      <c r="S16" s="77"/>
      <c r="T16" s="81"/>
      <c r="U16" s="81"/>
      <c r="V16" s="77"/>
      <c r="W16" s="81"/>
      <c r="X16" s="81"/>
      <c r="Y16" s="81"/>
      <c r="Z16" s="77"/>
      <c r="AA16" s="82"/>
      <c r="AB16" s="83"/>
      <c r="AC16" s="82"/>
      <c r="AD16" s="81"/>
      <c r="AE16" s="77"/>
      <c r="AF16" s="77"/>
      <c r="AG16" s="77"/>
    </row>
    <row r="17" spans="1:44" s="44" customFormat="1" ht="24.6" x14ac:dyDescent="0.4">
      <c r="A17" s="68">
        <v>2</v>
      </c>
      <c r="B17" s="84"/>
      <c r="D17" s="70"/>
      <c r="K17" s="71"/>
      <c r="L17" s="72" t="str">
        <f>($A$3)</f>
        <v>Papp Tihamér</v>
      </c>
      <c r="M17" s="71"/>
      <c r="N17" s="73">
        <v>0</v>
      </c>
      <c r="O17" s="74" t="s">
        <v>58</v>
      </c>
      <c r="P17" s="73">
        <v>2</v>
      </c>
      <c r="R17" s="44" t="str">
        <f>($A$9)</f>
        <v>Rozsnyai Gábor</v>
      </c>
      <c r="W17" s="71"/>
      <c r="AQ17" s="75"/>
    </row>
    <row r="18" spans="1:44" ht="20.399999999999999" x14ac:dyDescent="0.35">
      <c r="A18" s="76"/>
      <c r="B18" s="85"/>
      <c r="E18" s="44"/>
      <c r="F18" s="44"/>
      <c r="G18" s="44"/>
      <c r="H18" s="44"/>
      <c r="I18" s="44"/>
      <c r="J18" s="44"/>
      <c r="L18" s="72" t="str">
        <f>($A$4)</f>
        <v>Horváth Sándor</v>
      </c>
      <c r="N18" s="73">
        <v>0</v>
      </c>
      <c r="O18" s="96" t="s">
        <v>58</v>
      </c>
      <c r="P18" s="73">
        <v>0</v>
      </c>
      <c r="R18" s="44" t="str">
        <f>($A$8)</f>
        <v xml:space="preserve">Vargha Ákos </v>
      </c>
      <c r="S18" s="44"/>
      <c r="V18" s="44"/>
      <c r="AE18" s="44"/>
      <c r="AF18" s="44"/>
      <c r="AG18" s="44"/>
      <c r="AH18" s="44"/>
      <c r="AI18" s="44"/>
      <c r="AJ18" s="44"/>
      <c r="AL18" s="44"/>
      <c r="AM18" s="44"/>
      <c r="AN18" s="44"/>
      <c r="AO18" s="44"/>
      <c r="AQ18" s="75"/>
    </row>
    <row r="19" spans="1:44" ht="20.399999999999999" x14ac:dyDescent="0.35">
      <c r="A19" s="76"/>
      <c r="B19" s="85"/>
      <c r="D19" s="70"/>
      <c r="E19" s="44"/>
      <c r="F19" s="44"/>
      <c r="G19" s="44"/>
      <c r="H19" s="44"/>
      <c r="I19" s="44"/>
      <c r="J19" s="44"/>
      <c r="L19" s="72" t="str">
        <f>($A$5)</f>
        <v>Béres II Zoltán</v>
      </c>
      <c r="N19" s="73">
        <v>0</v>
      </c>
      <c r="O19" s="74" t="s">
        <v>58</v>
      </c>
      <c r="P19" s="73">
        <v>1</v>
      </c>
      <c r="Q19" s="44"/>
      <c r="R19" s="44" t="str">
        <f>($A$7)</f>
        <v>Fazekas Mihály</v>
      </c>
      <c r="S19" s="44"/>
      <c r="V19" s="44"/>
      <c r="AE19" s="44"/>
      <c r="AF19" s="44"/>
      <c r="AG19" s="44"/>
      <c r="AH19" s="44"/>
      <c r="AI19" s="44"/>
      <c r="AJ19" s="44"/>
      <c r="AL19" s="44"/>
      <c r="AM19" s="44"/>
      <c r="AN19" s="44"/>
      <c r="AO19" s="44"/>
      <c r="AQ19" s="75"/>
      <c r="AR19" s="44"/>
    </row>
    <row r="20" spans="1:44" ht="20.399999999999999" x14ac:dyDescent="0.35">
      <c r="A20" s="76"/>
      <c r="B20" s="85"/>
      <c r="E20" s="44"/>
      <c r="F20" s="44"/>
      <c r="G20" s="44"/>
      <c r="H20" s="44"/>
      <c r="I20" s="44"/>
      <c r="J20" s="44"/>
      <c r="L20" s="72" t="str">
        <f>($A$6)</f>
        <v>Maczelka Árpád</v>
      </c>
      <c r="N20" s="73">
        <v>0</v>
      </c>
      <c r="O20" s="74" t="s">
        <v>58</v>
      </c>
      <c r="P20" s="73">
        <v>0</v>
      </c>
      <c r="R20" s="44" t="str">
        <f>($A$10)</f>
        <v>Erdőteleki Miklós</v>
      </c>
      <c r="S20" s="44"/>
      <c r="V20" s="44"/>
      <c r="AE20" s="44"/>
      <c r="AF20" s="44"/>
      <c r="AG20" s="44"/>
      <c r="AH20" s="44"/>
      <c r="AI20" s="44"/>
      <c r="AJ20" s="44"/>
      <c r="AL20" s="44"/>
      <c r="AM20" s="44"/>
      <c r="AN20" s="44"/>
      <c r="AO20" s="44"/>
      <c r="AQ20" s="75"/>
    </row>
    <row r="21" spans="1:44" ht="3.75" customHeight="1" x14ac:dyDescent="0.4">
      <c r="A21" s="76"/>
      <c r="B21" s="85"/>
      <c r="C21" s="86"/>
      <c r="D21" s="87"/>
      <c r="E21" s="85"/>
      <c r="F21" s="85"/>
      <c r="G21" s="85"/>
      <c r="H21" s="85"/>
      <c r="I21" s="85"/>
      <c r="J21" s="85"/>
      <c r="K21" s="88"/>
      <c r="L21" s="88"/>
      <c r="M21" s="88"/>
      <c r="N21" s="85"/>
      <c r="O21" s="89"/>
      <c r="P21" s="90"/>
      <c r="Q21" s="89"/>
      <c r="R21" s="85"/>
      <c r="S21" s="85"/>
      <c r="T21" s="88"/>
      <c r="U21" s="88"/>
      <c r="V21" s="85"/>
      <c r="W21" s="88"/>
      <c r="X21" s="88"/>
      <c r="Y21" s="88"/>
      <c r="Z21" s="85"/>
      <c r="AA21" s="89"/>
      <c r="AB21" s="90"/>
      <c r="AC21" s="89"/>
      <c r="AD21" s="88"/>
      <c r="AE21" s="85"/>
      <c r="AF21" s="85"/>
      <c r="AG21" s="85"/>
    </row>
    <row r="22" spans="1:44" s="44" customFormat="1" ht="24.6" x14ac:dyDescent="0.4">
      <c r="A22" s="68">
        <v>3</v>
      </c>
      <c r="B22" s="69"/>
      <c r="D22" s="70"/>
      <c r="K22" s="71"/>
      <c r="L22" s="72" t="str">
        <f>($A$3)</f>
        <v>Papp Tihamér</v>
      </c>
      <c r="M22" s="71"/>
      <c r="N22" s="73">
        <v>1</v>
      </c>
      <c r="O22" s="74" t="s">
        <v>58</v>
      </c>
      <c r="P22" s="73">
        <v>1</v>
      </c>
      <c r="R22" s="44" t="str">
        <f>($A$8)</f>
        <v xml:space="preserve">Vargha Ákos </v>
      </c>
      <c r="W22" s="71"/>
      <c r="AQ22" s="75"/>
    </row>
    <row r="23" spans="1:44" ht="20.399999999999999" x14ac:dyDescent="0.35">
      <c r="A23" s="76"/>
      <c r="B23" s="77"/>
      <c r="E23" s="44"/>
      <c r="F23" s="44"/>
      <c r="G23" s="44"/>
      <c r="H23" s="44"/>
      <c r="I23" s="44"/>
      <c r="J23" s="44"/>
      <c r="L23" s="72" t="str">
        <f>($A$4)</f>
        <v>Horváth Sándor</v>
      </c>
      <c r="N23" s="73">
        <v>0</v>
      </c>
      <c r="O23" s="74" t="s">
        <v>58</v>
      </c>
      <c r="P23" s="73">
        <v>1</v>
      </c>
      <c r="R23" s="44" t="str">
        <f>($A$7)</f>
        <v>Fazekas Mihály</v>
      </c>
      <c r="S23" s="44"/>
      <c r="V23" s="44"/>
      <c r="AE23" s="44"/>
      <c r="AF23" s="44"/>
      <c r="AG23" s="44"/>
      <c r="AH23" s="44"/>
      <c r="AI23" s="44"/>
      <c r="AJ23" s="44"/>
      <c r="AL23" s="44"/>
      <c r="AM23" s="44"/>
      <c r="AN23" s="44"/>
      <c r="AO23" s="44"/>
      <c r="AQ23" s="75"/>
    </row>
    <row r="24" spans="1:44" ht="20.399999999999999" x14ac:dyDescent="0.35">
      <c r="A24" s="76"/>
      <c r="B24" s="77"/>
      <c r="D24" s="70"/>
      <c r="E24" s="44"/>
      <c r="F24" s="44"/>
      <c r="G24" s="44"/>
      <c r="H24" s="44"/>
      <c r="I24" s="44"/>
      <c r="J24" s="44"/>
      <c r="L24" s="72" t="str">
        <f>($A$5)</f>
        <v>Béres II Zoltán</v>
      </c>
      <c r="N24" s="73">
        <v>0</v>
      </c>
      <c r="O24" s="74" t="s">
        <v>58</v>
      </c>
      <c r="P24" s="73">
        <v>2</v>
      </c>
      <c r="Q24" s="44"/>
      <c r="R24" s="44" t="str">
        <f>($A$6)</f>
        <v>Maczelka Árpád</v>
      </c>
      <c r="S24" s="44"/>
      <c r="V24" s="44"/>
      <c r="AE24" s="44"/>
      <c r="AF24" s="44"/>
      <c r="AG24" s="44"/>
      <c r="AH24" s="44"/>
      <c r="AI24" s="44"/>
      <c r="AJ24" s="44"/>
      <c r="AL24" s="44"/>
      <c r="AM24" s="44"/>
      <c r="AN24" s="44"/>
      <c r="AO24" s="44"/>
      <c r="AQ24" s="75"/>
      <c r="AR24" s="44"/>
    </row>
    <row r="25" spans="1:44" ht="20.399999999999999" x14ac:dyDescent="0.35">
      <c r="A25" s="76"/>
      <c r="B25" s="77"/>
      <c r="E25" s="44"/>
      <c r="F25" s="44"/>
      <c r="G25" s="44"/>
      <c r="H25" s="44"/>
      <c r="I25" s="44"/>
      <c r="J25" s="44"/>
      <c r="L25" s="72" t="str">
        <f>($A$9)</f>
        <v>Rozsnyai Gábor</v>
      </c>
      <c r="N25" s="73">
        <v>3</v>
      </c>
      <c r="O25" s="74" t="s">
        <v>58</v>
      </c>
      <c r="P25" s="73">
        <v>1</v>
      </c>
      <c r="R25" s="44" t="str">
        <f>($A$10)</f>
        <v>Erdőteleki Miklós</v>
      </c>
      <c r="S25" s="44"/>
      <c r="V25" s="44"/>
      <c r="AE25" s="44"/>
      <c r="AF25" s="44"/>
      <c r="AG25" s="44"/>
      <c r="AH25" s="44"/>
      <c r="AI25" s="44"/>
      <c r="AJ25" s="44"/>
      <c r="AL25" s="44"/>
      <c r="AM25" s="44"/>
      <c r="AN25" s="44"/>
      <c r="AO25" s="44"/>
      <c r="AQ25" s="75"/>
    </row>
    <row r="26" spans="1:44" ht="3.75" customHeight="1" x14ac:dyDescent="0.4">
      <c r="A26" s="76"/>
      <c r="B26" s="77"/>
      <c r="C26" s="79"/>
      <c r="D26" s="80"/>
      <c r="E26" s="77"/>
      <c r="F26" s="77"/>
      <c r="G26" s="77"/>
      <c r="H26" s="77"/>
      <c r="I26" s="77"/>
      <c r="J26" s="77"/>
      <c r="K26" s="81"/>
      <c r="L26" s="81"/>
      <c r="M26" s="81"/>
      <c r="N26" s="77"/>
      <c r="O26" s="82"/>
      <c r="P26" s="83"/>
      <c r="Q26" s="82"/>
      <c r="R26" s="77"/>
      <c r="S26" s="77"/>
      <c r="T26" s="81"/>
      <c r="U26" s="81"/>
      <c r="V26" s="77"/>
      <c r="W26" s="81"/>
      <c r="X26" s="81"/>
      <c r="Y26" s="81"/>
      <c r="Z26" s="77"/>
      <c r="AA26" s="82"/>
      <c r="AB26" s="83"/>
      <c r="AC26" s="82"/>
      <c r="AD26" s="81"/>
      <c r="AE26" s="77"/>
      <c r="AF26" s="77"/>
      <c r="AG26" s="77"/>
    </row>
    <row r="27" spans="1:44" s="44" customFormat="1" ht="24.6" x14ac:dyDescent="0.4">
      <c r="A27" s="68">
        <v>4</v>
      </c>
      <c r="B27" s="84"/>
      <c r="D27" s="70"/>
      <c r="K27" s="71"/>
      <c r="L27" s="72" t="str">
        <f>($A$3)</f>
        <v>Papp Tihamér</v>
      </c>
      <c r="M27" s="71"/>
      <c r="N27" s="73">
        <v>1</v>
      </c>
      <c r="O27" s="74" t="s">
        <v>58</v>
      </c>
      <c r="P27" s="73">
        <v>0</v>
      </c>
      <c r="R27" s="44" t="str">
        <f>($A$7)</f>
        <v>Fazekas Mihály</v>
      </c>
      <c r="W27" s="71"/>
      <c r="X27" s="71"/>
      <c r="Y27" s="71"/>
      <c r="AQ27" s="75"/>
    </row>
    <row r="28" spans="1:44" ht="21" x14ac:dyDescent="0.4">
      <c r="A28" s="76"/>
      <c r="B28" s="85"/>
      <c r="E28" s="44"/>
      <c r="F28" s="44"/>
      <c r="G28" s="44"/>
      <c r="H28" s="44"/>
      <c r="I28" s="44"/>
      <c r="J28" s="44"/>
      <c r="L28" s="72" t="str">
        <f>($A$4)</f>
        <v>Horváth Sándor</v>
      </c>
      <c r="N28" s="73">
        <v>0</v>
      </c>
      <c r="O28" s="74" t="s">
        <v>58</v>
      </c>
      <c r="P28" s="73">
        <v>2</v>
      </c>
      <c r="R28" s="44" t="str">
        <f>($A$6)</f>
        <v>Maczelka Árpád</v>
      </c>
      <c r="S28" s="44"/>
      <c r="V28" s="44"/>
      <c r="Z28" s="44"/>
      <c r="AA28" s="78"/>
      <c r="AB28" s="74"/>
      <c r="AC28" s="78"/>
      <c r="AE28" s="44"/>
      <c r="AF28" s="44"/>
      <c r="AG28" s="44"/>
      <c r="AH28" s="44"/>
      <c r="AI28" s="44"/>
      <c r="AJ28" s="44"/>
      <c r="AL28" s="44"/>
      <c r="AM28" s="44"/>
      <c r="AN28" s="44"/>
      <c r="AO28" s="44"/>
      <c r="AQ28" s="75"/>
    </row>
    <row r="29" spans="1:44" ht="21" x14ac:dyDescent="0.4">
      <c r="A29" s="76"/>
      <c r="B29" s="85"/>
      <c r="D29" s="70"/>
      <c r="E29" s="44"/>
      <c r="F29" s="44"/>
      <c r="G29" s="44"/>
      <c r="H29" s="44"/>
      <c r="I29" s="44"/>
      <c r="J29" s="44"/>
      <c r="L29" s="72" t="str">
        <f>($A$5)</f>
        <v>Béres II Zoltán</v>
      </c>
      <c r="N29" s="73">
        <v>2</v>
      </c>
      <c r="O29" s="74" t="s">
        <v>58</v>
      </c>
      <c r="P29" s="73">
        <v>0</v>
      </c>
      <c r="Q29" s="44"/>
      <c r="R29" s="44" t="str">
        <f>($A$10)</f>
        <v>Erdőteleki Miklós</v>
      </c>
      <c r="S29" s="44"/>
      <c r="V29" s="44"/>
      <c r="Z29" s="44"/>
      <c r="AA29" s="71"/>
      <c r="AB29" s="71"/>
      <c r="AC29" s="71"/>
      <c r="AE29" s="44"/>
      <c r="AF29" s="44"/>
      <c r="AG29" s="44"/>
      <c r="AH29" s="44"/>
      <c r="AI29" s="44"/>
      <c r="AJ29" s="44"/>
      <c r="AL29" s="44"/>
      <c r="AM29" s="44"/>
      <c r="AN29" s="44"/>
      <c r="AO29" s="44"/>
      <c r="AQ29" s="75"/>
      <c r="AR29" s="44"/>
    </row>
    <row r="30" spans="1:44" ht="21" x14ac:dyDescent="0.4">
      <c r="A30" s="76"/>
      <c r="B30" s="85"/>
      <c r="E30" s="44"/>
      <c r="F30" s="44"/>
      <c r="G30" s="44"/>
      <c r="H30" s="44"/>
      <c r="I30" s="44"/>
      <c r="J30" s="44"/>
      <c r="L30" s="72" t="str">
        <f>($A$8)</f>
        <v xml:space="preserve">Vargha Ákos </v>
      </c>
      <c r="N30" s="73">
        <v>2</v>
      </c>
      <c r="O30" s="74" t="s">
        <v>58</v>
      </c>
      <c r="P30" s="73">
        <v>0</v>
      </c>
      <c r="R30" s="44" t="str">
        <f>($A$9)</f>
        <v>Rozsnyai Gábor</v>
      </c>
      <c r="S30" s="44"/>
      <c r="V30" s="44"/>
      <c r="Z30" s="44"/>
      <c r="AA30" s="78"/>
      <c r="AB30" s="74"/>
      <c r="AC30" s="78"/>
      <c r="AE30" s="44"/>
      <c r="AF30" s="44"/>
      <c r="AG30" s="44"/>
      <c r="AH30" s="44"/>
      <c r="AI30" s="44"/>
      <c r="AJ30" s="44"/>
      <c r="AL30" s="44"/>
      <c r="AM30" s="44"/>
      <c r="AN30" s="44"/>
      <c r="AO30" s="44"/>
      <c r="AQ30" s="75"/>
    </row>
    <row r="31" spans="1:44" ht="3.75" customHeight="1" x14ac:dyDescent="0.4">
      <c r="A31" s="76"/>
      <c r="B31" s="85"/>
      <c r="C31" s="86"/>
      <c r="D31" s="87"/>
      <c r="E31" s="85"/>
      <c r="F31" s="85"/>
      <c r="G31" s="85"/>
      <c r="H31" s="85"/>
      <c r="I31" s="85"/>
      <c r="J31" s="85"/>
      <c r="K31" s="88"/>
      <c r="L31" s="88"/>
      <c r="M31" s="88"/>
      <c r="N31" s="85"/>
      <c r="O31" s="89"/>
      <c r="P31" s="90"/>
      <c r="Q31" s="89"/>
      <c r="R31" s="85"/>
      <c r="S31" s="85"/>
      <c r="T31" s="88"/>
      <c r="U31" s="88"/>
      <c r="V31" s="85"/>
      <c r="W31" s="88"/>
      <c r="X31" s="88"/>
      <c r="Y31" s="88"/>
      <c r="Z31" s="85"/>
      <c r="AA31" s="89"/>
      <c r="AB31" s="90"/>
      <c r="AC31" s="89"/>
      <c r="AD31" s="88"/>
      <c r="AE31" s="85"/>
      <c r="AF31" s="85"/>
      <c r="AG31" s="85"/>
    </row>
    <row r="32" spans="1:44" s="44" customFormat="1" ht="24.6" x14ac:dyDescent="0.4">
      <c r="A32" s="68">
        <v>5</v>
      </c>
      <c r="B32" s="69"/>
      <c r="D32" s="70"/>
      <c r="K32" s="71"/>
      <c r="L32" s="72" t="str">
        <f>($A$3)</f>
        <v>Papp Tihamér</v>
      </c>
      <c r="M32" s="71"/>
      <c r="N32" s="73">
        <v>1</v>
      </c>
      <c r="O32" s="96" t="s">
        <v>58</v>
      </c>
      <c r="P32" s="73">
        <v>3</v>
      </c>
      <c r="R32" s="44" t="str">
        <f>($A$6)</f>
        <v>Maczelka Árpád</v>
      </c>
      <c r="W32" s="71"/>
      <c r="X32" s="71"/>
      <c r="Y32" s="71"/>
      <c r="AQ32" s="75"/>
    </row>
    <row r="33" spans="1:44" ht="21" x14ac:dyDescent="0.4">
      <c r="A33" s="76"/>
      <c r="B33" s="77"/>
      <c r="E33" s="44"/>
      <c r="F33" s="44"/>
      <c r="G33" s="44"/>
      <c r="H33" s="44"/>
      <c r="I33" s="44"/>
      <c r="J33" s="44"/>
      <c r="L33" s="72" t="str">
        <f>($A$4)</f>
        <v>Horváth Sándor</v>
      </c>
      <c r="N33" s="73">
        <v>0</v>
      </c>
      <c r="O33" s="74" t="s">
        <v>58</v>
      </c>
      <c r="P33" s="73">
        <v>2</v>
      </c>
      <c r="R33" s="44" t="str">
        <f>($A$5)</f>
        <v>Béres II Zoltán</v>
      </c>
      <c r="S33" s="44"/>
      <c r="V33" s="44"/>
      <c r="Z33" s="44"/>
      <c r="AA33" s="78"/>
      <c r="AB33" s="74"/>
      <c r="AC33" s="78"/>
      <c r="AE33" s="44"/>
      <c r="AF33" s="44"/>
      <c r="AG33" s="44"/>
      <c r="AH33" s="44"/>
      <c r="AI33" s="44"/>
      <c r="AJ33" s="44"/>
      <c r="AL33" s="44"/>
      <c r="AM33" s="44"/>
      <c r="AN33" s="44"/>
      <c r="AO33" s="44"/>
      <c r="AQ33" s="75"/>
    </row>
    <row r="34" spans="1:44" ht="21" x14ac:dyDescent="0.4">
      <c r="A34" s="76"/>
      <c r="B34" s="77"/>
      <c r="D34" s="70"/>
      <c r="E34" s="44"/>
      <c r="F34" s="44"/>
      <c r="G34" s="44"/>
      <c r="H34" s="44"/>
      <c r="I34" s="44"/>
      <c r="J34" s="44"/>
      <c r="L34" s="72" t="str">
        <f>($A$7)</f>
        <v>Fazekas Mihály</v>
      </c>
      <c r="N34" s="73">
        <v>0</v>
      </c>
      <c r="O34" s="74" t="s">
        <v>58</v>
      </c>
      <c r="P34" s="73">
        <v>1</v>
      </c>
      <c r="Q34" s="44"/>
      <c r="R34" s="44" t="str">
        <f>($A$9)</f>
        <v>Rozsnyai Gábor</v>
      </c>
      <c r="S34" s="44"/>
      <c r="V34" s="44"/>
      <c r="Z34" s="44"/>
      <c r="AA34" s="71"/>
      <c r="AB34" s="71"/>
      <c r="AC34" s="71"/>
      <c r="AE34" s="44"/>
      <c r="AF34" s="44"/>
      <c r="AG34" s="44"/>
      <c r="AH34" s="44"/>
      <c r="AI34" s="44"/>
      <c r="AJ34" s="44"/>
      <c r="AL34" s="44"/>
      <c r="AM34" s="44"/>
      <c r="AN34" s="44"/>
      <c r="AO34" s="44"/>
      <c r="AQ34" s="75"/>
      <c r="AR34" s="44"/>
    </row>
    <row r="35" spans="1:44" ht="21" x14ac:dyDescent="0.4">
      <c r="A35" s="76"/>
      <c r="B35" s="77"/>
      <c r="E35" s="44"/>
      <c r="F35" s="44"/>
      <c r="G35" s="44"/>
      <c r="H35" s="44"/>
      <c r="I35" s="44"/>
      <c r="J35" s="44"/>
      <c r="L35" s="72" t="str">
        <f>($A$8)</f>
        <v xml:space="preserve">Vargha Ákos </v>
      </c>
      <c r="N35" s="73">
        <v>1</v>
      </c>
      <c r="O35" s="74" t="s">
        <v>58</v>
      </c>
      <c r="P35" s="73">
        <v>1</v>
      </c>
      <c r="R35" s="44" t="str">
        <f>($A$10)</f>
        <v>Erdőteleki Miklós</v>
      </c>
      <c r="S35" s="44"/>
      <c r="V35" s="44"/>
      <c r="Z35" s="44"/>
      <c r="AA35" s="78"/>
      <c r="AB35" s="74"/>
      <c r="AC35" s="78"/>
      <c r="AE35" s="44"/>
      <c r="AF35" s="44"/>
      <c r="AG35" s="44"/>
      <c r="AH35" s="44"/>
      <c r="AI35" s="44"/>
      <c r="AJ35" s="44"/>
      <c r="AL35" s="44"/>
      <c r="AM35" s="44"/>
      <c r="AN35" s="44"/>
      <c r="AO35" s="44"/>
      <c r="AQ35" s="75"/>
    </row>
    <row r="36" spans="1:44" ht="3.75" customHeight="1" x14ac:dyDescent="0.4">
      <c r="A36" s="76"/>
      <c r="B36" s="77"/>
      <c r="C36" s="79"/>
      <c r="D36" s="80"/>
      <c r="E36" s="77"/>
      <c r="F36" s="77"/>
      <c r="G36" s="77"/>
      <c r="H36" s="77"/>
      <c r="I36" s="77"/>
      <c r="J36" s="77"/>
      <c r="K36" s="81"/>
      <c r="L36" s="81"/>
      <c r="M36" s="81"/>
      <c r="N36" s="77"/>
      <c r="O36" s="82"/>
      <c r="P36" s="83"/>
      <c r="Q36" s="82"/>
      <c r="R36" s="77"/>
      <c r="S36" s="77"/>
      <c r="T36" s="81"/>
      <c r="U36" s="81"/>
      <c r="V36" s="77"/>
      <c r="W36" s="81"/>
      <c r="X36" s="81"/>
      <c r="Y36" s="81"/>
      <c r="Z36" s="77"/>
      <c r="AA36" s="82"/>
      <c r="AB36" s="83"/>
      <c r="AC36" s="82"/>
      <c r="AD36" s="81"/>
      <c r="AE36" s="77"/>
      <c r="AF36" s="77"/>
      <c r="AG36" s="77"/>
    </row>
    <row r="37" spans="1:44" s="44" customFormat="1" ht="24.6" x14ac:dyDescent="0.4">
      <c r="A37" s="68">
        <v>6</v>
      </c>
      <c r="B37" s="84"/>
      <c r="D37" s="70"/>
      <c r="K37" s="71"/>
      <c r="L37" s="72" t="str">
        <f>($A$3)</f>
        <v>Papp Tihamér</v>
      </c>
      <c r="M37" s="71"/>
      <c r="N37" s="73">
        <v>2</v>
      </c>
      <c r="O37" s="74" t="s">
        <v>58</v>
      </c>
      <c r="P37" s="73">
        <v>0</v>
      </c>
      <c r="R37" s="44" t="str">
        <f>($A$5)</f>
        <v>Béres II Zoltán</v>
      </c>
      <c r="W37" s="71"/>
      <c r="X37" s="71"/>
      <c r="Y37" s="71"/>
      <c r="AQ37" s="75"/>
    </row>
    <row r="38" spans="1:44" ht="21" x14ac:dyDescent="0.4">
      <c r="A38" s="76"/>
      <c r="B38" s="85"/>
      <c r="E38" s="44"/>
      <c r="F38" s="44"/>
      <c r="G38" s="44"/>
      <c r="H38" s="44"/>
      <c r="I38" s="44"/>
      <c r="J38" s="44"/>
      <c r="L38" s="72" t="str">
        <f>($A$4)</f>
        <v>Horváth Sándor</v>
      </c>
      <c r="N38" s="73">
        <v>1</v>
      </c>
      <c r="O38" s="74" t="s">
        <v>58</v>
      </c>
      <c r="P38" s="73">
        <v>1</v>
      </c>
      <c r="R38" s="44" t="str">
        <f>($A$10)</f>
        <v>Erdőteleki Miklós</v>
      </c>
      <c r="S38" s="44"/>
      <c r="V38" s="44"/>
      <c r="Z38" s="44"/>
      <c r="AA38" s="78"/>
      <c r="AB38" s="74"/>
      <c r="AC38" s="78"/>
      <c r="AE38" s="44"/>
      <c r="AF38" s="44"/>
      <c r="AG38" s="44"/>
      <c r="AH38" s="44"/>
      <c r="AI38" s="44"/>
      <c r="AJ38" s="44"/>
      <c r="AL38" s="44"/>
      <c r="AM38" s="44"/>
      <c r="AN38" s="44"/>
      <c r="AO38" s="44"/>
      <c r="AQ38" s="75"/>
    </row>
    <row r="39" spans="1:44" ht="21" x14ac:dyDescent="0.4">
      <c r="A39" s="76"/>
      <c r="B39" s="85"/>
      <c r="D39" s="70"/>
      <c r="E39" s="44"/>
      <c r="F39" s="44"/>
      <c r="G39" s="44"/>
      <c r="H39" s="44"/>
      <c r="I39" s="44"/>
      <c r="J39" s="44"/>
      <c r="L39" s="72" t="str">
        <f>($A$6)</f>
        <v>Maczelka Árpád</v>
      </c>
      <c r="N39" s="73">
        <v>1</v>
      </c>
      <c r="O39" s="74" t="s">
        <v>58</v>
      </c>
      <c r="P39" s="73">
        <v>1</v>
      </c>
      <c r="Q39" s="44"/>
      <c r="R39" s="44" t="str">
        <f>($A$9)</f>
        <v>Rozsnyai Gábor</v>
      </c>
      <c r="S39" s="44"/>
      <c r="V39" s="44"/>
      <c r="Z39" s="44"/>
      <c r="AA39" s="71"/>
      <c r="AB39" s="71"/>
      <c r="AC39" s="71"/>
      <c r="AE39" s="44"/>
      <c r="AF39" s="44"/>
      <c r="AG39" s="44"/>
      <c r="AH39" s="44"/>
      <c r="AI39" s="44"/>
      <c r="AJ39" s="44"/>
      <c r="AL39" s="44"/>
      <c r="AM39" s="44"/>
      <c r="AN39" s="44"/>
      <c r="AO39" s="44"/>
      <c r="AQ39" s="75"/>
      <c r="AR39" s="44"/>
    </row>
    <row r="40" spans="1:44" ht="21" x14ac:dyDescent="0.4">
      <c r="A40" s="76"/>
      <c r="B40" s="85"/>
      <c r="E40" s="44"/>
      <c r="F40" s="44"/>
      <c r="G40" s="44"/>
      <c r="H40" s="44"/>
      <c r="I40" s="44"/>
      <c r="J40" s="44"/>
      <c r="L40" s="72" t="str">
        <f>($A$7)</f>
        <v>Fazekas Mihály</v>
      </c>
      <c r="N40" s="73">
        <v>0</v>
      </c>
      <c r="O40" s="74" t="s">
        <v>58</v>
      </c>
      <c r="P40" s="73">
        <v>3</v>
      </c>
      <c r="R40" s="44" t="str">
        <f>($A$8)</f>
        <v xml:space="preserve">Vargha Ákos </v>
      </c>
      <c r="S40" s="44"/>
      <c r="V40" s="44"/>
      <c r="Z40" s="44"/>
      <c r="AA40" s="78"/>
      <c r="AB40" s="74"/>
      <c r="AC40" s="78"/>
      <c r="AE40" s="44"/>
      <c r="AF40" s="44"/>
      <c r="AG40" s="44"/>
      <c r="AH40" s="44"/>
      <c r="AI40" s="44"/>
      <c r="AJ40" s="44"/>
      <c r="AL40" s="44"/>
      <c r="AM40" s="44"/>
      <c r="AN40" s="44"/>
      <c r="AO40" s="44"/>
      <c r="AQ40" s="75"/>
    </row>
    <row r="41" spans="1:44" ht="3.75" customHeight="1" x14ac:dyDescent="0.4">
      <c r="A41" s="76"/>
      <c r="B41" s="85"/>
      <c r="C41" s="86"/>
      <c r="D41" s="87"/>
      <c r="E41" s="85"/>
      <c r="F41" s="85"/>
      <c r="G41" s="85"/>
      <c r="H41" s="85"/>
      <c r="I41" s="85"/>
      <c r="J41" s="85"/>
      <c r="K41" s="88"/>
      <c r="L41" s="88"/>
      <c r="M41" s="88"/>
      <c r="N41" s="85"/>
      <c r="O41" s="89"/>
      <c r="P41" s="90"/>
      <c r="Q41" s="89"/>
      <c r="R41" s="85"/>
      <c r="S41" s="85"/>
      <c r="T41" s="88"/>
      <c r="U41" s="88"/>
      <c r="V41" s="85"/>
      <c r="W41" s="88"/>
      <c r="X41" s="88"/>
      <c r="Y41" s="88"/>
      <c r="Z41" s="85"/>
      <c r="AA41" s="89"/>
      <c r="AB41" s="90"/>
      <c r="AC41" s="89"/>
      <c r="AD41" s="88"/>
      <c r="AE41" s="85"/>
      <c r="AF41" s="85"/>
      <c r="AG41" s="85"/>
    </row>
    <row r="42" spans="1:44" s="44" customFormat="1" ht="24.6" x14ac:dyDescent="0.4">
      <c r="A42" s="68">
        <v>7</v>
      </c>
      <c r="B42" s="69"/>
      <c r="D42" s="70"/>
      <c r="K42" s="71"/>
      <c r="L42" s="72" t="str">
        <f>($A$3)</f>
        <v>Papp Tihamér</v>
      </c>
      <c r="M42" s="71"/>
      <c r="N42" s="73">
        <v>0</v>
      </c>
      <c r="O42" s="74" t="s">
        <v>58</v>
      </c>
      <c r="P42" s="73">
        <v>2</v>
      </c>
      <c r="R42" s="44" t="str">
        <f>($A$4)</f>
        <v>Horváth Sándor</v>
      </c>
      <c r="W42" s="71"/>
      <c r="X42" s="71"/>
      <c r="Y42" s="71"/>
      <c r="AQ42" s="75"/>
    </row>
    <row r="43" spans="1:44" ht="21" x14ac:dyDescent="0.4">
      <c r="A43" s="76"/>
      <c r="B43" s="77"/>
      <c r="E43" s="44"/>
      <c r="F43" s="44"/>
      <c r="G43" s="44"/>
      <c r="H43" s="44"/>
      <c r="I43" s="44"/>
      <c r="J43" s="44"/>
      <c r="L43" s="72" t="str">
        <f>($A$5)</f>
        <v>Béres II Zoltán</v>
      </c>
      <c r="N43" s="73">
        <v>1</v>
      </c>
      <c r="O43" s="74" t="s">
        <v>58</v>
      </c>
      <c r="P43" s="73">
        <v>0</v>
      </c>
      <c r="R43" s="44" t="str">
        <f>($A$9)</f>
        <v>Rozsnyai Gábor</v>
      </c>
      <c r="S43" s="44"/>
      <c r="V43" s="44"/>
      <c r="Z43" s="44"/>
      <c r="AA43" s="78"/>
      <c r="AB43" s="74"/>
      <c r="AC43" s="78"/>
      <c r="AE43" s="44"/>
      <c r="AF43" s="44"/>
      <c r="AG43" s="44"/>
      <c r="AH43" s="44"/>
      <c r="AI43" s="44"/>
      <c r="AJ43" s="44"/>
      <c r="AL43" s="44"/>
      <c r="AM43" s="44"/>
      <c r="AN43" s="44"/>
      <c r="AO43" s="44"/>
      <c r="AQ43" s="75"/>
    </row>
    <row r="44" spans="1:44" ht="21" x14ac:dyDescent="0.4">
      <c r="A44" s="76"/>
      <c r="B44" s="77"/>
      <c r="D44" s="70"/>
      <c r="E44" s="44"/>
      <c r="F44" s="44"/>
      <c r="G44" s="44"/>
      <c r="H44" s="44"/>
      <c r="I44" s="44"/>
      <c r="J44" s="44"/>
      <c r="L44" s="72" t="str">
        <f>($A$6)</f>
        <v>Maczelka Árpád</v>
      </c>
      <c r="N44" s="73">
        <v>1</v>
      </c>
      <c r="O44" s="74" t="s">
        <v>58</v>
      </c>
      <c r="P44" s="73">
        <v>0</v>
      </c>
      <c r="Q44" s="44"/>
      <c r="R44" s="44" t="str">
        <f>($A$8)</f>
        <v xml:space="preserve">Vargha Ákos </v>
      </c>
      <c r="S44" s="44"/>
      <c r="V44" s="44"/>
      <c r="Z44" s="44"/>
      <c r="AA44" s="71"/>
      <c r="AB44" s="71"/>
      <c r="AC44" s="71"/>
      <c r="AE44" s="44"/>
      <c r="AF44" s="44"/>
      <c r="AG44" s="44"/>
      <c r="AH44" s="44"/>
      <c r="AI44" s="44"/>
      <c r="AJ44" s="44"/>
      <c r="AL44" s="44"/>
      <c r="AM44" s="44"/>
      <c r="AN44" s="44"/>
      <c r="AO44" s="44"/>
      <c r="AQ44" s="75"/>
      <c r="AR44" s="44"/>
    </row>
    <row r="45" spans="1:44" ht="21" x14ac:dyDescent="0.4">
      <c r="A45" s="76"/>
      <c r="B45" s="77"/>
      <c r="E45" s="44"/>
      <c r="F45" s="44"/>
      <c r="G45" s="44"/>
      <c r="H45" s="44"/>
      <c r="I45" s="44"/>
      <c r="J45" s="44"/>
      <c r="L45" s="72" t="str">
        <f>($A$7)</f>
        <v>Fazekas Mihály</v>
      </c>
      <c r="N45" s="73">
        <v>1</v>
      </c>
      <c r="O45" s="74" t="s">
        <v>58</v>
      </c>
      <c r="P45" s="73">
        <v>2</v>
      </c>
      <c r="R45" s="44" t="str">
        <f>($A$10)</f>
        <v>Erdőteleki Miklós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44"/>
      <c r="AJ45" s="44"/>
      <c r="AL45" s="44"/>
      <c r="AM45" s="44"/>
      <c r="AN45" s="44"/>
      <c r="AO45" s="44"/>
      <c r="AQ45" s="75"/>
    </row>
    <row r="46" spans="1:44" ht="3.75" customHeight="1" x14ac:dyDescent="0.4">
      <c r="A46" s="76"/>
      <c r="B46" s="77"/>
      <c r="C46" s="79"/>
      <c r="D46" s="80"/>
      <c r="E46" s="77"/>
      <c r="F46" s="77"/>
      <c r="G46" s="77"/>
      <c r="H46" s="77"/>
      <c r="I46" s="77"/>
      <c r="J46" s="77"/>
      <c r="K46" s="81"/>
      <c r="L46" s="81"/>
      <c r="M46" s="81"/>
      <c r="N46" s="77"/>
      <c r="O46" s="82"/>
      <c r="P46" s="83"/>
      <c r="Q46" s="82"/>
      <c r="R46" s="77"/>
      <c r="S46" s="77"/>
      <c r="T46" s="81"/>
      <c r="U46" s="81"/>
      <c r="V46" s="77"/>
      <c r="W46" s="81"/>
      <c r="X46" s="81"/>
      <c r="Y46" s="81"/>
      <c r="Z46" s="77"/>
      <c r="AA46" s="82"/>
      <c r="AB46" s="83"/>
      <c r="AC46" s="82"/>
      <c r="AD46" s="81"/>
      <c r="AE46" s="77"/>
      <c r="AF46" s="77"/>
      <c r="AG46" s="77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opLeftCell="A16" workbookViewId="0">
      <selection activeCell="A3" sqref="A3"/>
    </sheetView>
  </sheetViews>
  <sheetFormatPr defaultColWidth="3" defaultRowHeight="14.4" x14ac:dyDescent="0.3"/>
  <cols>
    <col min="1" max="1" width="21.33203125" bestFit="1" customWidth="1"/>
    <col min="2" max="25" width="2.88671875" customWidth="1"/>
    <col min="26" max="26" width="1.44140625" customWidth="1"/>
    <col min="27" max="30" width="3" customWidth="1"/>
    <col min="31" max="31" width="3.6640625" customWidth="1"/>
    <col min="32" max="32" width="3" customWidth="1"/>
    <col min="33" max="33" width="3.88671875" bestFit="1" customWidth="1"/>
    <col min="34" max="34" width="1" customWidth="1"/>
    <col min="35" max="35" width="3" customWidth="1"/>
    <col min="36" max="36" width="1" customWidth="1"/>
    <col min="257" max="257" width="21.33203125" bestFit="1" customWidth="1"/>
    <col min="258" max="281" width="2.88671875" customWidth="1"/>
    <col min="282" max="282" width="1.44140625" customWidth="1"/>
    <col min="283" max="286" width="3" customWidth="1"/>
    <col min="287" max="287" width="2.5546875" bestFit="1" customWidth="1"/>
    <col min="288" max="288" width="3" customWidth="1"/>
    <col min="289" max="289" width="3.88671875" bestFit="1" customWidth="1"/>
    <col min="290" max="290" width="1" customWidth="1"/>
    <col min="291" max="291" width="3" customWidth="1"/>
    <col min="292" max="292" width="1" customWidth="1"/>
    <col min="513" max="513" width="21.33203125" bestFit="1" customWidth="1"/>
    <col min="514" max="537" width="2.88671875" customWidth="1"/>
    <col min="538" max="538" width="1.44140625" customWidth="1"/>
    <col min="539" max="542" width="3" customWidth="1"/>
    <col min="543" max="543" width="2.5546875" bestFit="1" customWidth="1"/>
    <col min="544" max="544" width="3" customWidth="1"/>
    <col min="545" max="545" width="3.88671875" bestFit="1" customWidth="1"/>
    <col min="546" max="546" width="1" customWidth="1"/>
    <col min="547" max="547" width="3" customWidth="1"/>
    <col min="548" max="548" width="1" customWidth="1"/>
    <col min="769" max="769" width="21.33203125" bestFit="1" customWidth="1"/>
    <col min="770" max="793" width="2.88671875" customWidth="1"/>
    <col min="794" max="794" width="1.44140625" customWidth="1"/>
    <col min="795" max="798" width="3" customWidth="1"/>
    <col min="799" max="799" width="2.5546875" bestFit="1" customWidth="1"/>
    <col min="800" max="800" width="3" customWidth="1"/>
    <col min="801" max="801" width="3.88671875" bestFit="1" customWidth="1"/>
    <col min="802" max="802" width="1" customWidth="1"/>
    <col min="803" max="803" width="3" customWidth="1"/>
    <col min="804" max="804" width="1" customWidth="1"/>
    <col min="1025" max="1025" width="21.33203125" bestFit="1" customWidth="1"/>
    <col min="1026" max="1049" width="2.88671875" customWidth="1"/>
    <col min="1050" max="1050" width="1.44140625" customWidth="1"/>
    <col min="1051" max="1054" width="3" customWidth="1"/>
    <col min="1055" max="1055" width="2.5546875" bestFit="1" customWidth="1"/>
    <col min="1056" max="1056" width="3" customWidth="1"/>
    <col min="1057" max="1057" width="3.88671875" bestFit="1" customWidth="1"/>
    <col min="1058" max="1058" width="1" customWidth="1"/>
    <col min="1059" max="1059" width="3" customWidth="1"/>
    <col min="1060" max="1060" width="1" customWidth="1"/>
    <col min="1281" max="1281" width="21.33203125" bestFit="1" customWidth="1"/>
    <col min="1282" max="1305" width="2.88671875" customWidth="1"/>
    <col min="1306" max="1306" width="1.44140625" customWidth="1"/>
    <col min="1307" max="1310" width="3" customWidth="1"/>
    <col min="1311" max="1311" width="2.5546875" bestFit="1" customWidth="1"/>
    <col min="1312" max="1312" width="3" customWidth="1"/>
    <col min="1313" max="1313" width="3.88671875" bestFit="1" customWidth="1"/>
    <col min="1314" max="1314" width="1" customWidth="1"/>
    <col min="1315" max="1315" width="3" customWidth="1"/>
    <col min="1316" max="1316" width="1" customWidth="1"/>
    <col min="1537" max="1537" width="21.33203125" bestFit="1" customWidth="1"/>
    <col min="1538" max="1561" width="2.88671875" customWidth="1"/>
    <col min="1562" max="1562" width="1.44140625" customWidth="1"/>
    <col min="1563" max="1566" width="3" customWidth="1"/>
    <col min="1567" max="1567" width="2.5546875" bestFit="1" customWidth="1"/>
    <col min="1568" max="1568" width="3" customWidth="1"/>
    <col min="1569" max="1569" width="3.88671875" bestFit="1" customWidth="1"/>
    <col min="1570" max="1570" width="1" customWidth="1"/>
    <col min="1571" max="1571" width="3" customWidth="1"/>
    <col min="1572" max="1572" width="1" customWidth="1"/>
    <col min="1793" max="1793" width="21.33203125" bestFit="1" customWidth="1"/>
    <col min="1794" max="1817" width="2.88671875" customWidth="1"/>
    <col min="1818" max="1818" width="1.44140625" customWidth="1"/>
    <col min="1819" max="1822" width="3" customWidth="1"/>
    <col min="1823" max="1823" width="2.5546875" bestFit="1" customWidth="1"/>
    <col min="1824" max="1824" width="3" customWidth="1"/>
    <col min="1825" max="1825" width="3.88671875" bestFit="1" customWidth="1"/>
    <col min="1826" max="1826" width="1" customWidth="1"/>
    <col min="1827" max="1827" width="3" customWidth="1"/>
    <col min="1828" max="1828" width="1" customWidth="1"/>
    <col min="2049" max="2049" width="21.33203125" bestFit="1" customWidth="1"/>
    <col min="2050" max="2073" width="2.88671875" customWidth="1"/>
    <col min="2074" max="2074" width="1.44140625" customWidth="1"/>
    <col min="2075" max="2078" width="3" customWidth="1"/>
    <col min="2079" max="2079" width="2.5546875" bestFit="1" customWidth="1"/>
    <col min="2080" max="2080" width="3" customWidth="1"/>
    <col min="2081" max="2081" width="3.88671875" bestFit="1" customWidth="1"/>
    <col min="2082" max="2082" width="1" customWidth="1"/>
    <col min="2083" max="2083" width="3" customWidth="1"/>
    <col min="2084" max="2084" width="1" customWidth="1"/>
    <col min="2305" max="2305" width="21.33203125" bestFit="1" customWidth="1"/>
    <col min="2306" max="2329" width="2.88671875" customWidth="1"/>
    <col min="2330" max="2330" width="1.44140625" customWidth="1"/>
    <col min="2331" max="2334" width="3" customWidth="1"/>
    <col min="2335" max="2335" width="2.5546875" bestFit="1" customWidth="1"/>
    <col min="2336" max="2336" width="3" customWidth="1"/>
    <col min="2337" max="2337" width="3.88671875" bestFit="1" customWidth="1"/>
    <col min="2338" max="2338" width="1" customWidth="1"/>
    <col min="2339" max="2339" width="3" customWidth="1"/>
    <col min="2340" max="2340" width="1" customWidth="1"/>
    <col min="2561" max="2561" width="21.33203125" bestFit="1" customWidth="1"/>
    <col min="2562" max="2585" width="2.88671875" customWidth="1"/>
    <col min="2586" max="2586" width="1.44140625" customWidth="1"/>
    <col min="2587" max="2590" width="3" customWidth="1"/>
    <col min="2591" max="2591" width="2.5546875" bestFit="1" customWidth="1"/>
    <col min="2592" max="2592" width="3" customWidth="1"/>
    <col min="2593" max="2593" width="3.88671875" bestFit="1" customWidth="1"/>
    <col min="2594" max="2594" width="1" customWidth="1"/>
    <col min="2595" max="2595" width="3" customWidth="1"/>
    <col min="2596" max="2596" width="1" customWidth="1"/>
    <col min="2817" max="2817" width="21.33203125" bestFit="1" customWidth="1"/>
    <col min="2818" max="2841" width="2.88671875" customWidth="1"/>
    <col min="2842" max="2842" width="1.44140625" customWidth="1"/>
    <col min="2843" max="2846" width="3" customWidth="1"/>
    <col min="2847" max="2847" width="2.5546875" bestFit="1" customWidth="1"/>
    <col min="2848" max="2848" width="3" customWidth="1"/>
    <col min="2849" max="2849" width="3.88671875" bestFit="1" customWidth="1"/>
    <col min="2850" max="2850" width="1" customWidth="1"/>
    <col min="2851" max="2851" width="3" customWidth="1"/>
    <col min="2852" max="2852" width="1" customWidth="1"/>
    <col min="3073" max="3073" width="21.33203125" bestFit="1" customWidth="1"/>
    <col min="3074" max="3097" width="2.88671875" customWidth="1"/>
    <col min="3098" max="3098" width="1.44140625" customWidth="1"/>
    <col min="3099" max="3102" width="3" customWidth="1"/>
    <col min="3103" max="3103" width="2.5546875" bestFit="1" customWidth="1"/>
    <col min="3104" max="3104" width="3" customWidth="1"/>
    <col min="3105" max="3105" width="3.88671875" bestFit="1" customWidth="1"/>
    <col min="3106" max="3106" width="1" customWidth="1"/>
    <col min="3107" max="3107" width="3" customWidth="1"/>
    <col min="3108" max="3108" width="1" customWidth="1"/>
    <col min="3329" max="3329" width="21.33203125" bestFit="1" customWidth="1"/>
    <col min="3330" max="3353" width="2.88671875" customWidth="1"/>
    <col min="3354" max="3354" width="1.44140625" customWidth="1"/>
    <col min="3355" max="3358" width="3" customWidth="1"/>
    <col min="3359" max="3359" width="2.5546875" bestFit="1" customWidth="1"/>
    <col min="3360" max="3360" width="3" customWidth="1"/>
    <col min="3361" max="3361" width="3.88671875" bestFit="1" customWidth="1"/>
    <col min="3362" max="3362" width="1" customWidth="1"/>
    <col min="3363" max="3363" width="3" customWidth="1"/>
    <col min="3364" max="3364" width="1" customWidth="1"/>
    <col min="3585" max="3585" width="21.33203125" bestFit="1" customWidth="1"/>
    <col min="3586" max="3609" width="2.88671875" customWidth="1"/>
    <col min="3610" max="3610" width="1.44140625" customWidth="1"/>
    <col min="3611" max="3614" width="3" customWidth="1"/>
    <col min="3615" max="3615" width="2.5546875" bestFit="1" customWidth="1"/>
    <col min="3616" max="3616" width="3" customWidth="1"/>
    <col min="3617" max="3617" width="3.88671875" bestFit="1" customWidth="1"/>
    <col min="3618" max="3618" width="1" customWidth="1"/>
    <col min="3619" max="3619" width="3" customWidth="1"/>
    <col min="3620" max="3620" width="1" customWidth="1"/>
    <col min="3841" max="3841" width="21.33203125" bestFit="1" customWidth="1"/>
    <col min="3842" max="3865" width="2.88671875" customWidth="1"/>
    <col min="3866" max="3866" width="1.44140625" customWidth="1"/>
    <col min="3867" max="3870" width="3" customWidth="1"/>
    <col min="3871" max="3871" width="2.5546875" bestFit="1" customWidth="1"/>
    <col min="3872" max="3872" width="3" customWidth="1"/>
    <col min="3873" max="3873" width="3.88671875" bestFit="1" customWidth="1"/>
    <col min="3874" max="3874" width="1" customWidth="1"/>
    <col min="3875" max="3875" width="3" customWidth="1"/>
    <col min="3876" max="3876" width="1" customWidth="1"/>
    <col min="4097" max="4097" width="21.33203125" bestFit="1" customWidth="1"/>
    <col min="4098" max="4121" width="2.88671875" customWidth="1"/>
    <col min="4122" max="4122" width="1.44140625" customWidth="1"/>
    <col min="4123" max="4126" width="3" customWidth="1"/>
    <col min="4127" max="4127" width="2.5546875" bestFit="1" customWidth="1"/>
    <col min="4128" max="4128" width="3" customWidth="1"/>
    <col min="4129" max="4129" width="3.88671875" bestFit="1" customWidth="1"/>
    <col min="4130" max="4130" width="1" customWidth="1"/>
    <col min="4131" max="4131" width="3" customWidth="1"/>
    <col min="4132" max="4132" width="1" customWidth="1"/>
    <col min="4353" max="4353" width="21.33203125" bestFit="1" customWidth="1"/>
    <col min="4354" max="4377" width="2.88671875" customWidth="1"/>
    <col min="4378" max="4378" width="1.44140625" customWidth="1"/>
    <col min="4379" max="4382" width="3" customWidth="1"/>
    <col min="4383" max="4383" width="2.5546875" bestFit="1" customWidth="1"/>
    <col min="4384" max="4384" width="3" customWidth="1"/>
    <col min="4385" max="4385" width="3.88671875" bestFit="1" customWidth="1"/>
    <col min="4386" max="4386" width="1" customWidth="1"/>
    <col min="4387" max="4387" width="3" customWidth="1"/>
    <col min="4388" max="4388" width="1" customWidth="1"/>
    <col min="4609" max="4609" width="21.33203125" bestFit="1" customWidth="1"/>
    <col min="4610" max="4633" width="2.88671875" customWidth="1"/>
    <col min="4634" max="4634" width="1.44140625" customWidth="1"/>
    <col min="4635" max="4638" width="3" customWidth="1"/>
    <col min="4639" max="4639" width="2.5546875" bestFit="1" customWidth="1"/>
    <col min="4640" max="4640" width="3" customWidth="1"/>
    <col min="4641" max="4641" width="3.88671875" bestFit="1" customWidth="1"/>
    <col min="4642" max="4642" width="1" customWidth="1"/>
    <col min="4643" max="4643" width="3" customWidth="1"/>
    <col min="4644" max="4644" width="1" customWidth="1"/>
    <col min="4865" max="4865" width="21.33203125" bestFit="1" customWidth="1"/>
    <col min="4866" max="4889" width="2.88671875" customWidth="1"/>
    <col min="4890" max="4890" width="1.44140625" customWidth="1"/>
    <col min="4891" max="4894" width="3" customWidth="1"/>
    <col min="4895" max="4895" width="2.5546875" bestFit="1" customWidth="1"/>
    <col min="4896" max="4896" width="3" customWidth="1"/>
    <col min="4897" max="4897" width="3.88671875" bestFit="1" customWidth="1"/>
    <col min="4898" max="4898" width="1" customWidth="1"/>
    <col min="4899" max="4899" width="3" customWidth="1"/>
    <col min="4900" max="4900" width="1" customWidth="1"/>
    <col min="5121" max="5121" width="21.33203125" bestFit="1" customWidth="1"/>
    <col min="5122" max="5145" width="2.88671875" customWidth="1"/>
    <col min="5146" max="5146" width="1.44140625" customWidth="1"/>
    <col min="5147" max="5150" width="3" customWidth="1"/>
    <col min="5151" max="5151" width="2.5546875" bestFit="1" customWidth="1"/>
    <col min="5152" max="5152" width="3" customWidth="1"/>
    <col min="5153" max="5153" width="3.88671875" bestFit="1" customWidth="1"/>
    <col min="5154" max="5154" width="1" customWidth="1"/>
    <col min="5155" max="5155" width="3" customWidth="1"/>
    <col min="5156" max="5156" width="1" customWidth="1"/>
    <col min="5377" max="5377" width="21.33203125" bestFit="1" customWidth="1"/>
    <col min="5378" max="5401" width="2.88671875" customWidth="1"/>
    <col min="5402" max="5402" width="1.44140625" customWidth="1"/>
    <col min="5403" max="5406" width="3" customWidth="1"/>
    <col min="5407" max="5407" width="2.5546875" bestFit="1" customWidth="1"/>
    <col min="5408" max="5408" width="3" customWidth="1"/>
    <col min="5409" max="5409" width="3.88671875" bestFit="1" customWidth="1"/>
    <col min="5410" max="5410" width="1" customWidth="1"/>
    <col min="5411" max="5411" width="3" customWidth="1"/>
    <col min="5412" max="5412" width="1" customWidth="1"/>
    <col min="5633" max="5633" width="21.33203125" bestFit="1" customWidth="1"/>
    <col min="5634" max="5657" width="2.88671875" customWidth="1"/>
    <col min="5658" max="5658" width="1.44140625" customWidth="1"/>
    <col min="5659" max="5662" width="3" customWidth="1"/>
    <col min="5663" max="5663" width="2.5546875" bestFit="1" customWidth="1"/>
    <col min="5664" max="5664" width="3" customWidth="1"/>
    <col min="5665" max="5665" width="3.88671875" bestFit="1" customWidth="1"/>
    <col min="5666" max="5666" width="1" customWidth="1"/>
    <col min="5667" max="5667" width="3" customWidth="1"/>
    <col min="5668" max="5668" width="1" customWidth="1"/>
    <col min="5889" max="5889" width="21.33203125" bestFit="1" customWidth="1"/>
    <col min="5890" max="5913" width="2.88671875" customWidth="1"/>
    <col min="5914" max="5914" width="1.44140625" customWidth="1"/>
    <col min="5915" max="5918" width="3" customWidth="1"/>
    <col min="5919" max="5919" width="2.5546875" bestFit="1" customWidth="1"/>
    <col min="5920" max="5920" width="3" customWidth="1"/>
    <col min="5921" max="5921" width="3.88671875" bestFit="1" customWidth="1"/>
    <col min="5922" max="5922" width="1" customWidth="1"/>
    <col min="5923" max="5923" width="3" customWidth="1"/>
    <col min="5924" max="5924" width="1" customWidth="1"/>
    <col min="6145" max="6145" width="21.33203125" bestFit="1" customWidth="1"/>
    <col min="6146" max="6169" width="2.88671875" customWidth="1"/>
    <col min="6170" max="6170" width="1.44140625" customWidth="1"/>
    <col min="6171" max="6174" width="3" customWidth="1"/>
    <col min="6175" max="6175" width="2.5546875" bestFit="1" customWidth="1"/>
    <col min="6176" max="6176" width="3" customWidth="1"/>
    <col min="6177" max="6177" width="3.88671875" bestFit="1" customWidth="1"/>
    <col min="6178" max="6178" width="1" customWidth="1"/>
    <col min="6179" max="6179" width="3" customWidth="1"/>
    <col min="6180" max="6180" width="1" customWidth="1"/>
    <col min="6401" max="6401" width="21.33203125" bestFit="1" customWidth="1"/>
    <col min="6402" max="6425" width="2.88671875" customWidth="1"/>
    <col min="6426" max="6426" width="1.44140625" customWidth="1"/>
    <col min="6427" max="6430" width="3" customWidth="1"/>
    <col min="6431" max="6431" width="2.5546875" bestFit="1" customWidth="1"/>
    <col min="6432" max="6432" width="3" customWidth="1"/>
    <col min="6433" max="6433" width="3.88671875" bestFit="1" customWidth="1"/>
    <col min="6434" max="6434" width="1" customWidth="1"/>
    <col min="6435" max="6435" width="3" customWidth="1"/>
    <col min="6436" max="6436" width="1" customWidth="1"/>
    <col min="6657" max="6657" width="21.33203125" bestFit="1" customWidth="1"/>
    <col min="6658" max="6681" width="2.88671875" customWidth="1"/>
    <col min="6682" max="6682" width="1.44140625" customWidth="1"/>
    <col min="6683" max="6686" width="3" customWidth="1"/>
    <col min="6687" max="6687" width="2.5546875" bestFit="1" customWidth="1"/>
    <col min="6688" max="6688" width="3" customWidth="1"/>
    <col min="6689" max="6689" width="3.88671875" bestFit="1" customWidth="1"/>
    <col min="6690" max="6690" width="1" customWidth="1"/>
    <col min="6691" max="6691" width="3" customWidth="1"/>
    <col min="6692" max="6692" width="1" customWidth="1"/>
    <col min="6913" max="6913" width="21.33203125" bestFit="1" customWidth="1"/>
    <col min="6914" max="6937" width="2.88671875" customWidth="1"/>
    <col min="6938" max="6938" width="1.44140625" customWidth="1"/>
    <col min="6939" max="6942" width="3" customWidth="1"/>
    <col min="6943" max="6943" width="2.5546875" bestFit="1" customWidth="1"/>
    <col min="6944" max="6944" width="3" customWidth="1"/>
    <col min="6945" max="6945" width="3.88671875" bestFit="1" customWidth="1"/>
    <col min="6946" max="6946" width="1" customWidth="1"/>
    <col min="6947" max="6947" width="3" customWidth="1"/>
    <col min="6948" max="6948" width="1" customWidth="1"/>
    <col min="7169" max="7169" width="21.33203125" bestFit="1" customWidth="1"/>
    <col min="7170" max="7193" width="2.88671875" customWidth="1"/>
    <col min="7194" max="7194" width="1.44140625" customWidth="1"/>
    <col min="7195" max="7198" width="3" customWidth="1"/>
    <col min="7199" max="7199" width="2.5546875" bestFit="1" customWidth="1"/>
    <col min="7200" max="7200" width="3" customWidth="1"/>
    <col min="7201" max="7201" width="3.88671875" bestFit="1" customWidth="1"/>
    <col min="7202" max="7202" width="1" customWidth="1"/>
    <col min="7203" max="7203" width="3" customWidth="1"/>
    <col min="7204" max="7204" width="1" customWidth="1"/>
    <col min="7425" max="7425" width="21.33203125" bestFit="1" customWidth="1"/>
    <col min="7426" max="7449" width="2.88671875" customWidth="1"/>
    <col min="7450" max="7450" width="1.44140625" customWidth="1"/>
    <col min="7451" max="7454" width="3" customWidth="1"/>
    <col min="7455" max="7455" width="2.5546875" bestFit="1" customWidth="1"/>
    <col min="7456" max="7456" width="3" customWidth="1"/>
    <col min="7457" max="7457" width="3.88671875" bestFit="1" customWidth="1"/>
    <col min="7458" max="7458" width="1" customWidth="1"/>
    <col min="7459" max="7459" width="3" customWidth="1"/>
    <col min="7460" max="7460" width="1" customWidth="1"/>
    <col min="7681" max="7681" width="21.33203125" bestFit="1" customWidth="1"/>
    <col min="7682" max="7705" width="2.88671875" customWidth="1"/>
    <col min="7706" max="7706" width="1.44140625" customWidth="1"/>
    <col min="7707" max="7710" width="3" customWidth="1"/>
    <col min="7711" max="7711" width="2.5546875" bestFit="1" customWidth="1"/>
    <col min="7712" max="7712" width="3" customWidth="1"/>
    <col min="7713" max="7713" width="3.88671875" bestFit="1" customWidth="1"/>
    <col min="7714" max="7714" width="1" customWidth="1"/>
    <col min="7715" max="7715" width="3" customWidth="1"/>
    <col min="7716" max="7716" width="1" customWidth="1"/>
    <col min="7937" max="7937" width="21.33203125" bestFit="1" customWidth="1"/>
    <col min="7938" max="7961" width="2.88671875" customWidth="1"/>
    <col min="7962" max="7962" width="1.44140625" customWidth="1"/>
    <col min="7963" max="7966" width="3" customWidth="1"/>
    <col min="7967" max="7967" width="2.5546875" bestFit="1" customWidth="1"/>
    <col min="7968" max="7968" width="3" customWidth="1"/>
    <col min="7969" max="7969" width="3.88671875" bestFit="1" customWidth="1"/>
    <col min="7970" max="7970" width="1" customWidth="1"/>
    <col min="7971" max="7971" width="3" customWidth="1"/>
    <col min="7972" max="7972" width="1" customWidth="1"/>
    <col min="8193" max="8193" width="21.33203125" bestFit="1" customWidth="1"/>
    <col min="8194" max="8217" width="2.88671875" customWidth="1"/>
    <col min="8218" max="8218" width="1.44140625" customWidth="1"/>
    <col min="8219" max="8222" width="3" customWidth="1"/>
    <col min="8223" max="8223" width="2.5546875" bestFit="1" customWidth="1"/>
    <col min="8224" max="8224" width="3" customWidth="1"/>
    <col min="8225" max="8225" width="3.88671875" bestFit="1" customWidth="1"/>
    <col min="8226" max="8226" width="1" customWidth="1"/>
    <col min="8227" max="8227" width="3" customWidth="1"/>
    <col min="8228" max="8228" width="1" customWidth="1"/>
    <col min="8449" max="8449" width="21.33203125" bestFit="1" customWidth="1"/>
    <col min="8450" max="8473" width="2.88671875" customWidth="1"/>
    <col min="8474" max="8474" width="1.44140625" customWidth="1"/>
    <col min="8475" max="8478" width="3" customWidth="1"/>
    <col min="8479" max="8479" width="2.5546875" bestFit="1" customWidth="1"/>
    <col min="8480" max="8480" width="3" customWidth="1"/>
    <col min="8481" max="8481" width="3.88671875" bestFit="1" customWidth="1"/>
    <col min="8482" max="8482" width="1" customWidth="1"/>
    <col min="8483" max="8483" width="3" customWidth="1"/>
    <col min="8484" max="8484" width="1" customWidth="1"/>
    <col min="8705" max="8705" width="21.33203125" bestFit="1" customWidth="1"/>
    <col min="8706" max="8729" width="2.88671875" customWidth="1"/>
    <col min="8730" max="8730" width="1.44140625" customWidth="1"/>
    <col min="8731" max="8734" width="3" customWidth="1"/>
    <col min="8735" max="8735" width="2.5546875" bestFit="1" customWidth="1"/>
    <col min="8736" max="8736" width="3" customWidth="1"/>
    <col min="8737" max="8737" width="3.88671875" bestFit="1" customWidth="1"/>
    <col min="8738" max="8738" width="1" customWidth="1"/>
    <col min="8739" max="8739" width="3" customWidth="1"/>
    <col min="8740" max="8740" width="1" customWidth="1"/>
    <col min="8961" max="8961" width="21.33203125" bestFit="1" customWidth="1"/>
    <col min="8962" max="8985" width="2.88671875" customWidth="1"/>
    <col min="8986" max="8986" width="1.44140625" customWidth="1"/>
    <col min="8987" max="8990" width="3" customWidth="1"/>
    <col min="8991" max="8991" width="2.5546875" bestFit="1" customWidth="1"/>
    <col min="8992" max="8992" width="3" customWidth="1"/>
    <col min="8993" max="8993" width="3.88671875" bestFit="1" customWidth="1"/>
    <col min="8994" max="8994" width="1" customWidth="1"/>
    <col min="8995" max="8995" width="3" customWidth="1"/>
    <col min="8996" max="8996" width="1" customWidth="1"/>
    <col min="9217" max="9217" width="21.33203125" bestFit="1" customWidth="1"/>
    <col min="9218" max="9241" width="2.88671875" customWidth="1"/>
    <col min="9242" max="9242" width="1.44140625" customWidth="1"/>
    <col min="9243" max="9246" width="3" customWidth="1"/>
    <col min="9247" max="9247" width="2.5546875" bestFit="1" customWidth="1"/>
    <col min="9248" max="9248" width="3" customWidth="1"/>
    <col min="9249" max="9249" width="3.88671875" bestFit="1" customWidth="1"/>
    <col min="9250" max="9250" width="1" customWidth="1"/>
    <col min="9251" max="9251" width="3" customWidth="1"/>
    <col min="9252" max="9252" width="1" customWidth="1"/>
    <col min="9473" max="9473" width="21.33203125" bestFit="1" customWidth="1"/>
    <col min="9474" max="9497" width="2.88671875" customWidth="1"/>
    <col min="9498" max="9498" width="1.44140625" customWidth="1"/>
    <col min="9499" max="9502" width="3" customWidth="1"/>
    <col min="9503" max="9503" width="2.5546875" bestFit="1" customWidth="1"/>
    <col min="9504" max="9504" width="3" customWidth="1"/>
    <col min="9505" max="9505" width="3.88671875" bestFit="1" customWidth="1"/>
    <col min="9506" max="9506" width="1" customWidth="1"/>
    <col min="9507" max="9507" width="3" customWidth="1"/>
    <col min="9508" max="9508" width="1" customWidth="1"/>
    <col min="9729" max="9729" width="21.33203125" bestFit="1" customWidth="1"/>
    <col min="9730" max="9753" width="2.88671875" customWidth="1"/>
    <col min="9754" max="9754" width="1.44140625" customWidth="1"/>
    <col min="9755" max="9758" width="3" customWidth="1"/>
    <col min="9759" max="9759" width="2.5546875" bestFit="1" customWidth="1"/>
    <col min="9760" max="9760" width="3" customWidth="1"/>
    <col min="9761" max="9761" width="3.88671875" bestFit="1" customWidth="1"/>
    <col min="9762" max="9762" width="1" customWidth="1"/>
    <col min="9763" max="9763" width="3" customWidth="1"/>
    <col min="9764" max="9764" width="1" customWidth="1"/>
    <col min="9985" max="9985" width="21.33203125" bestFit="1" customWidth="1"/>
    <col min="9986" max="10009" width="2.88671875" customWidth="1"/>
    <col min="10010" max="10010" width="1.44140625" customWidth="1"/>
    <col min="10011" max="10014" width="3" customWidth="1"/>
    <col min="10015" max="10015" width="2.5546875" bestFit="1" customWidth="1"/>
    <col min="10016" max="10016" width="3" customWidth="1"/>
    <col min="10017" max="10017" width="3.88671875" bestFit="1" customWidth="1"/>
    <col min="10018" max="10018" width="1" customWidth="1"/>
    <col min="10019" max="10019" width="3" customWidth="1"/>
    <col min="10020" max="10020" width="1" customWidth="1"/>
    <col min="10241" max="10241" width="21.33203125" bestFit="1" customWidth="1"/>
    <col min="10242" max="10265" width="2.88671875" customWidth="1"/>
    <col min="10266" max="10266" width="1.44140625" customWidth="1"/>
    <col min="10267" max="10270" width="3" customWidth="1"/>
    <col min="10271" max="10271" width="2.5546875" bestFit="1" customWidth="1"/>
    <col min="10272" max="10272" width="3" customWidth="1"/>
    <col min="10273" max="10273" width="3.88671875" bestFit="1" customWidth="1"/>
    <col min="10274" max="10274" width="1" customWidth="1"/>
    <col min="10275" max="10275" width="3" customWidth="1"/>
    <col min="10276" max="10276" width="1" customWidth="1"/>
    <col min="10497" max="10497" width="21.33203125" bestFit="1" customWidth="1"/>
    <col min="10498" max="10521" width="2.88671875" customWidth="1"/>
    <col min="10522" max="10522" width="1.44140625" customWidth="1"/>
    <col min="10523" max="10526" width="3" customWidth="1"/>
    <col min="10527" max="10527" width="2.5546875" bestFit="1" customWidth="1"/>
    <col min="10528" max="10528" width="3" customWidth="1"/>
    <col min="10529" max="10529" width="3.88671875" bestFit="1" customWidth="1"/>
    <col min="10530" max="10530" width="1" customWidth="1"/>
    <col min="10531" max="10531" width="3" customWidth="1"/>
    <col min="10532" max="10532" width="1" customWidth="1"/>
    <col min="10753" max="10753" width="21.33203125" bestFit="1" customWidth="1"/>
    <col min="10754" max="10777" width="2.88671875" customWidth="1"/>
    <col min="10778" max="10778" width="1.44140625" customWidth="1"/>
    <col min="10779" max="10782" width="3" customWidth="1"/>
    <col min="10783" max="10783" width="2.5546875" bestFit="1" customWidth="1"/>
    <col min="10784" max="10784" width="3" customWidth="1"/>
    <col min="10785" max="10785" width="3.88671875" bestFit="1" customWidth="1"/>
    <col min="10786" max="10786" width="1" customWidth="1"/>
    <col min="10787" max="10787" width="3" customWidth="1"/>
    <col min="10788" max="10788" width="1" customWidth="1"/>
    <col min="11009" max="11009" width="21.33203125" bestFit="1" customWidth="1"/>
    <col min="11010" max="11033" width="2.88671875" customWidth="1"/>
    <col min="11034" max="11034" width="1.44140625" customWidth="1"/>
    <col min="11035" max="11038" width="3" customWidth="1"/>
    <col min="11039" max="11039" width="2.5546875" bestFit="1" customWidth="1"/>
    <col min="11040" max="11040" width="3" customWidth="1"/>
    <col min="11041" max="11041" width="3.88671875" bestFit="1" customWidth="1"/>
    <col min="11042" max="11042" width="1" customWidth="1"/>
    <col min="11043" max="11043" width="3" customWidth="1"/>
    <col min="11044" max="11044" width="1" customWidth="1"/>
    <col min="11265" max="11265" width="21.33203125" bestFit="1" customWidth="1"/>
    <col min="11266" max="11289" width="2.88671875" customWidth="1"/>
    <col min="11290" max="11290" width="1.44140625" customWidth="1"/>
    <col min="11291" max="11294" width="3" customWidth="1"/>
    <col min="11295" max="11295" width="2.5546875" bestFit="1" customWidth="1"/>
    <col min="11296" max="11296" width="3" customWidth="1"/>
    <col min="11297" max="11297" width="3.88671875" bestFit="1" customWidth="1"/>
    <col min="11298" max="11298" width="1" customWidth="1"/>
    <col min="11299" max="11299" width="3" customWidth="1"/>
    <col min="11300" max="11300" width="1" customWidth="1"/>
    <col min="11521" max="11521" width="21.33203125" bestFit="1" customWidth="1"/>
    <col min="11522" max="11545" width="2.88671875" customWidth="1"/>
    <col min="11546" max="11546" width="1.44140625" customWidth="1"/>
    <col min="11547" max="11550" width="3" customWidth="1"/>
    <col min="11551" max="11551" width="2.5546875" bestFit="1" customWidth="1"/>
    <col min="11552" max="11552" width="3" customWidth="1"/>
    <col min="11553" max="11553" width="3.88671875" bestFit="1" customWidth="1"/>
    <col min="11554" max="11554" width="1" customWidth="1"/>
    <col min="11555" max="11555" width="3" customWidth="1"/>
    <col min="11556" max="11556" width="1" customWidth="1"/>
    <col min="11777" max="11777" width="21.33203125" bestFit="1" customWidth="1"/>
    <col min="11778" max="11801" width="2.88671875" customWidth="1"/>
    <col min="11802" max="11802" width="1.44140625" customWidth="1"/>
    <col min="11803" max="11806" width="3" customWidth="1"/>
    <col min="11807" max="11807" width="2.5546875" bestFit="1" customWidth="1"/>
    <col min="11808" max="11808" width="3" customWidth="1"/>
    <col min="11809" max="11809" width="3.88671875" bestFit="1" customWidth="1"/>
    <col min="11810" max="11810" width="1" customWidth="1"/>
    <col min="11811" max="11811" width="3" customWidth="1"/>
    <col min="11812" max="11812" width="1" customWidth="1"/>
    <col min="12033" max="12033" width="21.33203125" bestFit="1" customWidth="1"/>
    <col min="12034" max="12057" width="2.88671875" customWidth="1"/>
    <col min="12058" max="12058" width="1.44140625" customWidth="1"/>
    <col min="12059" max="12062" width="3" customWidth="1"/>
    <col min="12063" max="12063" width="2.5546875" bestFit="1" customWidth="1"/>
    <col min="12064" max="12064" width="3" customWidth="1"/>
    <col min="12065" max="12065" width="3.88671875" bestFit="1" customWidth="1"/>
    <col min="12066" max="12066" width="1" customWidth="1"/>
    <col min="12067" max="12067" width="3" customWidth="1"/>
    <col min="12068" max="12068" width="1" customWidth="1"/>
    <col min="12289" max="12289" width="21.33203125" bestFit="1" customWidth="1"/>
    <col min="12290" max="12313" width="2.88671875" customWidth="1"/>
    <col min="12314" max="12314" width="1.44140625" customWidth="1"/>
    <col min="12315" max="12318" width="3" customWidth="1"/>
    <col min="12319" max="12319" width="2.5546875" bestFit="1" customWidth="1"/>
    <col min="12320" max="12320" width="3" customWidth="1"/>
    <col min="12321" max="12321" width="3.88671875" bestFit="1" customWidth="1"/>
    <col min="12322" max="12322" width="1" customWidth="1"/>
    <col min="12323" max="12323" width="3" customWidth="1"/>
    <col min="12324" max="12324" width="1" customWidth="1"/>
    <col min="12545" max="12545" width="21.33203125" bestFit="1" customWidth="1"/>
    <col min="12546" max="12569" width="2.88671875" customWidth="1"/>
    <col min="12570" max="12570" width="1.44140625" customWidth="1"/>
    <col min="12571" max="12574" width="3" customWidth="1"/>
    <col min="12575" max="12575" width="2.5546875" bestFit="1" customWidth="1"/>
    <col min="12576" max="12576" width="3" customWidth="1"/>
    <col min="12577" max="12577" width="3.88671875" bestFit="1" customWidth="1"/>
    <col min="12578" max="12578" width="1" customWidth="1"/>
    <col min="12579" max="12579" width="3" customWidth="1"/>
    <col min="12580" max="12580" width="1" customWidth="1"/>
    <col min="12801" max="12801" width="21.33203125" bestFit="1" customWidth="1"/>
    <col min="12802" max="12825" width="2.88671875" customWidth="1"/>
    <col min="12826" max="12826" width="1.44140625" customWidth="1"/>
    <col min="12827" max="12830" width="3" customWidth="1"/>
    <col min="12831" max="12831" width="2.5546875" bestFit="1" customWidth="1"/>
    <col min="12832" max="12832" width="3" customWidth="1"/>
    <col min="12833" max="12833" width="3.88671875" bestFit="1" customWidth="1"/>
    <col min="12834" max="12834" width="1" customWidth="1"/>
    <col min="12835" max="12835" width="3" customWidth="1"/>
    <col min="12836" max="12836" width="1" customWidth="1"/>
    <col min="13057" max="13057" width="21.33203125" bestFit="1" customWidth="1"/>
    <col min="13058" max="13081" width="2.88671875" customWidth="1"/>
    <col min="13082" max="13082" width="1.44140625" customWidth="1"/>
    <col min="13083" max="13086" width="3" customWidth="1"/>
    <col min="13087" max="13087" width="2.5546875" bestFit="1" customWidth="1"/>
    <col min="13088" max="13088" width="3" customWidth="1"/>
    <col min="13089" max="13089" width="3.88671875" bestFit="1" customWidth="1"/>
    <col min="13090" max="13090" width="1" customWidth="1"/>
    <col min="13091" max="13091" width="3" customWidth="1"/>
    <col min="13092" max="13092" width="1" customWidth="1"/>
    <col min="13313" max="13313" width="21.33203125" bestFit="1" customWidth="1"/>
    <col min="13314" max="13337" width="2.88671875" customWidth="1"/>
    <col min="13338" max="13338" width="1.44140625" customWidth="1"/>
    <col min="13339" max="13342" width="3" customWidth="1"/>
    <col min="13343" max="13343" width="2.5546875" bestFit="1" customWidth="1"/>
    <col min="13344" max="13344" width="3" customWidth="1"/>
    <col min="13345" max="13345" width="3.88671875" bestFit="1" customWidth="1"/>
    <col min="13346" max="13346" width="1" customWidth="1"/>
    <col min="13347" max="13347" width="3" customWidth="1"/>
    <col min="13348" max="13348" width="1" customWidth="1"/>
    <col min="13569" max="13569" width="21.33203125" bestFit="1" customWidth="1"/>
    <col min="13570" max="13593" width="2.88671875" customWidth="1"/>
    <col min="13594" max="13594" width="1.44140625" customWidth="1"/>
    <col min="13595" max="13598" width="3" customWidth="1"/>
    <col min="13599" max="13599" width="2.5546875" bestFit="1" customWidth="1"/>
    <col min="13600" max="13600" width="3" customWidth="1"/>
    <col min="13601" max="13601" width="3.88671875" bestFit="1" customWidth="1"/>
    <col min="13602" max="13602" width="1" customWidth="1"/>
    <col min="13603" max="13603" width="3" customWidth="1"/>
    <col min="13604" max="13604" width="1" customWidth="1"/>
    <col min="13825" max="13825" width="21.33203125" bestFit="1" customWidth="1"/>
    <col min="13826" max="13849" width="2.88671875" customWidth="1"/>
    <col min="13850" max="13850" width="1.44140625" customWidth="1"/>
    <col min="13851" max="13854" width="3" customWidth="1"/>
    <col min="13855" max="13855" width="2.5546875" bestFit="1" customWidth="1"/>
    <col min="13856" max="13856" width="3" customWidth="1"/>
    <col min="13857" max="13857" width="3.88671875" bestFit="1" customWidth="1"/>
    <col min="13858" max="13858" width="1" customWidth="1"/>
    <col min="13859" max="13859" width="3" customWidth="1"/>
    <col min="13860" max="13860" width="1" customWidth="1"/>
    <col min="14081" max="14081" width="21.33203125" bestFit="1" customWidth="1"/>
    <col min="14082" max="14105" width="2.88671875" customWidth="1"/>
    <col min="14106" max="14106" width="1.44140625" customWidth="1"/>
    <col min="14107" max="14110" width="3" customWidth="1"/>
    <col min="14111" max="14111" width="2.5546875" bestFit="1" customWidth="1"/>
    <col min="14112" max="14112" width="3" customWidth="1"/>
    <col min="14113" max="14113" width="3.88671875" bestFit="1" customWidth="1"/>
    <col min="14114" max="14114" width="1" customWidth="1"/>
    <col min="14115" max="14115" width="3" customWidth="1"/>
    <col min="14116" max="14116" width="1" customWidth="1"/>
    <col min="14337" max="14337" width="21.33203125" bestFit="1" customWidth="1"/>
    <col min="14338" max="14361" width="2.88671875" customWidth="1"/>
    <col min="14362" max="14362" width="1.44140625" customWidth="1"/>
    <col min="14363" max="14366" width="3" customWidth="1"/>
    <col min="14367" max="14367" width="2.5546875" bestFit="1" customWidth="1"/>
    <col min="14368" max="14368" width="3" customWidth="1"/>
    <col min="14369" max="14369" width="3.88671875" bestFit="1" customWidth="1"/>
    <col min="14370" max="14370" width="1" customWidth="1"/>
    <col min="14371" max="14371" width="3" customWidth="1"/>
    <col min="14372" max="14372" width="1" customWidth="1"/>
    <col min="14593" max="14593" width="21.33203125" bestFit="1" customWidth="1"/>
    <col min="14594" max="14617" width="2.88671875" customWidth="1"/>
    <col min="14618" max="14618" width="1.44140625" customWidth="1"/>
    <col min="14619" max="14622" width="3" customWidth="1"/>
    <col min="14623" max="14623" width="2.5546875" bestFit="1" customWidth="1"/>
    <col min="14624" max="14624" width="3" customWidth="1"/>
    <col min="14625" max="14625" width="3.88671875" bestFit="1" customWidth="1"/>
    <col min="14626" max="14626" width="1" customWidth="1"/>
    <col min="14627" max="14627" width="3" customWidth="1"/>
    <col min="14628" max="14628" width="1" customWidth="1"/>
    <col min="14849" max="14849" width="21.33203125" bestFit="1" customWidth="1"/>
    <col min="14850" max="14873" width="2.88671875" customWidth="1"/>
    <col min="14874" max="14874" width="1.44140625" customWidth="1"/>
    <col min="14875" max="14878" width="3" customWidth="1"/>
    <col min="14879" max="14879" width="2.5546875" bestFit="1" customWidth="1"/>
    <col min="14880" max="14880" width="3" customWidth="1"/>
    <col min="14881" max="14881" width="3.88671875" bestFit="1" customWidth="1"/>
    <col min="14882" max="14882" width="1" customWidth="1"/>
    <col min="14883" max="14883" width="3" customWidth="1"/>
    <col min="14884" max="14884" width="1" customWidth="1"/>
    <col min="15105" max="15105" width="21.33203125" bestFit="1" customWidth="1"/>
    <col min="15106" max="15129" width="2.88671875" customWidth="1"/>
    <col min="15130" max="15130" width="1.44140625" customWidth="1"/>
    <col min="15131" max="15134" width="3" customWidth="1"/>
    <col min="15135" max="15135" width="2.5546875" bestFit="1" customWidth="1"/>
    <col min="15136" max="15136" width="3" customWidth="1"/>
    <col min="15137" max="15137" width="3.88671875" bestFit="1" customWidth="1"/>
    <col min="15138" max="15138" width="1" customWidth="1"/>
    <col min="15139" max="15139" width="3" customWidth="1"/>
    <col min="15140" max="15140" width="1" customWidth="1"/>
    <col min="15361" max="15361" width="21.33203125" bestFit="1" customWidth="1"/>
    <col min="15362" max="15385" width="2.88671875" customWidth="1"/>
    <col min="15386" max="15386" width="1.44140625" customWidth="1"/>
    <col min="15387" max="15390" width="3" customWidth="1"/>
    <col min="15391" max="15391" width="2.5546875" bestFit="1" customWidth="1"/>
    <col min="15392" max="15392" width="3" customWidth="1"/>
    <col min="15393" max="15393" width="3.88671875" bestFit="1" customWidth="1"/>
    <col min="15394" max="15394" width="1" customWidth="1"/>
    <col min="15395" max="15395" width="3" customWidth="1"/>
    <col min="15396" max="15396" width="1" customWidth="1"/>
    <col min="15617" max="15617" width="21.33203125" bestFit="1" customWidth="1"/>
    <col min="15618" max="15641" width="2.88671875" customWidth="1"/>
    <col min="15642" max="15642" width="1.44140625" customWidth="1"/>
    <col min="15643" max="15646" width="3" customWidth="1"/>
    <col min="15647" max="15647" width="2.5546875" bestFit="1" customWidth="1"/>
    <col min="15648" max="15648" width="3" customWidth="1"/>
    <col min="15649" max="15649" width="3.88671875" bestFit="1" customWidth="1"/>
    <col min="15650" max="15650" width="1" customWidth="1"/>
    <col min="15651" max="15651" width="3" customWidth="1"/>
    <col min="15652" max="15652" width="1" customWidth="1"/>
    <col min="15873" max="15873" width="21.33203125" bestFit="1" customWidth="1"/>
    <col min="15874" max="15897" width="2.88671875" customWidth="1"/>
    <col min="15898" max="15898" width="1.44140625" customWidth="1"/>
    <col min="15899" max="15902" width="3" customWidth="1"/>
    <col min="15903" max="15903" width="2.5546875" bestFit="1" customWidth="1"/>
    <col min="15904" max="15904" width="3" customWidth="1"/>
    <col min="15905" max="15905" width="3.88671875" bestFit="1" customWidth="1"/>
    <col min="15906" max="15906" width="1" customWidth="1"/>
    <col min="15907" max="15907" width="3" customWidth="1"/>
    <col min="15908" max="15908" width="1" customWidth="1"/>
    <col min="16129" max="16129" width="21.33203125" bestFit="1" customWidth="1"/>
    <col min="16130" max="16153" width="2.88671875" customWidth="1"/>
    <col min="16154" max="16154" width="1.44140625" customWidth="1"/>
    <col min="16155" max="16158" width="3" customWidth="1"/>
    <col min="16159" max="16159" width="2.5546875" bestFit="1" customWidth="1"/>
    <col min="16160" max="16160" width="3" customWidth="1"/>
    <col min="16161" max="16161" width="3.88671875" bestFit="1" customWidth="1"/>
    <col min="16162" max="16162" width="1" customWidth="1"/>
    <col min="16163" max="16163" width="3" customWidth="1"/>
    <col min="16164" max="16164" width="1" customWidth="1"/>
  </cols>
  <sheetData>
    <row r="1" spans="1:37" ht="16.2" thickBot="1" x14ac:dyDescent="0.35">
      <c r="A1" s="100" t="s">
        <v>47</v>
      </c>
      <c r="AA1" s="2">
        <v>36892</v>
      </c>
      <c r="AB1" s="3"/>
      <c r="AC1" s="3"/>
      <c r="AD1" s="3"/>
      <c r="AE1" s="3"/>
      <c r="AF1" s="3"/>
      <c r="AG1" s="3"/>
      <c r="AI1" s="4"/>
      <c r="AJ1" s="5"/>
    </row>
    <row r="2" spans="1:37" ht="33.75" customHeight="1" thickTop="1" thickBot="1" x14ac:dyDescent="0.35">
      <c r="A2" s="101" t="s">
        <v>48</v>
      </c>
      <c r="B2" s="8" t="str">
        <f>(A3)</f>
        <v>Molnár Dominik</v>
      </c>
      <c r="C2" s="7"/>
      <c r="D2" s="8"/>
      <c r="E2" s="8"/>
      <c r="F2" s="9" t="str">
        <f>(A4)</f>
        <v>Lackner Ádám</v>
      </c>
      <c r="G2" s="8"/>
      <c r="H2" s="8"/>
      <c r="I2" s="8"/>
      <c r="J2" s="9" t="str">
        <f>(A5)</f>
        <v>Szikora Renátó</v>
      </c>
      <c r="K2" s="8"/>
      <c r="L2" s="8"/>
      <c r="M2" s="8"/>
      <c r="N2" s="9" t="str">
        <f>(A6)</f>
        <v>Király Dániel</v>
      </c>
      <c r="O2" s="8"/>
      <c r="P2" s="8"/>
      <c r="Q2" s="8"/>
      <c r="R2" s="9" t="str">
        <f>(A7)</f>
        <v>Weiss Benedek</v>
      </c>
      <c r="S2" s="8"/>
      <c r="T2" s="8"/>
      <c r="U2" s="8"/>
      <c r="V2" s="9" t="str">
        <f>(A8)</f>
        <v>Farkas Máté</v>
      </c>
      <c r="W2" s="8"/>
      <c r="X2" s="8"/>
      <c r="Y2" s="8"/>
      <c r="Z2" s="10"/>
      <c r="AA2" s="11" t="s">
        <v>49</v>
      </c>
      <c r="AB2" s="12" t="s">
        <v>50</v>
      </c>
      <c r="AC2" s="12" t="s">
        <v>51</v>
      </c>
      <c r="AD2" s="12" t="s">
        <v>52</v>
      </c>
      <c r="AE2" s="129" t="s">
        <v>53</v>
      </c>
      <c r="AF2" s="129" t="s">
        <v>54</v>
      </c>
      <c r="AG2" s="14" t="s">
        <v>55</v>
      </c>
      <c r="AH2" s="15"/>
      <c r="AI2" s="16" t="s">
        <v>56</v>
      </c>
      <c r="AJ2" s="17"/>
      <c r="AK2" s="18" t="s">
        <v>57</v>
      </c>
    </row>
    <row r="3" spans="1:37" ht="16.2" thickTop="1" x14ac:dyDescent="0.3">
      <c r="A3" s="93" t="s">
        <v>12</v>
      </c>
      <c r="B3" s="19"/>
      <c r="C3" s="20"/>
      <c r="D3" s="20"/>
      <c r="E3" s="20"/>
      <c r="F3" s="21">
        <v>5</v>
      </c>
      <c r="G3" s="24">
        <f>(N26)</f>
        <v>2</v>
      </c>
      <c r="H3" s="24">
        <f>(P26)</f>
        <v>3</v>
      </c>
      <c r="I3" s="23" t="str">
        <f>IF(G3=".","-",IF(G3&gt;H3,"g",IF(G3=H3,"d","v")))</f>
        <v>v</v>
      </c>
      <c r="J3" s="21">
        <v>4</v>
      </c>
      <c r="K3" s="24">
        <f>(N24)</f>
        <v>2</v>
      </c>
      <c r="L3" s="24">
        <f>(P24)</f>
        <v>1</v>
      </c>
      <c r="M3" s="23" t="str">
        <f>IF(K3=".","-",IF(K3&gt;L3,"g",IF(K3=L3,"d","v")))</f>
        <v>g</v>
      </c>
      <c r="N3" s="21">
        <v>3</v>
      </c>
      <c r="O3" s="24">
        <f>(N19)</f>
        <v>4</v>
      </c>
      <c r="P3" s="24">
        <f>(P19)</f>
        <v>0</v>
      </c>
      <c r="Q3" s="23" t="str">
        <f>IF(O3=".","-",IF(O3&gt;P3,"g",IF(O3=P3,"d","v")))</f>
        <v>g</v>
      </c>
      <c r="R3" s="21">
        <v>2</v>
      </c>
      <c r="S3" s="24">
        <f>(N16)</f>
        <v>2</v>
      </c>
      <c r="T3" s="24">
        <f>(P16)</f>
        <v>0</v>
      </c>
      <c r="U3" s="23" t="str">
        <f>IF(S3=".","-",IF(S3&gt;T3,"g",IF(S3=T3,"d","v")))</f>
        <v>g</v>
      </c>
      <c r="V3" s="21">
        <v>1</v>
      </c>
      <c r="W3" s="24">
        <f>(N10)</f>
        <v>1</v>
      </c>
      <c r="X3" s="24">
        <f>(P10)</f>
        <v>0</v>
      </c>
      <c r="Y3" s="23" t="str">
        <f>IF(W3=".","-",IF(W3&gt;X3,"g",IF(W3=X3,"d","v")))</f>
        <v>g</v>
      </c>
      <c r="Z3" s="25"/>
      <c r="AA3" s="26">
        <f t="shared" ref="AA3:AA8" si="0">SUM(AB3:AD3)</f>
        <v>5</v>
      </c>
      <c r="AB3" s="27">
        <f t="shared" ref="AB3:AB8" si="1">COUNTIF(B3:Y3,"g")</f>
        <v>4</v>
      </c>
      <c r="AC3" s="27">
        <f t="shared" ref="AC3:AC8" si="2">COUNTIF(B3:Y3,"d")</f>
        <v>0</v>
      </c>
      <c r="AD3" s="27">
        <f t="shared" ref="AD3:AD8" si="3">COUNTIF(B3:Y3,"v")</f>
        <v>1</v>
      </c>
      <c r="AE3" s="28">
        <f>SUM(IF(G3&lt;&gt;".",G3)+IF(K3&lt;&gt;".",K3)+IF(O3&lt;&gt;".",O3)+IF(S3&lt;&gt;".",S3)+IF(W3&lt;&gt;".",W3))</f>
        <v>11</v>
      </c>
      <c r="AF3" s="28">
        <f>SUM(IF(H3&lt;&gt;".",H3)+IF(L3&lt;&gt;".",L3)+IF(P3&lt;&gt;".",P3)+IF(T3&lt;&gt;".",T3)+IF(X3&lt;&gt;".",X3))</f>
        <v>4</v>
      </c>
      <c r="AG3" s="29">
        <f t="shared" ref="AG3:AG8" si="4">SUM(AB3*3+AC3*1)</f>
        <v>12</v>
      </c>
      <c r="AH3" s="30"/>
      <c r="AI3" s="31">
        <f t="shared" ref="AI3:AI8" si="5">RANK(AG3,$AG$3:$AG$8,0)</f>
        <v>2</v>
      </c>
      <c r="AJ3" s="32"/>
      <c r="AK3" s="33">
        <f t="shared" ref="AK3:AK8" si="6">SUM(AE3-AF3)</f>
        <v>7</v>
      </c>
    </row>
    <row r="4" spans="1:37" ht="15.6" x14ac:dyDescent="0.3">
      <c r="A4" s="93" t="s">
        <v>13</v>
      </c>
      <c r="B4" s="34">
        <v>5</v>
      </c>
      <c r="C4" s="22">
        <f>(P26)</f>
        <v>3</v>
      </c>
      <c r="D4" s="22">
        <f>(N26)</f>
        <v>2</v>
      </c>
      <c r="E4" s="38" t="str">
        <f>IF(C4=".","-",IF(C4&gt;D4,"g",IF(C4=D4,"d","v")))</f>
        <v>g</v>
      </c>
      <c r="F4" s="36"/>
      <c r="G4" s="37"/>
      <c r="H4" s="37"/>
      <c r="I4" s="37"/>
      <c r="J4" s="34">
        <v>3</v>
      </c>
      <c r="K4" s="22">
        <f>(N18)</f>
        <v>0</v>
      </c>
      <c r="L4" s="22">
        <f>(P18)</f>
        <v>0</v>
      </c>
      <c r="M4" s="38" t="str">
        <f>IF(K4=".","-",IF(K4&gt;L4,"g",IF(K4=L4,"d","v")))</f>
        <v>d</v>
      </c>
      <c r="N4" s="34">
        <v>2</v>
      </c>
      <c r="O4" s="22">
        <f>(N15)</f>
        <v>4</v>
      </c>
      <c r="P4" s="22">
        <f>(P15)</f>
        <v>0</v>
      </c>
      <c r="Q4" s="38" t="str">
        <f>IF(O4=".","-",IF(O4&gt;P4,"g",IF(O4=P4,"d","v")))</f>
        <v>g</v>
      </c>
      <c r="R4" s="34">
        <v>1</v>
      </c>
      <c r="S4" s="22">
        <f>(N12)</f>
        <v>1</v>
      </c>
      <c r="T4" s="22">
        <f>(P12)</f>
        <v>0</v>
      </c>
      <c r="U4" s="38" t="str">
        <f>IF(S4=".","-",IF(S4&gt;T4,"g",IF(S4=T4,"d","v")))</f>
        <v>g</v>
      </c>
      <c r="V4" s="34">
        <v>4</v>
      </c>
      <c r="W4" s="22">
        <f>(N23)</f>
        <v>3</v>
      </c>
      <c r="X4" s="22">
        <f>(P23)</f>
        <v>0</v>
      </c>
      <c r="Y4" s="38" t="str">
        <f>IF(W4=".","-",IF(W4&gt;X4,"g",IF(W4=X4,"d","v")))</f>
        <v>g</v>
      </c>
      <c r="Z4" s="39"/>
      <c r="AA4" s="108">
        <f t="shared" si="0"/>
        <v>5</v>
      </c>
      <c r="AB4" s="109">
        <f t="shared" si="1"/>
        <v>4</v>
      </c>
      <c r="AC4" s="109">
        <f t="shared" si="2"/>
        <v>1</v>
      </c>
      <c r="AD4" s="109">
        <f t="shared" si="3"/>
        <v>0</v>
      </c>
      <c r="AE4" s="130">
        <f>SUM(IF(C4&lt;&gt;".",C4)+IF(K4&lt;&gt;".",K4)+IF(O4&lt;&gt;".",O4)+IF(S4&lt;&gt;".",S4)+IF(W4&lt;&gt;".",W4))</f>
        <v>11</v>
      </c>
      <c r="AF4" s="130">
        <f>SUM(IF(D4&lt;&gt;".",D4)+IF(L4&lt;&gt;".",L4)+IF(P4&lt;&gt;".",P4)+IF(T4&lt;&gt;".",T4)+IF(X4&lt;&gt;".",X4))</f>
        <v>2</v>
      </c>
      <c r="AG4" s="40">
        <f t="shared" si="4"/>
        <v>13</v>
      </c>
      <c r="AH4" s="30"/>
      <c r="AI4" s="31">
        <f t="shared" si="5"/>
        <v>1</v>
      </c>
      <c r="AJ4" s="32"/>
      <c r="AK4" s="33">
        <f t="shared" si="6"/>
        <v>9</v>
      </c>
    </row>
    <row r="5" spans="1:37" ht="15.6" x14ac:dyDescent="0.3">
      <c r="A5" s="95" t="s">
        <v>24</v>
      </c>
      <c r="B5" s="34">
        <v>4</v>
      </c>
      <c r="C5" s="22">
        <f>(P24)</f>
        <v>1</v>
      </c>
      <c r="D5" s="22">
        <f>(N24)</f>
        <v>2</v>
      </c>
      <c r="E5" s="38" t="str">
        <f>IF(C5=".","-",IF(C5&gt;D5,"g",IF(C5=D5,"d","v")))</f>
        <v>v</v>
      </c>
      <c r="F5" s="34">
        <v>3</v>
      </c>
      <c r="G5" s="22">
        <f>(P18)</f>
        <v>0</v>
      </c>
      <c r="H5" s="22">
        <f>(N18)</f>
        <v>0</v>
      </c>
      <c r="I5" s="38" t="str">
        <f>IF(G5=".","-",IF(G5&gt;H5,"g",IF(G5=H5,"d","v")))</f>
        <v>d</v>
      </c>
      <c r="J5" s="131"/>
      <c r="K5" s="37"/>
      <c r="L5" s="37"/>
      <c r="M5" s="37"/>
      <c r="N5" s="34">
        <v>1</v>
      </c>
      <c r="O5" s="22">
        <f>(N11)</f>
        <v>4</v>
      </c>
      <c r="P5" s="22">
        <f>(P11)</f>
        <v>0</v>
      </c>
      <c r="Q5" s="38" t="str">
        <f>IF(O5=".","-",IF(O5&gt;P5,"g",IF(O5=P5,"d","v")))</f>
        <v>g</v>
      </c>
      <c r="R5" s="34">
        <v>5</v>
      </c>
      <c r="S5" s="22">
        <f>(N27)</f>
        <v>4</v>
      </c>
      <c r="T5" s="22">
        <f>(P27)</f>
        <v>0</v>
      </c>
      <c r="U5" s="38" t="str">
        <f>IF(S5=".","-",IF(S5&gt;T5,"g",IF(S5=T5,"d","v")))</f>
        <v>g</v>
      </c>
      <c r="V5" s="34">
        <v>2</v>
      </c>
      <c r="W5" s="22">
        <f>(N14)</f>
        <v>1</v>
      </c>
      <c r="X5" s="22">
        <f>(P14)</f>
        <v>0</v>
      </c>
      <c r="Y5" s="38" t="str">
        <f>IF(W5=".","-",IF(W5&gt;X5,"g",IF(W5=X5,"d","v")))</f>
        <v>g</v>
      </c>
      <c r="Z5" s="39"/>
      <c r="AA5" s="108">
        <f t="shared" si="0"/>
        <v>5</v>
      </c>
      <c r="AB5" s="109">
        <f t="shared" si="1"/>
        <v>3</v>
      </c>
      <c r="AC5" s="109">
        <f t="shared" si="2"/>
        <v>1</v>
      </c>
      <c r="AD5" s="109">
        <f t="shared" si="3"/>
        <v>1</v>
      </c>
      <c r="AE5" s="130">
        <f>SUM(IF(C5&lt;&gt;".",C5)+IF(G5&lt;&gt;".",G5)+IF(O5&lt;&gt;".",O5)+IF(S5&lt;&gt;".",S5)+IF(W5&lt;&gt;".",W5))</f>
        <v>10</v>
      </c>
      <c r="AF5" s="130">
        <f>SUM(IF(H5&lt;&gt;".",H5)+IF(D5&lt;&gt;".",D5)+IF(P5&lt;&gt;".",P5)+IF(T5&lt;&gt;".",T5)+IF(X5&lt;&gt;".",X5))</f>
        <v>2</v>
      </c>
      <c r="AG5" s="40">
        <f t="shared" si="4"/>
        <v>10</v>
      </c>
      <c r="AH5" s="30"/>
      <c r="AI5" s="31">
        <f t="shared" si="5"/>
        <v>3</v>
      </c>
      <c r="AJ5" s="32"/>
      <c r="AK5" s="33">
        <f t="shared" si="6"/>
        <v>8</v>
      </c>
    </row>
    <row r="6" spans="1:37" ht="15.6" x14ac:dyDescent="0.3">
      <c r="A6" s="126" t="s">
        <v>128</v>
      </c>
      <c r="B6" s="34">
        <v>3</v>
      </c>
      <c r="C6" s="22">
        <f>(P19)</f>
        <v>0</v>
      </c>
      <c r="D6" s="22">
        <f>(N19)</f>
        <v>4</v>
      </c>
      <c r="E6" s="38" t="str">
        <f>IF(C6=".","-",IF(C6&gt;D6,"g",IF(C6=D6,"d","v")))</f>
        <v>v</v>
      </c>
      <c r="F6" s="34">
        <v>2</v>
      </c>
      <c r="G6" s="22">
        <f>(P15)</f>
        <v>0</v>
      </c>
      <c r="H6" s="22">
        <f>(N15)</f>
        <v>4</v>
      </c>
      <c r="I6" s="38" t="str">
        <f>IF(G6=".","-",IF(G6&gt;H6,"g",IF(G6=H6,"d","v")))</f>
        <v>v</v>
      </c>
      <c r="J6" s="34">
        <v>1</v>
      </c>
      <c r="K6" s="22">
        <f>(P11)</f>
        <v>0</v>
      </c>
      <c r="L6" s="22">
        <f>(N11)</f>
        <v>4</v>
      </c>
      <c r="M6" s="38" t="str">
        <f>IF(K6=".","-",IF(K6&gt;L6,"g",IF(K6=L6,"d","v")))</f>
        <v>v</v>
      </c>
      <c r="N6" s="36"/>
      <c r="O6" s="37"/>
      <c r="P6" s="37"/>
      <c r="Q6" s="37"/>
      <c r="R6" s="34">
        <v>4</v>
      </c>
      <c r="S6" s="22">
        <f>(N22)</f>
        <v>0</v>
      </c>
      <c r="T6" s="22">
        <f>(P22)</f>
        <v>1</v>
      </c>
      <c r="U6" s="38" t="str">
        <f>IF(S6=".","-",IF(S6&gt;T6,"g",IF(S6=T6,"d","v")))</f>
        <v>v</v>
      </c>
      <c r="V6" s="34">
        <v>5</v>
      </c>
      <c r="W6" s="22">
        <f>(N28)</f>
        <v>0</v>
      </c>
      <c r="X6" s="22">
        <f>(P28)</f>
        <v>1</v>
      </c>
      <c r="Y6" s="38" t="str">
        <f>IF(W6=".","-",IF(W6&gt;X6,"g",IF(W6=X6,"d","v")))</f>
        <v>v</v>
      </c>
      <c r="Z6" s="39"/>
      <c r="AA6" s="108">
        <f t="shared" si="0"/>
        <v>5</v>
      </c>
      <c r="AB6" s="109">
        <f t="shared" si="1"/>
        <v>0</v>
      </c>
      <c r="AC6" s="109">
        <f t="shared" si="2"/>
        <v>0</v>
      </c>
      <c r="AD6" s="109">
        <f t="shared" si="3"/>
        <v>5</v>
      </c>
      <c r="AE6" s="130">
        <f>SUM(IF(G6&lt;&gt;".",G6)+IF(K6&lt;&gt;".",K6)+IF(C6&lt;&gt;".",C6)+IF(S6&lt;&gt;".",S6)+IF(W6&lt;&gt;".",W6))</f>
        <v>0</v>
      </c>
      <c r="AF6" s="130">
        <f>SUM(IF(H6&lt;&gt;".",H6)+IF(L6&lt;&gt;".",L6)+IF(D6&lt;&gt;".",D6)+IF(T6&lt;&gt;".",T6)+IF(X6&lt;&gt;".",X6))</f>
        <v>14</v>
      </c>
      <c r="AG6" s="40">
        <f t="shared" si="4"/>
        <v>0</v>
      </c>
      <c r="AH6" s="30"/>
      <c r="AI6" s="31">
        <f t="shared" si="5"/>
        <v>6</v>
      </c>
      <c r="AJ6" s="32"/>
      <c r="AK6" s="33">
        <f t="shared" si="6"/>
        <v>-14</v>
      </c>
    </row>
    <row r="7" spans="1:37" ht="15.6" x14ac:dyDescent="0.3">
      <c r="A7" s="126" t="s">
        <v>129</v>
      </c>
      <c r="B7" s="34">
        <v>2</v>
      </c>
      <c r="C7" s="22">
        <f>(P16)</f>
        <v>0</v>
      </c>
      <c r="D7" s="22">
        <f>(N16)</f>
        <v>2</v>
      </c>
      <c r="E7" s="38" t="str">
        <f>IF(C7=".","-",IF(C7&gt;D7,"g",IF(C7=D7,"d","v")))</f>
        <v>v</v>
      </c>
      <c r="F7" s="34">
        <v>1</v>
      </c>
      <c r="G7" s="22">
        <f>(P12)</f>
        <v>0</v>
      </c>
      <c r="H7" s="22">
        <f>(N12)</f>
        <v>1</v>
      </c>
      <c r="I7" s="38" t="str">
        <f>IF(G7=".","-",IF(G7&gt;H7,"g",IF(G7=H7,"d","v")))</f>
        <v>v</v>
      </c>
      <c r="J7" s="34">
        <v>5</v>
      </c>
      <c r="K7" s="22">
        <f>(P27)</f>
        <v>0</v>
      </c>
      <c r="L7" s="22">
        <f>(N27)</f>
        <v>4</v>
      </c>
      <c r="M7" s="38" t="str">
        <f>IF(K7=".","-",IF(K7&gt;L7,"g",IF(K7=L7,"d","v")))</f>
        <v>v</v>
      </c>
      <c r="N7" s="132">
        <v>4</v>
      </c>
      <c r="O7" s="22">
        <f>(P22)</f>
        <v>1</v>
      </c>
      <c r="P7" s="22">
        <f>(N22)</f>
        <v>0</v>
      </c>
      <c r="Q7" s="38" t="str">
        <f>IF(O7=".","-",IF(O7&gt;P7,"g",IF(O7=P7,"d","v")))</f>
        <v>g</v>
      </c>
      <c r="R7" s="36"/>
      <c r="S7" s="37"/>
      <c r="T7" s="37"/>
      <c r="U7" s="37"/>
      <c r="V7" s="34">
        <v>3</v>
      </c>
      <c r="W7" s="22">
        <f>(N20)</f>
        <v>0</v>
      </c>
      <c r="X7" s="22">
        <f>(P20)</f>
        <v>0</v>
      </c>
      <c r="Y7" s="38" t="str">
        <f>IF(W7=".","-",IF(W7&gt;X7,"g",IF(W7=X7,"d","v")))</f>
        <v>d</v>
      </c>
      <c r="Z7" s="39"/>
      <c r="AA7" s="108">
        <f t="shared" si="0"/>
        <v>5</v>
      </c>
      <c r="AB7" s="109">
        <f t="shared" si="1"/>
        <v>1</v>
      </c>
      <c r="AC7" s="109">
        <f t="shared" si="2"/>
        <v>1</v>
      </c>
      <c r="AD7" s="109">
        <f t="shared" si="3"/>
        <v>3</v>
      </c>
      <c r="AE7" s="130">
        <f>SUM(IF(G7&lt;&gt;".",G7)+IF(K7&lt;&gt;".",K7)+IF(O7&lt;&gt;".",O7)+IF(C7&lt;&gt;".",C7)+IF(W7&lt;&gt;".",W7))</f>
        <v>1</v>
      </c>
      <c r="AF7" s="130">
        <f>SUM(IF(H7&lt;&gt;".",H7)+IF(L7&lt;&gt;".",L7)+IF(P7&lt;&gt;".",P7)+IF(D7&lt;&gt;".",D7)+IF(X7&lt;&gt;".",X7))</f>
        <v>7</v>
      </c>
      <c r="AG7" s="40">
        <f t="shared" si="4"/>
        <v>4</v>
      </c>
      <c r="AH7" s="133"/>
      <c r="AI7" s="31">
        <f t="shared" si="5"/>
        <v>4</v>
      </c>
      <c r="AJ7" s="32"/>
      <c r="AK7" s="33">
        <f t="shared" si="6"/>
        <v>-6</v>
      </c>
    </row>
    <row r="8" spans="1:37" s="44" customFormat="1" ht="16.2" thickBot="1" x14ac:dyDescent="0.35">
      <c r="A8" s="134" t="s">
        <v>130</v>
      </c>
      <c r="B8" s="111">
        <v>1</v>
      </c>
      <c r="C8" s="112">
        <f>(P10)</f>
        <v>0</v>
      </c>
      <c r="D8" s="112">
        <f>(N10)</f>
        <v>1</v>
      </c>
      <c r="E8" s="113" t="str">
        <f>IF(C8=".","-",IF(C8&gt;D8,"g",IF(C8=D8,"d","v")))</f>
        <v>v</v>
      </c>
      <c r="F8" s="111">
        <v>4</v>
      </c>
      <c r="G8" s="112">
        <f>(P23)</f>
        <v>0</v>
      </c>
      <c r="H8" s="112">
        <f>(N23)</f>
        <v>3</v>
      </c>
      <c r="I8" s="113" t="str">
        <f>IF(G8=".","-",IF(G8&gt;H8,"g",IF(G8=H8,"d","v")))</f>
        <v>v</v>
      </c>
      <c r="J8" s="111">
        <v>2</v>
      </c>
      <c r="K8" s="112">
        <f>(P14)</f>
        <v>0</v>
      </c>
      <c r="L8" s="112">
        <f>(N14)</f>
        <v>1</v>
      </c>
      <c r="M8" s="113" t="str">
        <f>IF(K8=".","-",IF(K8&gt;L8,"g",IF(K8=L8,"d","v")))</f>
        <v>v</v>
      </c>
      <c r="N8" s="135">
        <v>5</v>
      </c>
      <c r="O8" s="112">
        <f>(X6)</f>
        <v>1</v>
      </c>
      <c r="P8" s="112">
        <f>(W6)</f>
        <v>0</v>
      </c>
      <c r="Q8" s="113" t="str">
        <f>IF(O8=".","-",IF(O8&gt;P8,"g",IF(O8=P8,"d","v")))</f>
        <v>g</v>
      </c>
      <c r="R8" s="111">
        <v>3</v>
      </c>
      <c r="S8" s="112">
        <f>(P20)</f>
        <v>0</v>
      </c>
      <c r="T8" s="112">
        <f>(N20)</f>
        <v>0</v>
      </c>
      <c r="U8" s="113" t="str">
        <f>IF(S8=".","-",IF(S8&gt;T8,"g",IF(S8=T8,"d","v")))</f>
        <v>d</v>
      </c>
      <c r="V8" s="114"/>
      <c r="W8" s="115"/>
      <c r="X8" s="115"/>
      <c r="Y8" s="115"/>
      <c r="Z8" s="10"/>
      <c r="AA8" s="116">
        <f t="shared" si="0"/>
        <v>5</v>
      </c>
      <c r="AB8" s="117">
        <f t="shared" si="1"/>
        <v>1</v>
      </c>
      <c r="AC8" s="117">
        <f t="shared" si="2"/>
        <v>1</v>
      </c>
      <c r="AD8" s="117">
        <f t="shared" si="3"/>
        <v>3</v>
      </c>
      <c r="AE8" s="118">
        <f>SUM(IF(G8&lt;&gt;".",G8)+IF(K8&lt;&gt;".",K8)+IF(O8&lt;&gt;".",O8)+IF(S8&lt;&gt;".",S8)+IF(C8&lt;&gt;".",C8))</f>
        <v>1</v>
      </c>
      <c r="AF8" s="118">
        <f>SUM(IF(H8&lt;&gt;".",H8)+IF(L8&lt;&gt;".",L8)+IF(P8&lt;&gt;".",P8)+IF(T8&lt;&gt;".",T8)+IF(D8&lt;&gt;".",D8))</f>
        <v>5</v>
      </c>
      <c r="AG8" s="119">
        <f t="shared" si="4"/>
        <v>4</v>
      </c>
      <c r="AH8" s="30"/>
      <c r="AI8" s="60">
        <f t="shared" si="5"/>
        <v>4</v>
      </c>
      <c r="AJ8" s="32"/>
      <c r="AK8" s="33">
        <f t="shared" si="6"/>
        <v>-4</v>
      </c>
    </row>
    <row r="9" spans="1:37" s="44" customFormat="1" ht="3.75" customHeight="1" thickTop="1" x14ac:dyDescent="0.3">
      <c r="B9" s="61"/>
      <c r="C9" s="62"/>
      <c r="D9" s="62"/>
      <c r="E9" s="63"/>
      <c r="F9" s="61"/>
      <c r="G9" s="62"/>
      <c r="H9" s="62"/>
      <c r="I9" s="63"/>
      <c r="J9" s="61"/>
      <c r="K9" s="62"/>
      <c r="L9" s="62"/>
      <c r="M9" s="63"/>
      <c r="N9" s="61"/>
      <c r="O9" s="62"/>
      <c r="P9" s="62"/>
      <c r="Q9" s="63"/>
      <c r="R9" s="61"/>
      <c r="S9" s="62"/>
      <c r="T9" s="62"/>
      <c r="U9" s="63"/>
      <c r="AA9" s="64"/>
      <c r="AB9" s="65"/>
      <c r="AC9" s="65"/>
      <c r="AD9" s="65"/>
      <c r="AE9" s="66"/>
      <c r="AF9" s="66"/>
      <c r="AG9" s="67"/>
    </row>
    <row r="10" spans="1:37" s="44" customFormat="1" ht="24.6" x14ac:dyDescent="0.4">
      <c r="A10" s="68">
        <v>1</v>
      </c>
      <c r="B10" s="69"/>
      <c r="C10"/>
      <c r="D10" s="70"/>
      <c r="K10"/>
      <c r="L10" s="120" t="str">
        <f>($A$3)</f>
        <v>Molnár Dominik</v>
      </c>
      <c r="M10"/>
      <c r="N10" s="73">
        <v>1</v>
      </c>
      <c r="O10" s="74" t="s">
        <v>58</v>
      </c>
      <c r="P10" s="73">
        <v>0</v>
      </c>
      <c r="Q10" s="71"/>
      <c r="R10" s="122" t="str">
        <f>($A$8)</f>
        <v>Farkas Máté</v>
      </c>
      <c r="T10"/>
      <c r="U10"/>
      <c r="V10"/>
    </row>
    <row r="11" spans="1:37" s="44" customFormat="1" ht="20.399999999999999" x14ac:dyDescent="0.35">
      <c r="A11" s="126"/>
      <c r="B11" s="77"/>
      <c r="C11"/>
      <c r="D11"/>
      <c r="K11"/>
      <c r="L11" s="120" t="str">
        <f>($A$5)</f>
        <v>Szikora Renátó</v>
      </c>
      <c r="M11"/>
      <c r="N11" s="73">
        <v>4</v>
      </c>
      <c r="O11" s="74" t="s">
        <v>58</v>
      </c>
      <c r="P11" s="73">
        <v>0</v>
      </c>
      <c r="Q11"/>
      <c r="R11" s="122" t="str">
        <f>($A$6)</f>
        <v>Király Dániel</v>
      </c>
      <c r="T11"/>
      <c r="U11"/>
      <c r="V11"/>
    </row>
    <row r="12" spans="1:37" s="44" customFormat="1" ht="20.399999999999999" x14ac:dyDescent="0.35">
      <c r="B12" s="77"/>
      <c r="C12"/>
      <c r="D12" s="70"/>
      <c r="K12"/>
      <c r="L12" s="120" t="str">
        <f>($A$4)</f>
        <v>Lackner Ádám</v>
      </c>
      <c r="M12"/>
      <c r="N12" s="73">
        <v>1</v>
      </c>
      <c r="O12" s="74" t="s">
        <v>58</v>
      </c>
      <c r="P12" s="73">
        <v>0</v>
      </c>
      <c r="Q12" s="136"/>
      <c r="R12" s="122" t="str">
        <f>($A$7)</f>
        <v>Weiss Benedek</v>
      </c>
      <c r="T12"/>
      <c r="U12"/>
      <c r="V12"/>
    </row>
    <row r="13" spans="1:37" ht="3.75" customHeight="1" x14ac:dyDescent="0.4">
      <c r="A13" s="76"/>
      <c r="B13" s="77"/>
      <c r="C13" s="79"/>
      <c r="D13" s="80"/>
      <c r="E13" s="77"/>
      <c r="F13" s="77"/>
      <c r="G13" s="77"/>
      <c r="H13" s="77"/>
      <c r="I13" s="77"/>
      <c r="J13" s="77"/>
      <c r="K13" s="81"/>
      <c r="L13" s="81"/>
      <c r="M13" s="81"/>
      <c r="N13" s="77"/>
      <c r="O13" s="82"/>
      <c r="P13" s="83"/>
      <c r="Q13" s="82"/>
      <c r="R13" s="77"/>
      <c r="S13" s="77"/>
      <c r="T13" s="81"/>
      <c r="U13" s="81"/>
      <c r="V13" s="81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</row>
    <row r="14" spans="1:37" s="44" customFormat="1" ht="24.6" x14ac:dyDescent="0.4">
      <c r="A14" s="68">
        <v>2</v>
      </c>
      <c r="B14" s="69"/>
      <c r="D14" s="70"/>
      <c r="K14" s="71"/>
      <c r="L14" s="120" t="str">
        <f>($A$5)</f>
        <v>Szikora Renátó</v>
      </c>
      <c r="M14"/>
      <c r="N14" s="73">
        <v>1</v>
      </c>
      <c r="O14" s="74" t="s">
        <v>58</v>
      </c>
      <c r="P14" s="73">
        <v>0</v>
      </c>
      <c r="Q14" s="71"/>
      <c r="R14" s="122" t="str">
        <f>($A$8)</f>
        <v>Farkas Máté</v>
      </c>
      <c r="AI14" s="75"/>
    </row>
    <row r="15" spans="1:37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($A$4)</f>
        <v>Lackner Ádám</v>
      </c>
      <c r="N15" s="73">
        <v>4</v>
      </c>
      <c r="O15" s="74" t="s">
        <v>58</v>
      </c>
      <c r="P15" s="73">
        <v>0</v>
      </c>
      <c r="R15" s="122" t="str">
        <f>($A$6)</f>
        <v>Király Dániel</v>
      </c>
      <c r="S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I15" s="75"/>
    </row>
    <row r="16" spans="1:37" ht="20.399999999999999" x14ac:dyDescent="0.35">
      <c r="A16" s="76"/>
      <c r="B16" s="77"/>
      <c r="D16" s="70"/>
      <c r="E16" s="44"/>
      <c r="F16" s="44"/>
      <c r="G16" s="44"/>
      <c r="H16" s="44"/>
      <c r="I16" s="44"/>
      <c r="J16" s="44"/>
      <c r="L16" s="120" t="str">
        <f>($A$3)</f>
        <v>Molnár Dominik</v>
      </c>
      <c r="N16" s="73">
        <v>2</v>
      </c>
      <c r="O16" s="74" t="s">
        <v>58</v>
      </c>
      <c r="P16" s="73">
        <v>0</v>
      </c>
      <c r="Q16" s="136"/>
      <c r="R16" s="122" t="str">
        <f>($A$7)</f>
        <v>Weiss Benedek</v>
      </c>
      <c r="S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I16" s="75"/>
      <c r="AJ16" s="44"/>
    </row>
    <row r="17" spans="1:35" ht="3.75" customHeight="1" x14ac:dyDescent="0.4">
      <c r="A17" s="76"/>
      <c r="B17" s="77"/>
      <c r="C17" s="79"/>
      <c r="D17" s="80"/>
      <c r="E17" s="77"/>
      <c r="F17" s="77"/>
      <c r="G17" s="77"/>
      <c r="H17" s="77"/>
      <c r="I17" s="77"/>
      <c r="J17" s="77"/>
      <c r="K17" s="81"/>
      <c r="L17" s="81"/>
      <c r="M17" s="81"/>
      <c r="N17" s="77"/>
      <c r="O17" s="82"/>
      <c r="P17" s="83"/>
      <c r="Q17" s="82"/>
      <c r="R17" s="77"/>
      <c r="S17" s="77"/>
      <c r="T17" s="81"/>
      <c r="U17" s="81"/>
      <c r="V17" s="81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5" ht="24.6" x14ac:dyDescent="0.4">
      <c r="A18" s="68">
        <v>3</v>
      </c>
      <c r="B18" s="123"/>
      <c r="D18" s="70"/>
      <c r="E18" s="44"/>
      <c r="F18" s="44"/>
      <c r="G18" s="44"/>
      <c r="H18" s="44"/>
      <c r="I18" s="44"/>
      <c r="J18" s="44"/>
      <c r="L18" s="120" t="str">
        <f>($A$4)</f>
        <v>Lackner Ádám</v>
      </c>
      <c r="N18" s="73">
        <v>0</v>
      </c>
      <c r="O18" s="74" t="s">
        <v>58</v>
      </c>
      <c r="P18" s="73">
        <v>0</v>
      </c>
      <c r="Q18" s="71"/>
      <c r="R18" s="122" t="str">
        <f>($A$5)</f>
        <v>Szikora Renátó</v>
      </c>
      <c r="S18" s="44"/>
      <c r="W18" s="44"/>
      <c r="X18" s="44"/>
      <c r="Y18" s="44"/>
      <c r="Z18" s="44"/>
      <c r="AA18" s="44"/>
      <c r="AB18" s="44"/>
      <c r="AE18" s="44"/>
      <c r="AF18" s="44"/>
      <c r="AG18" s="44"/>
      <c r="AI18" s="75"/>
    </row>
    <row r="19" spans="1:35" ht="20.399999999999999" x14ac:dyDescent="0.35">
      <c r="A19" s="76"/>
      <c r="B19" s="85"/>
      <c r="E19" s="44"/>
      <c r="F19" s="44"/>
      <c r="G19" s="44"/>
      <c r="H19" s="44"/>
      <c r="I19" s="44"/>
      <c r="L19" s="120" t="str">
        <f>($A$3)</f>
        <v>Molnár Dominik</v>
      </c>
      <c r="N19" s="73">
        <v>4</v>
      </c>
      <c r="O19" s="74" t="s">
        <v>58</v>
      </c>
      <c r="P19" s="73">
        <v>0</v>
      </c>
      <c r="R19" s="122" t="str">
        <f>($A$6)</f>
        <v>Király Dániel</v>
      </c>
      <c r="S19" s="44"/>
      <c r="W19" s="44"/>
      <c r="X19" s="44"/>
      <c r="Y19" s="44"/>
      <c r="Z19" s="44"/>
      <c r="AA19" s="44"/>
      <c r="AB19" s="44"/>
      <c r="AE19" s="44"/>
      <c r="AF19" s="44"/>
      <c r="AG19" s="44"/>
      <c r="AI19" s="75"/>
    </row>
    <row r="20" spans="1:35" ht="20.399999999999999" x14ac:dyDescent="0.35">
      <c r="A20" s="76"/>
      <c r="B20" s="85"/>
      <c r="D20" s="70"/>
      <c r="E20" s="44"/>
      <c r="F20" s="44"/>
      <c r="G20" s="44"/>
      <c r="H20" s="44"/>
      <c r="I20" s="44"/>
      <c r="J20" s="44"/>
      <c r="L20" s="120" t="str">
        <f>($A$7)</f>
        <v>Weiss Benedek</v>
      </c>
      <c r="N20" s="73">
        <v>0</v>
      </c>
      <c r="O20" s="74" t="s">
        <v>58</v>
      </c>
      <c r="P20" s="73">
        <v>0</v>
      </c>
      <c r="Q20" s="136"/>
      <c r="R20" s="122" t="str">
        <f>($A$8)</f>
        <v>Farkas Máté</v>
      </c>
      <c r="S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I20" s="75"/>
    </row>
    <row r="21" spans="1:35" ht="3.75" customHeight="1" x14ac:dyDescent="0.3">
      <c r="A21" s="76"/>
      <c r="B21" s="85"/>
      <c r="C21" s="124"/>
      <c r="D21" s="124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</row>
    <row r="22" spans="1:35" ht="24.6" x14ac:dyDescent="0.4">
      <c r="A22" s="68">
        <v>4</v>
      </c>
      <c r="B22" s="69"/>
      <c r="D22" s="70"/>
      <c r="E22" s="44"/>
      <c r="F22" s="44"/>
      <c r="G22" s="44"/>
      <c r="H22" s="44"/>
      <c r="I22" s="44"/>
      <c r="J22" s="44"/>
      <c r="L22" s="120" t="str">
        <f>($A$6)</f>
        <v>Király Dániel</v>
      </c>
      <c r="N22" s="73">
        <v>0</v>
      </c>
      <c r="O22" s="74" t="s">
        <v>58</v>
      </c>
      <c r="P22" s="73">
        <v>1</v>
      </c>
      <c r="Q22" s="71"/>
      <c r="R22" s="122" t="str">
        <f>($A$7)</f>
        <v>Weiss Benedek</v>
      </c>
      <c r="S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5" ht="20.399999999999999" x14ac:dyDescent="0.35">
      <c r="A23" s="76"/>
      <c r="B23" s="77"/>
      <c r="E23" s="44"/>
      <c r="F23" s="44"/>
      <c r="G23" s="44"/>
      <c r="H23" s="44"/>
      <c r="I23" s="44"/>
      <c r="J23" s="44"/>
      <c r="L23" s="120" t="str">
        <f>($A$4)</f>
        <v>Lackner Ádám</v>
      </c>
      <c r="N23" s="73">
        <v>3</v>
      </c>
      <c r="O23" s="74" t="s">
        <v>58</v>
      </c>
      <c r="P23" s="73">
        <v>0</v>
      </c>
      <c r="R23" s="122" t="str">
        <f>($A$8)</f>
        <v>Farkas Máté</v>
      </c>
      <c r="S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5" ht="20.399999999999999" x14ac:dyDescent="0.35">
      <c r="A24" s="76"/>
      <c r="B24" s="77"/>
      <c r="D24" s="70"/>
      <c r="E24" s="44"/>
      <c r="F24" s="44"/>
      <c r="G24" s="44"/>
      <c r="H24" s="44"/>
      <c r="I24" s="44"/>
      <c r="J24" s="44"/>
      <c r="L24" s="120" t="str">
        <f>($A$3)</f>
        <v>Molnár Dominik</v>
      </c>
      <c r="N24" s="73">
        <v>2</v>
      </c>
      <c r="O24" s="74" t="s">
        <v>58</v>
      </c>
      <c r="P24" s="73">
        <v>1</v>
      </c>
      <c r="Q24" s="136"/>
      <c r="R24" s="122" t="str">
        <f>($A$5)</f>
        <v>Szikora Renátó</v>
      </c>
      <c r="S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5" ht="3.75" customHeight="1" x14ac:dyDescent="0.4">
      <c r="A25" s="76"/>
      <c r="B25" s="77"/>
      <c r="C25" s="79"/>
      <c r="D25" s="80"/>
      <c r="E25" s="77"/>
      <c r="F25" s="77"/>
      <c r="G25" s="77"/>
      <c r="H25" s="77"/>
      <c r="I25" s="77"/>
      <c r="J25" s="77"/>
      <c r="K25" s="81"/>
      <c r="L25" s="81"/>
      <c r="M25" s="81"/>
      <c r="N25" s="77"/>
      <c r="O25" s="82"/>
      <c r="P25" s="83"/>
      <c r="Q25" s="82"/>
      <c r="R25" s="77"/>
      <c r="S25" s="77"/>
      <c r="T25" s="81"/>
      <c r="U25" s="81"/>
      <c r="V25" s="81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5" ht="24.6" x14ac:dyDescent="0.4">
      <c r="A26" s="68">
        <v>5</v>
      </c>
      <c r="B26" s="123"/>
      <c r="D26" s="70"/>
      <c r="E26" s="44"/>
      <c r="F26" s="44"/>
      <c r="G26" s="44"/>
      <c r="H26" s="44"/>
      <c r="I26" s="44"/>
      <c r="J26" s="44"/>
      <c r="L26" s="120" t="str">
        <f>($A$3)</f>
        <v>Molnár Dominik</v>
      </c>
      <c r="M26" s="71"/>
      <c r="N26" s="73">
        <v>2</v>
      </c>
      <c r="O26" s="74" t="s">
        <v>58</v>
      </c>
      <c r="P26" s="73">
        <v>3</v>
      </c>
      <c r="Q26" s="44"/>
      <c r="R26" s="122" t="str">
        <f>($A$4)</f>
        <v>Lackner Ádám</v>
      </c>
      <c r="S26" s="44"/>
      <c r="W26" s="44"/>
      <c r="X26" s="44"/>
      <c r="Y26" s="44"/>
      <c r="Z26" s="44"/>
      <c r="AA26" s="44"/>
      <c r="AB26" s="44"/>
      <c r="AE26" s="44"/>
      <c r="AF26" s="44"/>
      <c r="AG26" s="44"/>
    </row>
    <row r="27" spans="1:35" ht="20.399999999999999" x14ac:dyDescent="0.35">
      <c r="A27" s="76"/>
      <c r="B27" s="85"/>
      <c r="E27" s="44"/>
      <c r="F27" s="44"/>
      <c r="G27" s="44"/>
      <c r="H27" s="44"/>
      <c r="I27" s="44"/>
      <c r="J27" s="44"/>
      <c r="L27" s="120" t="str">
        <f>($A$5)</f>
        <v>Szikora Renátó</v>
      </c>
      <c r="N27" s="73">
        <v>4</v>
      </c>
      <c r="O27" s="74" t="s">
        <v>58</v>
      </c>
      <c r="P27" s="73">
        <v>0</v>
      </c>
      <c r="R27" s="122" t="str">
        <f>($A$7)</f>
        <v>Weiss Benedek</v>
      </c>
      <c r="S27" s="44"/>
      <c r="W27" s="44"/>
      <c r="X27" s="44"/>
      <c r="Y27" s="44"/>
      <c r="Z27" s="44"/>
      <c r="AA27" s="44"/>
      <c r="AB27" s="44"/>
      <c r="AE27" s="44"/>
      <c r="AF27" s="44"/>
      <c r="AG27" s="44"/>
    </row>
    <row r="28" spans="1:35" ht="20.399999999999999" x14ac:dyDescent="0.35">
      <c r="A28" s="76"/>
      <c r="B28" s="85"/>
      <c r="D28" s="70"/>
      <c r="E28" s="44"/>
      <c r="F28" s="44"/>
      <c r="G28" s="44"/>
      <c r="H28" s="44"/>
      <c r="I28" s="44"/>
      <c r="J28" s="44"/>
      <c r="L28" s="120" t="str">
        <f>($A$6)</f>
        <v>Király Dániel</v>
      </c>
      <c r="N28" s="73">
        <v>0</v>
      </c>
      <c r="O28" s="74" t="s">
        <v>58</v>
      </c>
      <c r="P28" s="73">
        <v>1</v>
      </c>
      <c r="Q28" s="136"/>
      <c r="R28" s="122" t="str">
        <f>($A$8)</f>
        <v>Farkas Máté</v>
      </c>
      <c r="S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5" ht="3.75" customHeight="1" x14ac:dyDescent="0.3">
      <c r="A29" s="76"/>
      <c r="B29" s="85"/>
      <c r="C29" s="124"/>
      <c r="D29" s="124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</row>
    <row r="31" spans="1:35" x14ac:dyDescent="0.3">
      <c r="A31" s="76"/>
    </row>
    <row r="32" spans="1:35" x14ac:dyDescent="0.3">
      <c r="A32" s="76"/>
    </row>
    <row r="33" spans="1:23" ht="3.75" customHeight="1" x14ac:dyDescent="0.3">
      <c r="A33" s="15"/>
    </row>
    <row r="34" spans="1:23" x14ac:dyDescent="0.3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pans="1:23" x14ac:dyDescent="0.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3" x14ac:dyDescent="0.3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pans="1:23" x14ac:dyDescent="0.3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2" sqref="A12"/>
    </sheetView>
  </sheetViews>
  <sheetFormatPr defaultRowHeight="24.9" customHeight="1" x14ac:dyDescent="0.3"/>
  <cols>
    <col min="1" max="1" width="21.5546875" customWidth="1"/>
    <col min="2" max="2" width="27" customWidth="1"/>
    <col min="3" max="3" width="9.109375" style="137"/>
  </cols>
  <sheetData>
    <row r="1" spans="1:3" ht="24.9" customHeight="1" x14ac:dyDescent="0.3">
      <c r="A1" t="s">
        <v>131</v>
      </c>
    </row>
    <row r="3" spans="1:3" ht="24.9" customHeight="1" x14ac:dyDescent="0.3">
      <c r="A3" s="93" t="s">
        <v>33</v>
      </c>
      <c r="B3" s="95" t="s">
        <v>24</v>
      </c>
      <c r="C3" s="137" t="s">
        <v>100</v>
      </c>
    </row>
    <row r="4" spans="1:3" ht="24.9" customHeight="1" x14ac:dyDescent="0.3">
      <c r="A4" s="93" t="s">
        <v>13</v>
      </c>
      <c r="B4" s="93" t="s">
        <v>12</v>
      </c>
      <c r="C4" s="137" t="s">
        <v>99</v>
      </c>
    </row>
    <row r="6" spans="1:3" ht="24.9" customHeight="1" x14ac:dyDescent="0.3">
      <c r="A6" t="s">
        <v>132</v>
      </c>
    </row>
    <row r="8" spans="1:3" ht="24.9" customHeight="1" x14ac:dyDescent="0.3">
      <c r="A8" s="93" t="s">
        <v>33</v>
      </c>
      <c r="B8" s="93" t="s">
        <v>12</v>
      </c>
      <c r="C8" s="137" t="s">
        <v>134</v>
      </c>
    </row>
    <row r="10" spans="1:3" ht="24.9" customHeight="1" x14ac:dyDescent="0.3">
      <c r="A10" t="s">
        <v>133</v>
      </c>
    </row>
    <row r="12" spans="1:3" ht="24.9" customHeight="1" x14ac:dyDescent="0.3">
      <c r="A12" s="143" t="s">
        <v>13</v>
      </c>
      <c r="B12" s="95" t="s">
        <v>24</v>
      </c>
      <c r="C12" s="137" t="s">
        <v>98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5" sqref="D5:E5"/>
    </sheetView>
  </sheetViews>
  <sheetFormatPr defaultRowHeight="24.9" customHeight="1" x14ac:dyDescent="0.3"/>
  <cols>
    <col min="1" max="1" width="18.44140625" customWidth="1"/>
    <col min="2" max="2" width="17.88671875" customWidth="1"/>
  </cols>
  <sheetData>
    <row r="1" spans="1:3" ht="24.9" customHeight="1" x14ac:dyDescent="0.3">
      <c r="A1" t="s">
        <v>131</v>
      </c>
    </row>
    <row r="3" spans="1:3" ht="24.9" customHeight="1" x14ac:dyDescent="0.3">
      <c r="A3" s="144" t="s">
        <v>23</v>
      </c>
      <c r="B3" s="95" t="s">
        <v>45</v>
      </c>
      <c r="C3" t="s">
        <v>102</v>
      </c>
    </row>
    <row r="4" spans="1:3" ht="24.9" customHeight="1" x14ac:dyDescent="0.3">
      <c r="A4" s="144" t="s">
        <v>46</v>
      </c>
      <c r="B4" s="95" t="s">
        <v>27</v>
      </c>
      <c r="C4" t="s">
        <v>102</v>
      </c>
    </row>
    <row r="6" spans="1:3" ht="24.9" customHeight="1" x14ac:dyDescent="0.3">
      <c r="A6" t="s">
        <v>132</v>
      </c>
    </row>
    <row r="8" spans="1:3" ht="24.9" customHeight="1" x14ac:dyDescent="0.3">
      <c r="A8" s="95" t="s">
        <v>46</v>
      </c>
      <c r="B8" s="95" t="s">
        <v>23</v>
      </c>
      <c r="C8" t="s">
        <v>105</v>
      </c>
    </row>
    <row r="10" spans="1:3" ht="24.9" customHeight="1" x14ac:dyDescent="0.3">
      <c r="A10" t="s">
        <v>133</v>
      </c>
    </row>
    <row r="12" spans="1:3" ht="24.9" customHeight="1" x14ac:dyDescent="0.3">
      <c r="A12" s="95" t="s">
        <v>45</v>
      </c>
      <c r="B12" s="144" t="s">
        <v>27</v>
      </c>
      <c r="C12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98" workbookViewId="0">
      <selection activeCell="A200" sqref="A200:E215"/>
    </sheetView>
  </sheetViews>
  <sheetFormatPr defaultColWidth="9.109375" defaultRowHeight="20.100000000000001" customHeight="1" x14ac:dyDescent="0.3"/>
  <cols>
    <col min="1" max="1" width="11.109375" style="94" customWidth="1"/>
    <col min="2" max="2" width="22.5546875" style="15" customWidth="1"/>
    <col min="3" max="3" width="1.5546875" style="15" customWidth="1"/>
    <col min="4" max="4" width="22.5546875" style="15" customWidth="1"/>
    <col min="5" max="5" width="9.109375" style="99"/>
    <col min="6" max="16384" width="9.109375" style="15"/>
  </cols>
  <sheetData>
    <row r="1" spans="1:5" ht="20.100000000000001" customHeight="1" x14ac:dyDescent="0.3">
      <c r="A1" s="94" t="s">
        <v>67</v>
      </c>
    </row>
    <row r="3" spans="1:5" ht="20.100000000000001" customHeight="1" x14ac:dyDescent="0.3">
      <c r="A3" s="94" t="s">
        <v>68</v>
      </c>
      <c r="B3" s="93" t="s">
        <v>29</v>
      </c>
      <c r="C3" s="15" t="s">
        <v>85</v>
      </c>
      <c r="D3" s="93" t="s">
        <v>34</v>
      </c>
      <c r="E3" s="99" t="s">
        <v>105</v>
      </c>
    </row>
    <row r="4" spans="1:5" ht="20.100000000000001" customHeight="1" x14ac:dyDescent="0.3">
      <c r="A4" s="94" t="s">
        <v>69</v>
      </c>
      <c r="B4" s="93" t="s">
        <v>9</v>
      </c>
      <c r="C4" s="15" t="s">
        <v>85</v>
      </c>
      <c r="D4" s="93" t="s">
        <v>10</v>
      </c>
      <c r="E4" s="99" t="s">
        <v>98</v>
      </c>
    </row>
    <row r="5" spans="1:5" ht="20.100000000000001" customHeight="1" x14ac:dyDescent="0.3">
      <c r="A5" s="94" t="s">
        <v>70</v>
      </c>
      <c r="B5" s="93" t="s">
        <v>30</v>
      </c>
      <c r="C5" s="15" t="s">
        <v>85</v>
      </c>
      <c r="D5" s="93" t="s">
        <v>32</v>
      </c>
      <c r="E5" s="99" t="s">
        <v>105</v>
      </c>
    </row>
    <row r="6" spans="1:5" ht="20.100000000000001" customHeight="1" x14ac:dyDescent="0.3">
      <c r="A6" s="94" t="s">
        <v>71</v>
      </c>
      <c r="B6" s="93" t="s">
        <v>8</v>
      </c>
      <c r="C6" s="15" t="s">
        <v>85</v>
      </c>
      <c r="D6" s="93" t="s">
        <v>11</v>
      </c>
      <c r="E6" s="99" t="s">
        <v>105</v>
      </c>
    </row>
    <row r="7" spans="1:5" ht="20.100000000000001" customHeight="1" x14ac:dyDescent="0.3">
      <c r="A7" s="94" t="s">
        <v>72</v>
      </c>
      <c r="B7" s="95" t="s">
        <v>40</v>
      </c>
      <c r="C7" s="15" t="s">
        <v>85</v>
      </c>
      <c r="D7" s="95" t="s">
        <v>39</v>
      </c>
      <c r="E7" s="99" t="s">
        <v>97</v>
      </c>
    </row>
    <row r="8" spans="1:5" ht="20.100000000000001" customHeight="1" x14ac:dyDescent="0.3">
      <c r="A8" s="94" t="s">
        <v>73</v>
      </c>
      <c r="B8" s="95" t="s">
        <v>63</v>
      </c>
      <c r="C8" s="15" t="s">
        <v>85</v>
      </c>
      <c r="D8" s="94" t="s">
        <v>43</v>
      </c>
      <c r="E8" s="99" t="s">
        <v>98</v>
      </c>
    </row>
    <row r="9" spans="1:5" ht="20.100000000000001" customHeight="1" x14ac:dyDescent="0.3">
      <c r="A9" s="94" t="s">
        <v>74</v>
      </c>
      <c r="B9" s="95" t="s">
        <v>25</v>
      </c>
      <c r="C9" s="15" t="s">
        <v>85</v>
      </c>
      <c r="D9" s="95" t="s">
        <v>26</v>
      </c>
      <c r="E9" s="99" t="s">
        <v>98</v>
      </c>
    </row>
    <row r="10" spans="1:5" ht="20.100000000000001" customHeight="1" x14ac:dyDescent="0.3">
      <c r="A10" s="94" t="s">
        <v>75</v>
      </c>
      <c r="B10" s="94" t="s">
        <v>1</v>
      </c>
      <c r="C10" s="15" t="s">
        <v>85</v>
      </c>
      <c r="D10" s="94" t="s">
        <v>62</v>
      </c>
      <c r="E10" s="99" t="s">
        <v>97</v>
      </c>
    </row>
    <row r="11" spans="1:5" ht="20.100000000000001" customHeight="1" x14ac:dyDescent="0.3">
      <c r="A11" s="94" t="s">
        <v>76</v>
      </c>
      <c r="B11" s="95" t="s">
        <v>15</v>
      </c>
      <c r="C11" s="15" t="s">
        <v>85</v>
      </c>
      <c r="D11" s="95" t="s">
        <v>16</v>
      </c>
      <c r="E11" s="99" t="s">
        <v>102</v>
      </c>
    </row>
    <row r="12" spans="1:5" ht="20.100000000000001" customHeight="1" x14ac:dyDescent="0.3">
      <c r="A12" s="94" t="s">
        <v>77</v>
      </c>
      <c r="B12" s="93" t="s">
        <v>35</v>
      </c>
      <c r="C12" s="15" t="s">
        <v>85</v>
      </c>
      <c r="D12" s="93" t="s">
        <v>33</v>
      </c>
      <c r="E12" s="99" t="s">
        <v>99</v>
      </c>
    </row>
    <row r="13" spans="1:5" ht="20.100000000000001" customHeight="1" x14ac:dyDescent="0.3">
      <c r="A13" s="94" t="s">
        <v>78</v>
      </c>
      <c r="B13" s="94" t="s">
        <v>3</v>
      </c>
      <c r="C13" s="15" t="s">
        <v>85</v>
      </c>
      <c r="D13" s="1" t="s">
        <v>36</v>
      </c>
      <c r="E13" s="99" t="s">
        <v>97</v>
      </c>
    </row>
    <row r="14" spans="1:5" ht="20.100000000000001" customHeight="1" x14ac:dyDescent="0.3">
      <c r="A14" s="94" t="s">
        <v>79</v>
      </c>
      <c r="B14" s="95" t="s">
        <v>38</v>
      </c>
      <c r="C14" s="15" t="s">
        <v>85</v>
      </c>
      <c r="D14" s="94" t="s">
        <v>42</v>
      </c>
      <c r="E14" s="99" t="s">
        <v>104</v>
      </c>
    </row>
    <row r="15" spans="1:5" ht="20.100000000000001" customHeight="1" x14ac:dyDescent="0.3">
      <c r="A15" s="94" t="s">
        <v>80</v>
      </c>
      <c r="B15" s="95" t="s">
        <v>19</v>
      </c>
      <c r="C15" s="15" t="s">
        <v>85</v>
      </c>
      <c r="D15" s="94" t="s">
        <v>5</v>
      </c>
      <c r="E15" s="99" t="s">
        <v>101</v>
      </c>
    </row>
    <row r="16" spans="1:5" ht="20.100000000000001" customHeight="1" x14ac:dyDescent="0.3">
      <c r="A16" s="94" t="s">
        <v>81</v>
      </c>
      <c r="B16" s="95" t="s">
        <v>37</v>
      </c>
      <c r="C16" s="15" t="s">
        <v>85</v>
      </c>
      <c r="D16" s="15" t="s">
        <v>2</v>
      </c>
      <c r="E16" s="99" t="s">
        <v>103</v>
      </c>
    </row>
    <row r="17" spans="1:5" ht="20.100000000000001" customHeight="1" x14ac:dyDescent="0.3">
      <c r="A17" s="94" t="s">
        <v>82</v>
      </c>
      <c r="C17" s="15" t="s">
        <v>85</v>
      </c>
    </row>
    <row r="18" spans="1:5" ht="20.100000000000001" customHeight="1" x14ac:dyDescent="0.3">
      <c r="A18" s="94" t="s">
        <v>83</v>
      </c>
      <c r="C18" s="15" t="s">
        <v>85</v>
      </c>
    </row>
    <row r="19" spans="1:5" ht="20.100000000000001" customHeight="1" x14ac:dyDescent="0.3">
      <c r="A19" s="94" t="s">
        <v>84</v>
      </c>
      <c r="C19" s="15" t="s">
        <v>85</v>
      </c>
    </row>
    <row r="21" spans="1:5" ht="20.100000000000001" customHeight="1" x14ac:dyDescent="0.3">
      <c r="A21" s="97" t="s">
        <v>86</v>
      </c>
    </row>
    <row r="23" spans="1:5" ht="20.100000000000001" customHeight="1" x14ac:dyDescent="0.3">
      <c r="A23" s="94" t="s">
        <v>68</v>
      </c>
      <c r="B23" s="93" t="s">
        <v>29</v>
      </c>
      <c r="C23" s="15" t="s">
        <v>85</v>
      </c>
      <c r="D23" s="94" t="s">
        <v>0</v>
      </c>
      <c r="E23" s="99" t="s">
        <v>105</v>
      </c>
    </row>
    <row r="24" spans="1:5" ht="20.100000000000001" customHeight="1" x14ac:dyDescent="0.3">
      <c r="A24" s="94" t="s">
        <v>69</v>
      </c>
      <c r="B24" s="94" t="s">
        <v>4</v>
      </c>
      <c r="C24" s="15" t="s">
        <v>85</v>
      </c>
      <c r="D24" s="93" t="s">
        <v>34</v>
      </c>
      <c r="E24" s="99" t="s">
        <v>105</v>
      </c>
    </row>
    <row r="25" spans="1:5" ht="20.100000000000001" customHeight="1" x14ac:dyDescent="0.3">
      <c r="A25" s="94" t="s">
        <v>70</v>
      </c>
      <c r="B25" s="94" t="s">
        <v>41</v>
      </c>
      <c r="C25" s="15" t="s">
        <v>85</v>
      </c>
      <c r="D25" s="94" t="s">
        <v>6</v>
      </c>
      <c r="E25" s="99" t="s">
        <v>104</v>
      </c>
    </row>
    <row r="26" spans="1:5" ht="20.100000000000001" customHeight="1" x14ac:dyDescent="0.3">
      <c r="A26" s="94" t="s">
        <v>71</v>
      </c>
      <c r="B26" s="93" t="s">
        <v>9</v>
      </c>
      <c r="C26" s="15" t="s">
        <v>85</v>
      </c>
      <c r="D26" s="95" t="s">
        <v>17</v>
      </c>
      <c r="E26" s="99" t="s">
        <v>104</v>
      </c>
    </row>
    <row r="27" spans="1:5" ht="20.100000000000001" customHeight="1" x14ac:dyDescent="0.3">
      <c r="A27" s="94" t="s">
        <v>72</v>
      </c>
      <c r="B27" s="93" t="s">
        <v>10</v>
      </c>
      <c r="C27" s="15" t="s">
        <v>85</v>
      </c>
      <c r="D27" s="95" t="s">
        <v>20</v>
      </c>
      <c r="E27" s="99" t="s">
        <v>104</v>
      </c>
    </row>
    <row r="28" spans="1:5" ht="20.100000000000001" customHeight="1" x14ac:dyDescent="0.3">
      <c r="A28" s="94" t="s">
        <v>73</v>
      </c>
      <c r="B28" s="93" t="s">
        <v>30</v>
      </c>
      <c r="C28" s="15" t="s">
        <v>85</v>
      </c>
      <c r="D28" s="94" t="s">
        <v>64</v>
      </c>
      <c r="E28" s="99" t="s">
        <v>99</v>
      </c>
    </row>
    <row r="29" spans="1:5" ht="20.100000000000001" customHeight="1" x14ac:dyDescent="0.3">
      <c r="A29" s="94" t="s">
        <v>74</v>
      </c>
      <c r="B29" s="93" t="s">
        <v>8</v>
      </c>
      <c r="C29" s="15" t="s">
        <v>85</v>
      </c>
      <c r="D29" s="93" t="s">
        <v>32</v>
      </c>
      <c r="E29" s="99" t="s">
        <v>98</v>
      </c>
    </row>
    <row r="30" spans="1:5" ht="20.100000000000001" customHeight="1" x14ac:dyDescent="0.3">
      <c r="A30" s="94" t="s">
        <v>75</v>
      </c>
      <c r="B30" s="95" t="s">
        <v>18</v>
      </c>
      <c r="C30" s="15" t="s">
        <v>85</v>
      </c>
      <c r="D30" s="93" t="s">
        <v>11</v>
      </c>
      <c r="E30" s="99" t="s">
        <v>104</v>
      </c>
    </row>
    <row r="31" spans="1:5" ht="20.100000000000001" customHeight="1" x14ac:dyDescent="0.3">
      <c r="A31" s="94" t="s">
        <v>76</v>
      </c>
      <c r="B31" s="95" t="s">
        <v>40</v>
      </c>
      <c r="C31" s="15" t="s">
        <v>85</v>
      </c>
      <c r="D31" s="94" t="s">
        <v>44</v>
      </c>
      <c r="E31" s="99" t="s">
        <v>98</v>
      </c>
    </row>
    <row r="32" spans="1:5" ht="20.100000000000001" customHeight="1" x14ac:dyDescent="0.3">
      <c r="A32" s="94" t="s">
        <v>77</v>
      </c>
      <c r="B32" s="95" t="s">
        <v>39</v>
      </c>
      <c r="C32" s="15" t="s">
        <v>85</v>
      </c>
      <c r="D32" s="95" t="s">
        <v>21</v>
      </c>
      <c r="E32" s="99" t="s">
        <v>102</v>
      </c>
    </row>
    <row r="33" spans="1:5" ht="20.100000000000001" customHeight="1" x14ac:dyDescent="0.3">
      <c r="A33" s="94" t="s">
        <v>78</v>
      </c>
      <c r="B33" s="95" t="s">
        <v>37</v>
      </c>
      <c r="C33" s="15" t="s">
        <v>85</v>
      </c>
      <c r="D33" s="94" t="s">
        <v>43</v>
      </c>
      <c r="E33" s="99" t="s">
        <v>106</v>
      </c>
    </row>
    <row r="34" spans="1:5" ht="20.100000000000001" customHeight="1" x14ac:dyDescent="0.3">
      <c r="A34" s="94" t="s">
        <v>79</v>
      </c>
      <c r="B34" s="93" t="s">
        <v>31</v>
      </c>
      <c r="C34" s="15" t="s">
        <v>85</v>
      </c>
      <c r="D34" s="95" t="s">
        <v>26</v>
      </c>
      <c r="E34" s="99" t="s">
        <v>107</v>
      </c>
    </row>
    <row r="35" spans="1:5" ht="20.100000000000001" customHeight="1" x14ac:dyDescent="0.3">
      <c r="A35" s="94" t="s">
        <v>80</v>
      </c>
      <c r="B35" s="95" t="s">
        <v>38</v>
      </c>
      <c r="C35" s="15" t="s">
        <v>85</v>
      </c>
      <c r="D35" s="93" t="s">
        <v>35</v>
      </c>
      <c r="E35" s="99" t="s">
        <v>108</v>
      </c>
    </row>
    <row r="36" spans="1:5" ht="20.100000000000001" customHeight="1" x14ac:dyDescent="0.3">
      <c r="A36" s="94" t="s">
        <v>81</v>
      </c>
      <c r="B36" s="95" t="s">
        <v>15</v>
      </c>
      <c r="C36" s="15" t="s">
        <v>85</v>
      </c>
      <c r="D36" s="94" t="s">
        <v>62</v>
      </c>
      <c r="E36" s="99" t="s">
        <v>104</v>
      </c>
    </row>
    <row r="37" spans="1:5" ht="20.100000000000001" customHeight="1" x14ac:dyDescent="0.3">
      <c r="A37" s="94" t="s">
        <v>82</v>
      </c>
      <c r="B37" s="94" t="s">
        <v>42</v>
      </c>
      <c r="C37" s="15" t="s">
        <v>85</v>
      </c>
      <c r="D37" s="95" t="s">
        <v>16</v>
      </c>
      <c r="E37" s="99" t="s">
        <v>98</v>
      </c>
    </row>
    <row r="38" spans="1:5" ht="20.100000000000001" customHeight="1" x14ac:dyDescent="0.3">
      <c r="A38" s="94" t="s">
        <v>83</v>
      </c>
      <c r="B38" s="94" t="s">
        <v>3</v>
      </c>
      <c r="C38" s="15" t="s">
        <v>85</v>
      </c>
      <c r="D38" s="93" t="s">
        <v>33</v>
      </c>
      <c r="E38" s="99" t="s">
        <v>97</v>
      </c>
    </row>
    <row r="39" spans="1:5" ht="20.100000000000001" customHeight="1" x14ac:dyDescent="0.3">
      <c r="A39" s="94" t="s">
        <v>84</v>
      </c>
      <c r="B39" s="94" t="s">
        <v>1</v>
      </c>
      <c r="C39" s="15" t="s">
        <v>85</v>
      </c>
      <c r="D39" s="1" t="s">
        <v>36</v>
      </c>
      <c r="E39" s="99" t="s">
        <v>109</v>
      </c>
    </row>
    <row r="41" spans="1:5" ht="20.100000000000001" customHeight="1" x14ac:dyDescent="0.3">
      <c r="A41" s="94" t="s">
        <v>87</v>
      </c>
    </row>
    <row r="43" spans="1:5" ht="20.100000000000001" customHeight="1" x14ac:dyDescent="0.3">
      <c r="A43" s="94" t="s">
        <v>68</v>
      </c>
      <c r="B43" s="94" t="s">
        <v>4</v>
      </c>
      <c r="C43" s="15" t="s">
        <v>85</v>
      </c>
      <c r="D43" s="94" t="s">
        <v>6</v>
      </c>
      <c r="E43" s="99" t="s">
        <v>97</v>
      </c>
    </row>
    <row r="44" spans="1:5" ht="20.100000000000001" customHeight="1" x14ac:dyDescent="0.3">
      <c r="A44" s="94" t="s">
        <v>69</v>
      </c>
      <c r="B44" s="94" t="s">
        <v>41</v>
      </c>
      <c r="C44" s="15" t="s">
        <v>85</v>
      </c>
      <c r="D44" s="95" t="s">
        <v>17</v>
      </c>
      <c r="E44" s="99" t="s">
        <v>104</v>
      </c>
    </row>
    <row r="45" spans="1:5" ht="20.100000000000001" customHeight="1" x14ac:dyDescent="0.3">
      <c r="A45" s="94" t="s">
        <v>70</v>
      </c>
      <c r="B45" s="93" t="s">
        <v>9</v>
      </c>
      <c r="C45" s="15" t="s">
        <v>85</v>
      </c>
      <c r="D45" s="95" t="s">
        <v>20</v>
      </c>
      <c r="E45" s="99" t="s">
        <v>104</v>
      </c>
    </row>
    <row r="46" spans="1:5" ht="20.100000000000001" customHeight="1" x14ac:dyDescent="0.3">
      <c r="A46" s="94" t="s">
        <v>71</v>
      </c>
      <c r="B46" s="93" t="s">
        <v>10</v>
      </c>
      <c r="C46" s="15" t="s">
        <v>85</v>
      </c>
      <c r="D46" s="94" t="s">
        <v>0</v>
      </c>
      <c r="E46" s="99" t="s">
        <v>98</v>
      </c>
    </row>
    <row r="47" spans="1:5" ht="20.100000000000001" customHeight="1" x14ac:dyDescent="0.3">
      <c r="A47" s="94" t="s">
        <v>72</v>
      </c>
      <c r="B47" s="95" t="s">
        <v>18</v>
      </c>
      <c r="C47" s="15" t="s">
        <v>85</v>
      </c>
      <c r="D47" s="94" t="s">
        <v>44</v>
      </c>
      <c r="E47" s="99" t="s">
        <v>98</v>
      </c>
    </row>
    <row r="48" spans="1:5" ht="20.100000000000001" customHeight="1" x14ac:dyDescent="0.3">
      <c r="A48" s="94" t="s">
        <v>73</v>
      </c>
      <c r="B48" s="95" t="s">
        <v>40</v>
      </c>
      <c r="C48" s="15" t="s">
        <v>85</v>
      </c>
      <c r="D48" s="95" t="s">
        <v>21</v>
      </c>
      <c r="E48" s="99" t="s">
        <v>100</v>
      </c>
    </row>
    <row r="49" spans="1:5" ht="20.100000000000001" customHeight="1" x14ac:dyDescent="0.3">
      <c r="A49" s="94" t="s">
        <v>74</v>
      </c>
      <c r="B49" s="95" t="s">
        <v>39</v>
      </c>
      <c r="C49" s="15" t="s">
        <v>85</v>
      </c>
      <c r="D49" s="94" t="s">
        <v>64</v>
      </c>
      <c r="E49" s="99" t="s">
        <v>108</v>
      </c>
    </row>
    <row r="50" spans="1:5" ht="20.100000000000001" customHeight="1" x14ac:dyDescent="0.3">
      <c r="A50" s="94" t="s">
        <v>75</v>
      </c>
      <c r="B50" s="95" t="s">
        <v>37</v>
      </c>
      <c r="C50" s="15" t="s">
        <v>85</v>
      </c>
      <c r="D50" s="95" t="s">
        <v>26</v>
      </c>
      <c r="E50" s="99" t="s">
        <v>99</v>
      </c>
    </row>
    <row r="51" spans="1:5" ht="20.100000000000001" customHeight="1" x14ac:dyDescent="0.3">
      <c r="A51" s="94" t="s">
        <v>76</v>
      </c>
      <c r="B51" s="93" t="s">
        <v>31</v>
      </c>
      <c r="C51" s="15" t="s">
        <v>85</v>
      </c>
      <c r="D51" s="94" t="s">
        <v>5</v>
      </c>
      <c r="E51" s="99" t="s">
        <v>109</v>
      </c>
    </row>
    <row r="52" spans="1:5" ht="20.100000000000001" customHeight="1" x14ac:dyDescent="0.3">
      <c r="A52" s="94" t="s">
        <v>77</v>
      </c>
      <c r="B52" s="95" t="s">
        <v>19</v>
      </c>
      <c r="C52" s="15" t="s">
        <v>85</v>
      </c>
      <c r="D52" s="94" t="s">
        <v>2</v>
      </c>
      <c r="E52" s="99" t="s">
        <v>100</v>
      </c>
    </row>
    <row r="53" spans="1:5" ht="20.100000000000001" customHeight="1" x14ac:dyDescent="0.3">
      <c r="A53" s="94" t="s">
        <v>78</v>
      </c>
      <c r="B53" s="95" t="s">
        <v>63</v>
      </c>
      <c r="C53" s="15" t="s">
        <v>85</v>
      </c>
      <c r="D53" s="94" t="s">
        <v>60</v>
      </c>
      <c r="E53" s="99" t="s">
        <v>111</v>
      </c>
    </row>
    <row r="54" spans="1:5" ht="20.100000000000001" customHeight="1" x14ac:dyDescent="0.3">
      <c r="A54" s="94" t="s">
        <v>79</v>
      </c>
      <c r="B54" s="95" t="s">
        <v>25</v>
      </c>
      <c r="C54" s="15" t="s">
        <v>85</v>
      </c>
      <c r="D54" s="94" t="s">
        <v>43</v>
      </c>
      <c r="E54" s="99" t="s">
        <v>100</v>
      </c>
    </row>
    <row r="55" spans="1:5" ht="20.100000000000001" customHeight="1" x14ac:dyDescent="0.3">
      <c r="A55" s="94" t="s">
        <v>80</v>
      </c>
      <c r="B55" s="94" t="s">
        <v>1</v>
      </c>
      <c r="C55" s="15" t="s">
        <v>85</v>
      </c>
      <c r="D55" s="93" t="s">
        <v>35</v>
      </c>
      <c r="E55" s="99" t="s">
        <v>97</v>
      </c>
    </row>
    <row r="56" spans="1:5" ht="20.100000000000001" customHeight="1" x14ac:dyDescent="0.3">
      <c r="A56" s="94" t="s">
        <v>81</v>
      </c>
      <c r="B56" s="95" t="s">
        <v>38</v>
      </c>
      <c r="C56" s="15" t="s">
        <v>85</v>
      </c>
      <c r="D56" s="94" t="s">
        <v>62</v>
      </c>
      <c r="E56" s="99" t="s">
        <v>110</v>
      </c>
    </row>
    <row r="57" spans="1:5" ht="20.100000000000001" customHeight="1" x14ac:dyDescent="0.3">
      <c r="A57" s="94" t="s">
        <v>82</v>
      </c>
      <c r="B57" s="94" t="s">
        <v>42</v>
      </c>
      <c r="C57" s="15" t="s">
        <v>85</v>
      </c>
      <c r="D57" s="93" t="s">
        <v>33</v>
      </c>
      <c r="E57" s="99" t="s">
        <v>104</v>
      </c>
    </row>
    <row r="58" spans="1:5" ht="20.100000000000001" customHeight="1" x14ac:dyDescent="0.3">
      <c r="A58" s="94" t="s">
        <v>83</v>
      </c>
      <c r="B58" s="95" t="s">
        <v>15</v>
      </c>
      <c r="D58" s="1" t="s">
        <v>36</v>
      </c>
      <c r="E58" s="99" t="s">
        <v>102</v>
      </c>
    </row>
    <row r="59" spans="1:5" ht="20.100000000000001" customHeight="1" x14ac:dyDescent="0.3">
      <c r="A59" s="94" t="s">
        <v>84</v>
      </c>
      <c r="B59" s="93" t="s">
        <v>30</v>
      </c>
      <c r="C59" s="15" t="s">
        <v>85</v>
      </c>
      <c r="D59" s="93" t="s">
        <v>11</v>
      </c>
      <c r="E59" s="99" t="s">
        <v>104</v>
      </c>
    </row>
    <row r="61" spans="1:5" ht="20.100000000000001" customHeight="1" x14ac:dyDescent="0.3">
      <c r="A61" s="94" t="s">
        <v>88</v>
      </c>
    </row>
    <row r="63" spans="1:5" ht="20.100000000000001" customHeight="1" x14ac:dyDescent="0.3">
      <c r="A63" s="94" t="s">
        <v>68</v>
      </c>
      <c r="B63" s="93" t="s">
        <v>29</v>
      </c>
      <c r="C63" s="15" t="s">
        <v>85</v>
      </c>
      <c r="D63" s="94" t="s">
        <v>6</v>
      </c>
      <c r="E63" s="99" t="s">
        <v>110</v>
      </c>
    </row>
    <row r="64" spans="1:5" ht="20.100000000000001" customHeight="1" x14ac:dyDescent="0.3">
      <c r="A64" s="94" t="s">
        <v>69</v>
      </c>
      <c r="B64" s="94" t="s">
        <v>4</v>
      </c>
      <c r="C64" s="15" t="s">
        <v>85</v>
      </c>
      <c r="D64" s="95" t="s">
        <v>17</v>
      </c>
      <c r="E64" s="99" t="s">
        <v>108</v>
      </c>
    </row>
    <row r="65" spans="1:5" ht="20.100000000000001" customHeight="1" x14ac:dyDescent="0.3">
      <c r="A65" s="94" t="s">
        <v>70</v>
      </c>
      <c r="B65" s="94" t="s">
        <v>41</v>
      </c>
      <c r="C65" s="15" t="s">
        <v>85</v>
      </c>
      <c r="D65" s="95" t="s">
        <v>20</v>
      </c>
      <c r="E65" s="99" t="s">
        <v>100</v>
      </c>
    </row>
    <row r="66" spans="1:5" ht="20.100000000000001" customHeight="1" x14ac:dyDescent="0.3">
      <c r="A66" s="94" t="s">
        <v>71</v>
      </c>
      <c r="B66" s="93" t="s">
        <v>34</v>
      </c>
      <c r="C66" s="15" t="s">
        <v>85</v>
      </c>
      <c r="D66" s="94" t="s">
        <v>0</v>
      </c>
      <c r="E66" s="99" t="s">
        <v>111</v>
      </c>
    </row>
    <row r="67" spans="1:5" ht="20.100000000000001" customHeight="1" x14ac:dyDescent="0.3">
      <c r="A67" s="94" t="s">
        <v>72</v>
      </c>
      <c r="B67" s="93" t="s">
        <v>8</v>
      </c>
      <c r="C67" s="15" t="s">
        <v>85</v>
      </c>
      <c r="D67" s="94" t="s">
        <v>44</v>
      </c>
      <c r="E67" s="99" t="s">
        <v>98</v>
      </c>
    </row>
    <row r="68" spans="1:5" ht="20.100000000000001" customHeight="1" x14ac:dyDescent="0.3">
      <c r="A68" s="94" t="s">
        <v>73</v>
      </c>
      <c r="B68" s="95" t="s">
        <v>18</v>
      </c>
      <c r="C68" s="15" t="s">
        <v>85</v>
      </c>
      <c r="D68" s="95" t="s">
        <v>21</v>
      </c>
      <c r="E68" s="99" t="s">
        <v>104</v>
      </c>
    </row>
    <row r="69" spans="1:5" ht="20.100000000000001" customHeight="1" x14ac:dyDescent="0.3">
      <c r="A69" s="94" t="s">
        <v>74</v>
      </c>
      <c r="B69" s="93" t="s">
        <v>32</v>
      </c>
      <c r="C69" s="15" t="s">
        <v>85</v>
      </c>
      <c r="D69" s="94" t="s">
        <v>64</v>
      </c>
      <c r="E69" s="99" t="s">
        <v>99</v>
      </c>
    </row>
    <row r="70" spans="1:5" ht="20.100000000000001" customHeight="1" x14ac:dyDescent="0.3">
      <c r="A70" s="94" t="s">
        <v>75</v>
      </c>
      <c r="B70" s="95" t="s">
        <v>37</v>
      </c>
      <c r="C70" s="15" t="s">
        <v>85</v>
      </c>
      <c r="D70" s="94" t="s">
        <v>5</v>
      </c>
      <c r="E70" s="99" t="s">
        <v>110</v>
      </c>
    </row>
    <row r="71" spans="1:5" ht="20.100000000000001" customHeight="1" x14ac:dyDescent="0.3">
      <c r="A71" s="94" t="s">
        <v>76</v>
      </c>
      <c r="B71" s="93" t="s">
        <v>31</v>
      </c>
      <c r="C71" s="15" t="s">
        <v>85</v>
      </c>
      <c r="D71" s="94" t="s">
        <v>2</v>
      </c>
      <c r="E71" s="99" t="s">
        <v>98</v>
      </c>
    </row>
    <row r="72" spans="1:5" ht="20.100000000000001" customHeight="1" x14ac:dyDescent="0.3">
      <c r="A72" s="94" t="s">
        <v>77</v>
      </c>
      <c r="B72" s="95" t="s">
        <v>19</v>
      </c>
      <c r="C72" s="15" t="s">
        <v>85</v>
      </c>
      <c r="D72" s="94" t="s">
        <v>60</v>
      </c>
      <c r="E72" s="99" t="s">
        <v>100</v>
      </c>
    </row>
    <row r="73" spans="1:5" ht="20.100000000000001" customHeight="1" x14ac:dyDescent="0.3">
      <c r="A73" s="94" t="s">
        <v>78</v>
      </c>
      <c r="B73" s="95" t="s">
        <v>63</v>
      </c>
      <c r="C73" s="15" t="s">
        <v>85</v>
      </c>
      <c r="D73" s="95" t="s">
        <v>25</v>
      </c>
      <c r="E73" s="99" t="s">
        <v>102</v>
      </c>
    </row>
    <row r="74" spans="1:5" ht="20.100000000000001" customHeight="1" x14ac:dyDescent="0.3">
      <c r="A74" s="94" t="s">
        <v>79</v>
      </c>
      <c r="B74" s="95" t="s">
        <v>26</v>
      </c>
      <c r="C74" s="15" t="s">
        <v>85</v>
      </c>
      <c r="D74" s="94" t="s">
        <v>43</v>
      </c>
      <c r="E74" s="99" t="s">
        <v>99</v>
      </c>
    </row>
    <row r="75" spans="1:5" ht="20.100000000000001" customHeight="1" x14ac:dyDescent="0.3">
      <c r="A75" s="94" t="s">
        <v>80</v>
      </c>
      <c r="B75" s="93" t="s">
        <v>30</v>
      </c>
      <c r="C75" s="15" t="s">
        <v>85</v>
      </c>
      <c r="D75" s="95" t="s">
        <v>39</v>
      </c>
      <c r="E75" s="99" t="s">
        <v>107</v>
      </c>
    </row>
    <row r="76" spans="1:5" ht="20.100000000000001" customHeight="1" x14ac:dyDescent="0.3">
      <c r="A76" s="94" t="s">
        <v>81</v>
      </c>
      <c r="B76" s="94" t="s">
        <v>3</v>
      </c>
      <c r="C76" s="15" t="s">
        <v>85</v>
      </c>
      <c r="D76" s="93" t="s">
        <v>35</v>
      </c>
      <c r="E76" s="99" t="s">
        <v>110</v>
      </c>
    </row>
    <row r="77" spans="1:5" ht="20.100000000000001" customHeight="1" x14ac:dyDescent="0.3">
      <c r="A77" s="94" t="s">
        <v>82</v>
      </c>
      <c r="B77" s="95" t="s">
        <v>15</v>
      </c>
      <c r="C77" s="15" t="s">
        <v>85</v>
      </c>
      <c r="D77" s="94" t="s">
        <v>42</v>
      </c>
      <c r="E77" s="99" t="s">
        <v>104</v>
      </c>
    </row>
    <row r="78" spans="1:5" ht="20.100000000000001" customHeight="1" x14ac:dyDescent="0.3">
      <c r="A78" s="94" t="s">
        <v>83</v>
      </c>
      <c r="B78" s="94" t="s">
        <v>1</v>
      </c>
      <c r="D78" s="93" t="s">
        <v>33</v>
      </c>
      <c r="E78" s="99" t="s">
        <v>98</v>
      </c>
    </row>
    <row r="79" spans="1:5" ht="20.100000000000001" customHeight="1" x14ac:dyDescent="0.3">
      <c r="A79" s="94" t="s">
        <v>84</v>
      </c>
      <c r="B79" s="95" t="s">
        <v>16</v>
      </c>
      <c r="C79" s="15" t="s">
        <v>85</v>
      </c>
      <c r="D79" s="1" t="s">
        <v>36</v>
      </c>
      <c r="E79" s="99" t="s">
        <v>112</v>
      </c>
    </row>
    <row r="81" spans="1:5" ht="20.100000000000001" customHeight="1" x14ac:dyDescent="0.3">
      <c r="A81" s="97" t="s">
        <v>89</v>
      </c>
    </row>
    <row r="83" spans="1:5" ht="20.100000000000001" customHeight="1" x14ac:dyDescent="0.3">
      <c r="A83" s="94" t="s">
        <v>68</v>
      </c>
      <c r="B83" s="93" t="s">
        <v>29</v>
      </c>
      <c r="C83" s="15" t="s">
        <v>85</v>
      </c>
      <c r="D83" s="95" t="s">
        <v>17</v>
      </c>
      <c r="E83" s="99" t="s">
        <v>104</v>
      </c>
    </row>
    <row r="84" spans="1:5" ht="20.100000000000001" customHeight="1" x14ac:dyDescent="0.3">
      <c r="A84" s="94" t="s">
        <v>69</v>
      </c>
      <c r="B84" s="94" t="s">
        <v>4</v>
      </c>
      <c r="C84" s="15" t="s">
        <v>85</v>
      </c>
      <c r="D84" s="95" t="s">
        <v>20</v>
      </c>
      <c r="E84" s="99" t="s">
        <v>104</v>
      </c>
    </row>
    <row r="85" spans="1:5" ht="20.100000000000001" customHeight="1" x14ac:dyDescent="0.3">
      <c r="A85" s="94" t="s">
        <v>70</v>
      </c>
      <c r="B85" s="94" t="s">
        <v>41</v>
      </c>
      <c r="C85" s="15" t="s">
        <v>85</v>
      </c>
      <c r="D85" s="93" t="s">
        <v>10</v>
      </c>
      <c r="E85" s="99" t="s">
        <v>114</v>
      </c>
    </row>
    <row r="86" spans="1:5" ht="20.100000000000001" customHeight="1" x14ac:dyDescent="0.3">
      <c r="A86" s="94" t="s">
        <v>71</v>
      </c>
      <c r="B86" s="93" t="s">
        <v>9</v>
      </c>
      <c r="C86" s="15" t="s">
        <v>85</v>
      </c>
      <c r="D86" s="94" t="s">
        <v>0</v>
      </c>
      <c r="E86" s="99" t="s">
        <v>107</v>
      </c>
    </row>
    <row r="87" spans="1:5" ht="20.100000000000001" customHeight="1" x14ac:dyDescent="0.3">
      <c r="A87" s="94" t="s">
        <v>72</v>
      </c>
      <c r="B87" s="94" t="s">
        <v>6</v>
      </c>
      <c r="C87" s="15" t="s">
        <v>85</v>
      </c>
      <c r="D87" s="93" t="s">
        <v>34</v>
      </c>
      <c r="E87" s="99" t="s">
        <v>104</v>
      </c>
    </row>
    <row r="88" spans="1:5" ht="20.100000000000001" customHeight="1" x14ac:dyDescent="0.3">
      <c r="A88" s="94" t="s">
        <v>73</v>
      </c>
      <c r="B88" s="93" t="s">
        <v>30</v>
      </c>
      <c r="C88" s="15" t="s">
        <v>85</v>
      </c>
      <c r="D88" s="94" t="s">
        <v>44</v>
      </c>
      <c r="E88" s="99" t="s">
        <v>105</v>
      </c>
    </row>
    <row r="89" spans="1:5" ht="20.100000000000001" customHeight="1" x14ac:dyDescent="0.3">
      <c r="A89" s="94" t="s">
        <v>74</v>
      </c>
      <c r="B89" s="95" t="s">
        <v>21</v>
      </c>
      <c r="C89" s="15" t="s">
        <v>85</v>
      </c>
      <c r="D89" s="93" t="s">
        <v>8</v>
      </c>
      <c r="E89" s="99" t="s">
        <v>104</v>
      </c>
    </row>
    <row r="90" spans="1:5" ht="20.100000000000001" customHeight="1" x14ac:dyDescent="0.3">
      <c r="A90" s="94" t="s">
        <v>75</v>
      </c>
      <c r="B90" s="95" t="s">
        <v>18</v>
      </c>
      <c r="C90" s="15" t="s">
        <v>85</v>
      </c>
      <c r="D90" s="95" t="s">
        <v>39</v>
      </c>
      <c r="E90" s="99" t="s">
        <v>100</v>
      </c>
    </row>
    <row r="91" spans="1:5" ht="20.100000000000001" customHeight="1" x14ac:dyDescent="0.3">
      <c r="A91" s="94" t="s">
        <v>76</v>
      </c>
      <c r="B91" s="95" t="s">
        <v>40</v>
      </c>
      <c r="C91" s="15" t="s">
        <v>85</v>
      </c>
      <c r="D91" s="94" t="s">
        <v>64</v>
      </c>
      <c r="E91" s="99" t="s">
        <v>108</v>
      </c>
    </row>
    <row r="92" spans="1:5" ht="20.100000000000001" customHeight="1" x14ac:dyDescent="0.3">
      <c r="A92" s="94" t="s">
        <v>77</v>
      </c>
      <c r="B92" s="93" t="s">
        <v>11</v>
      </c>
      <c r="C92" s="15" t="s">
        <v>85</v>
      </c>
      <c r="D92" s="93" t="s">
        <v>32</v>
      </c>
      <c r="E92" s="99" t="s">
        <v>107</v>
      </c>
    </row>
    <row r="93" spans="1:5" ht="20.100000000000001" customHeight="1" x14ac:dyDescent="0.3">
      <c r="A93" s="94" t="s">
        <v>78</v>
      </c>
      <c r="B93" s="93" t="s">
        <v>31</v>
      </c>
      <c r="C93" s="15" t="s">
        <v>85</v>
      </c>
      <c r="D93" s="94" t="s">
        <v>60</v>
      </c>
      <c r="E93" s="99" t="s">
        <v>113</v>
      </c>
    </row>
    <row r="94" spans="1:5" ht="20.100000000000001" customHeight="1" x14ac:dyDescent="0.3">
      <c r="A94" s="94" t="s">
        <v>79</v>
      </c>
      <c r="B94" s="95" t="s">
        <v>19</v>
      </c>
      <c r="C94" s="15" t="s">
        <v>85</v>
      </c>
      <c r="D94" s="95" t="s">
        <v>25</v>
      </c>
      <c r="E94" s="99" t="s">
        <v>114</v>
      </c>
    </row>
    <row r="95" spans="1:5" ht="20.100000000000001" customHeight="1" x14ac:dyDescent="0.3">
      <c r="A95" s="94" t="s">
        <v>80</v>
      </c>
      <c r="B95" s="94" t="s">
        <v>5</v>
      </c>
      <c r="C95" s="15" t="s">
        <v>85</v>
      </c>
      <c r="D95" s="95" t="s">
        <v>26</v>
      </c>
      <c r="E95" s="99" t="s">
        <v>99</v>
      </c>
    </row>
    <row r="96" spans="1:5" ht="20.100000000000001" customHeight="1" x14ac:dyDescent="0.3">
      <c r="A96" s="94" t="s">
        <v>81</v>
      </c>
      <c r="B96" s="95" t="s">
        <v>63</v>
      </c>
      <c r="C96" s="15" t="s">
        <v>85</v>
      </c>
      <c r="D96" s="94" t="s">
        <v>2</v>
      </c>
      <c r="E96" s="99" t="s">
        <v>104</v>
      </c>
    </row>
    <row r="97" spans="1:5" ht="20.100000000000001" customHeight="1" x14ac:dyDescent="0.3">
      <c r="A97" s="94" t="s">
        <v>82</v>
      </c>
      <c r="B97" s="95" t="s">
        <v>38</v>
      </c>
      <c r="C97" s="15" t="s">
        <v>85</v>
      </c>
      <c r="D97" s="95" t="s">
        <v>16</v>
      </c>
      <c r="E97" s="99" t="s">
        <v>115</v>
      </c>
    </row>
    <row r="98" spans="1:5" ht="20.100000000000001" customHeight="1" x14ac:dyDescent="0.3">
      <c r="A98" s="94" t="s">
        <v>83</v>
      </c>
      <c r="B98" s="1" t="s">
        <v>36</v>
      </c>
      <c r="C98" s="15" t="s">
        <v>85</v>
      </c>
      <c r="D98" s="93" t="s">
        <v>33</v>
      </c>
      <c r="E98" s="99" t="s">
        <v>97</v>
      </c>
    </row>
    <row r="100" spans="1:5" ht="20.100000000000001" customHeight="1" x14ac:dyDescent="0.3">
      <c r="A100" s="98" t="s">
        <v>90</v>
      </c>
    </row>
    <row r="102" spans="1:5" ht="20.100000000000001" customHeight="1" x14ac:dyDescent="0.3">
      <c r="A102" s="94" t="s">
        <v>68</v>
      </c>
      <c r="B102" s="93" t="s">
        <v>29</v>
      </c>
      <c r="C102" s="15" t="s">
        <v>85</v>
      </c>
      <c r="D102" s="95" t="s">
        <v>20</v>
      </c>
      <c r="E102" s="99" t="s">
        <v>104</v>
      </c>
    </row>
    <row r="103" spans="1:5" ht="20.100000000000001" customHeight="1" x14ac:dyDescent="0.3">
      <c r="A103" s="94" t="s">
        <v>69</v>
      </c>
      <c r="B103" s="94" t="s">
        <v>4</v>
      </c>
      <c r="C103" s="15" t="s">
        <v>85</v>
      </c>
      <c r="D103" s="93" t="s">
        <v>10</v>
      </c>
      <c r="E103" s="99" t="s">
        <v>100</v>
      </c>
    </row>
    <row r="104" spans="1:5" ht="20.100000000000001" customHeight="1" x14ac:dyDescent="0.3">
      <c r="A104" s="94" t="s">
        <v>70</v>
      </c>
      <c r="B104" s="94" t="s">
        <v>41</v>
      </c>
      <c r="C104" s="15" t="s">
        <v>85</v>
      </c>
      <c r="D104" s="93" t="s">
        <v>9</v>
      </c>
      <c r="E104" s="99" t="s">
        <v>102</v>
      </c>
    </row>
    <row r="105" spans="1:5" ht="20.100000000000001" customHeight="1" x14ac:dyDescent="0.3">
      <c r="A105" s="94" t="s">
        <v>71</v>
      </c>
      <c r="B105" s="95" t="s">
        <v>17</v>
      </c>
      <c r="C105" s="15" t="s">
        <v>85</v>
      </c>
      <c r="D105" s="93" t="s">
        <v>34</v>
      </c>
      <c r="E105" s="99" t="s">
        <v>112</v>
      </c>
    </row>
    <row r="106" spans="1:5" ht="20.100000000000001" customHeight="1" x14ac:dyDescent="0.3">
      <c r="A106" s="94" t="s">
        <v>72</v>
      </c>
      <c r="B106" s="94" t="s">
        <v>6</v>
      </c>
      <c r="C106" s="15" t="s">
        <v>85</v>
      </c>
      <c r="D106" s="94" t="s">
        <v>0</v>
      </c>
      <c r="E106" s="99" t="s">
        <v>105</v>
      </c>
    </row>
    <row r="107" spans="1:5" ht="20.100000000000001" customHeight="1" x14ac:dyDescent="0.3">
      <c r="A107" s="94" t="s">
        <v>73</v>
      </c>
      <c r="B107" s="93" t="s">
        <v>30</v>
      </c>
      <c r="C107" s="15" t="s">
        <v>85</v>
      </c>
      <c r="D107" s="95" t="s">
        <v>21</v>
      </c>
      <c r="E107" s="99" t="s">
        <v>107</v>
      </c>
    </row>
    <row r="108" spans="1:5" ht="20.100000000000001" customHeight="1" x14ac:dyDescent="0.3">
      <c r="A108" s="94" t="s">
        <v>74</v>
      </c>
      <c r="B108" s="93" t="s">
        <v>8</v>
      </c>
      <c r="C108" s="15" t="s">
        <v>85</v>
      </c>
      <c r="D108" s="95" t="s">
        <v>39</v>
      </c>
      <c r="E108" s="99" t="s">
        <v>112</v>
      </c>
    </row>
    <row r="109" spans="1:5" ht="20.100000000000001" customHeight="1" x14ac:dyDescent="0.3">
      <c r="A109" s="94" t="s">
        <v>75</v>
      </c>
      <c r="B109" s="95" t="s">
        <v>18</v>
      </c>
      <c r="C109" s="15" t="s">
        <v>85</v>
      </c>
      <c r="D109" s="95" t="s">
        <v>40</v>
      </c>
      <c r="E109" s="99" t="s">
        <v>104</v>
      </c>
    </row>
    <row r="110" spans="1:5" ht="20.100000000000001" customHeight="1" x14ac:dyDescent="0.3">
      <c r="A110" s="94" t="s">
        <v>76</v>
      </c>
      <c r="B110" s="94" t="s">
        <v>44</v>
      </c>
      <c r="C110" s="15" t="s">
        <v>85</v>
      </c>
      <c r="D110" s="93" t="s">
        <v>32</v>
      </c>
      <c r="E110" s="99" t="s">
        <v>98</v>
      </c>
    </row>
    <row r="111" spans="1:5" ht="20.100000000000001" customHeight="1" x14ac:dyDescent="0.3">
      <c r="A111" s="94" t="s">
        <v>77</v>
      </c>
      <c r="B111" s="93" t="s">
        <v>11</v>
      </c>
      <c r="C111" s="15" t="s">
        <v>85</v>
      </c>
      <c r="D111" s="94" t="s">
        <v>64</v>
      </c>
      <c r="E111" s="99" t="s">
        <v>98</v>
      </c>
    </row>
    <row r="112" spans="1:5" ht="20.100000000000001" customHeight="1" x14ac:dyDescent="0.3">
      <c r="A112" s="94" t="s">
        <v>78</v>
      </c>
      <c r="B112" s="95" t="s">
        <v>37</v>
      </c>
      <c r="C112" s="15" t="s">
        <v>85</v>
      </c>
      <c r="D112" s="94" t="s">
        <v>60</v>
      </c>
      <c r="E112" s="99" t="s">
        <v>109</v>
      </c>
    </row>
    <row r="113" spans="1:5" ht="20.100000000000001" customHeight="1" x14ac:dyDescent="0.3">
      <c r="A113" s="94" t="s">
        <v>79</v>
      </c>
      <c r="B113" s="93" t="s">
        <v>31</v>
      </c>
      <c r="C113" s="15" t="s">
        <v>85</v>
      </c>
      <c r="D113" s="95" t="s">
        <v>25</v>
      </c>
      <c r="E113" s="99" t="s">
        <v>109</v>
      </c>
    </row>
    <row r="114" spans="1:5" ht="20.100000000000001" customHeight="1" x14ac:dyDescent="0.3">
      <c r="A114" s="94" t="s">
        <v>80</v>
      </c>
      <c r="B114" s="94" t="s">
        <v>42</v>
      </c>
      <c r="D114" s="93" t="s">
        <v>35</v>
      </c>
      <c r="E114" s="99" t="s">
        <v>107</v>
      </c>
    </row>
    <row r="115" spans="1:5" ht="20.100000000000001" customHeight="1" x14ac:dyDescent="0.3">
      <c r="A115" s="94" t="s">
        <v>81</v>
      </c>
      <c r="B115" s="94" t="s">
        <v>2</v>
      </c>
      <c r="C115" s="15" t="s">
        <v>85</v>
      </c>
      <c r="D115" s="95" t="s">
        <v>26</v>
      </c>
      <c r="E115" s="99" t="s">
        <v>107</v>
      </c>
    </row>
    <row r="116" spans="1:5" ht="20.100000000000001" customHeight="1" x14ac:dyDescent="0.3">
      <c r="A116" s="94" t="s">
        <v>82</v>
      </c>
      <c r="B116" s="94" t="s">
        <v>5</v>
      </c>
      <c r="C116" s="15" t="s">
        <v>85</v>
      </c>
      <c r="D116" s="94" t="s">
        <v>43</v>
      </c>
      <c r="E116" s="99" t="s">
        <v>98</v>
      </c>
    </row>
    <row r="117" spans="1:5" ht="20.100000000000001" customHeight="1" x14ac:dyDescent="0.3">
      <c r="A117" s="94" t="s">
        <v>83</v>
      </c>
      <c r="B117" s="94" t="s">
        <v>3</v>
      </c>
      <c r="C117" s="15" t="s">
        <v>85</v>
      </c>
      <c r="D117" s="94" t="s">
        <v>62</v>
      </c>
      <c r="E117" s="99" t="s">
        <v>105</v>
      </c>
    </row>
    <row r="118" spans="1:5" ht="20.100000000000001" customHeight="1" x14ac:dyDescent="0.3">
      <c r="A118" s="94" t="s">
        <v>84</v>
      </c>
      <c r="B118" s="94" t="s">
        <v>1</v>
      </c>
      <c r="C118" s="15" t="s">
        <v>85</v>
      </c>
      <c r="D118" s="95" t="s">
        <v>16</v>
      </c>
      <c r="E118" s="99" t="s">
        <v>116</v>
      </c>
    </row>
    <row r="120" spans="1:5" ht="20.100000000000001" customHeight="1" x14ac:dyDescent="0.3">
      <c r="A120" s="97" t="s">
        <v>92</v>
      </c>
    </row>
    <row r="122" spans="1:5" ht="20.100000000000001" customHeight="1" x14ac:dyDescent="0.3">
      <c r="A122" s="94" t="s">
        <v>68</v>
      </c>
      <c r="B122" s="93" t="s">
        <v>29</v>
      </c>
      <c r="C122" s="15" t="s">
        <v>85</v>
      </c>
      <c r="D122" s="93" t="s">
        <v>10</v>
      </c>
      <c r="E122" s="99" t="s">
        <v>100</v>
      </c>
    </row>
    <row r="123" spans="1:5" ht="20.100000000000001" customHeight="1" x14ac:dyDescent="0.3">
      <c r="A123" s="94" t="s">
        <v>69</v>
      </c>
      <c r="B123" s="94" t="s">
        <v>4</v>
      </c>
      <c r="C123" s="15" t="s">
        <v>85</v>
      </c>
      <c r="D123" s="93" t="s">
        <v>9</v>
      </c>
      <c r="E123" s="99" t="s">
        <v>98</v>
      </c>
    </row>
    <row r="124" spans="1:5" ht="20.100000000000001" customHeight="1" x14ac:dyDescent="0.3">
      <c r="A124" s="94" t="s">
        <v>70</v>
      </c>
      <c r="B124" s="94" t="s">
        <v>41</v>
      </c>
      <c r="C124" s="15" t="s">
        <v>85</v>
      </c>
      <c r="D124" s="94" t="s">
        <v>0</v>
      </c>
      <c r="E124" s="99" t="s">
        <v>107</v>
      </c>
    </row>
    <row r="125" spans="1:5" ht="20.100000000000001" customHeight="1" x14ac:dyDescent="0.3">
      <c r="A125" s="94" t="s">
        <v>71</v>
      </c>
      <c r="B125" s="95" t="s">
        <v>20</v>
      </c>
      <c r="C125" s="15" t="s">
        <v>85</v>
      </c>
      <c r="D125" s="93" t="s">
        <v>34</v>
      </c>
      <c r="E125" s="99" t="s">
        <v>107</v>
      </c>
    </row>
    <row r="126" spans="1:5" ht="20.100000000000001" customHeight="1" x14ac:dyDescent="0.3">
      <c r="A126" s="94" t="s">
        <v>72</v>
      </c>
      <c r="B126" s="95" t="s">
        <v>17</v>
      </c>
      <c r="C126" s="15" t="s">
        <v>85</v>
      </c>
      <c r="D126" s="94" t="s">
        <v>6</v>
      </c>
      <c r="E126" s="99" t="s">
        <v>117</v>
      </c>
    </row>
    <row r="127" spans="1:5" ht="20.100000000000001" customHeight="1" x14ac:dyDescent="0.3">
      <c r="A127" s="94" t="s">
        <v>73</v>
      </c>
      <c r="B127" s="93" t="s">
        <v>8</v>
      </c>
      <c r="C127" s="15" t="s">
        <v>85</v>
      </c>
      <c r="D127" s="95" t="s">
        <v>40</v>
      </c>
      <c r="E127" s="99" t="s">
        <v>98</v>
      </c>
    </row>
    <row r="128" spans="1:5" ht="20.100000000000001" customHeight="1" x14ac:dyDescent="0.3">
      <c r="A128" s="94" t="s">
        <v>74</v>
      </c>
      <c r="B128" s="95" t="s">
        <v>18</v>
      </c>
      <c r="C128" s="15" t="s">
        <v>85</v>
      </c>
      <c r="D128" s="94" t="s">
        <v>64</v>
      </c>
      <c r="E128" s="99" t="s">
        <v>97</v>
      </c>
    </row>
    <row r="129" spans="1:5" ht="20.100000000000001" customHeight="1" x14ac:dyDescent="0.3">
      <c r="A129" s="94" t="s">
        <v>75</v>
      </c>
      <c r="B129" s="95" t="s">
        <v>21</v>
      </c>
      <c r="C129" s="15" t="s">
        <v>85</v>
      </c>
      <c r="D129" s="93" t="s">
        <v>32</v>
      </c>
      <c r="E129" s="99" t="s">
        <v>99</v>
      </c>
    </row>
    <row r="130" spans="1:5" ht="20.100000000000001" customHeight="1" x14ac:dyDescent="0.3">
      <c r="A130" s="94" t="s">
        <v>76</v>
      </c>
      <c r="B130" s="94" t="s">
        <v>44</v>
      </c>
      <c r="C130" s="15" t="s">
        <v>85</v>
      </c>
      <c r="D130" s="93" t="s">
        <v>11</v>
      </c>
      <c r="E130" s="99" t="s">
        <v>102</v>
      </c>
    </row>
    <row r="131" spans="1:5" ht="20.100000000000001" customHeight="1" x14ac:dyDescent="0.3">
      <c r="A131" s="94" t="s">
        <v>77</v>
      </c>
      <c r="B131" s="95" t="s">
        <v>37</v>
      </c>
      <c r="C131" s="15" t="s">
        <v>85</v>
      </c>
      <c r="D131" s="95" t="s">
        <v>25</v>
      </c>
      <c r="E131" s="99" t="s">
        <v>104</v>
      </c>
    </row>
    <row r="132" spans="1:5" ht="20.100000000000001" customHeight="1" x14ac:dyDescent="0.3">
      <c r="A132" s="94" t="s">
        <v>78</v>
      </c>
      <c r="B132" s="93" t="s">
        <v>31</v>
      </c>
      <c r="C132" s="15" t="s">
        <v>85</v>
      </c>
      <c r="D132" s="95" t="s">
        <v>63</v>
      </c>
      <c r="E132" s="99" t="s">
        <v>109</v>
      </c>
    </row>
    <row r="133" spans="1:5" ht="20.100000000000001" customHeight="1" x14ac:dyDescent="0.3">
      <c r="A133" s="94" t="s">
        <v>79</v>
      </c>
      <c r="B133" s="95" t="s">
        <v>19</v>
      </c>
      <c r="C133" s="15" t="s">
        <v>85</v>
      </c>
      <c r="D133" s="94" t="s">
        <v>43</v>
      </c>
      <c r="E133" s="99" t="s">
        <v>107</v>
      </c>
    </row>
    <row r="134" spans="1:5" ht="20.100000000000001" customHeight="1" x14ac:dyDescent="0.3">
      <c r="A134" s="94" t="s">
        <v>80</v>
      </c>
      <c r="B134" s="94" t="s">
        <v>60</v>
      </c>
      <c r="C134" s="15" t="s">
        <v>85</v>
      </c>
      <c r="D134" s="95" t="s">
        <v>26</v>
      </c>
      <c r="E134" s="99" t="s">
        <v>102</v>
      </c>
    </row>
    <row r="135" spans="1:5" ht="20.100000000000001" customHeight="1" x14ac:dyDescent="0.3">
      <c r="A135" s="94" t="s">
        <v>81</v>
      </c>
      <c r="B135" s="94" t="s">
        <v>3</v>
      </c>
      <c r="D135" s="95" t="s">
        <v>38</v>
      </c>
      <c r="E135" s="99" t="s">
        <v>98</v>
      </c>
    </row>
    <row r="136" spans="1:5" ht="20.100000000000001" customHeight="1" x14ac:dyDescent="0.3">
      <c r="A136" s="94" t="s">
        <v>82</v>
      </c>
      <c r="B136" s="95" t="s">
        <v>15</v>
      </c>
      <c r="D136" s="93" t="s">
        <v>33</v>
      </c>
      <c r="E136" s="99" t="s">
        <v>118</v>
      </c>
    </row>
    <row r="137" spans="1:5" ht="20.100000000000001" customHeight="1" x14ac:dyDescent="0.3">
      <c r="A137" s="94" t="s">
        <v>83</v>
      </c>
      <c r="B137" s="93" t="s">
        <v>35</v>
      </c>
      <c r="D137" s="1" t="s">
        <v>36</v>
      </c>
      <c r="E137" s="99" t="s">
        <v>102</v>
      </c>
    </row>
    <row r="138" spans="1:5" ht="20.100000000000001" customHeight="1" x14ac:dyDescent="0.3">
      <c r="A138" s="94" t="s">
        <v>84</v>
      </c>
      <c r="B138" s="95" t="s">
        <v>16</v>
      </c>
      <c r="D138" s="94" t="s">
        <v>62</v>
      </c>
      <c r="E138" s="99" t="s">
        <v>97</v>
      </c>
    </row>
    <row r="140" spans="1:5" ht="20.100000000000001" customHeight="1" x14ac:dyDescent="0.3">
      <c r="A140" s="94" t="s">
        <v>91</v>
      </c>
    </row>
    <row r="142" spans="1:5" ht="20.100000000000001" customHeight="1" x14ac:dyDescent="0.3">
      <c r="A142" s="94" t="s">
        <v>68</v>
      </c>
      <c r="B142" s="95" t="s">
        <v>25</v>
      </c>
      <c r="C142" s="15" t="s">
        <v>85</v>
      </c>
      <c r="D142" s="94" t="s">
        <v>60</v>
      </c>
      <c r="E142" s="99" t="s">
        <v>104</v>
      </c>
    </row>
    <row r="143" spans="1:5" ht="20.100000000000001" customHeight="1" x14ac:dyDescent="0.3">
      <c r="A143" s="94" t="s">
        <v>69</v>
      </c>
      <c r="B143" s="94" t="s">
        <v>2</v>
      </c>
      <c r="C143" s="15" t="s">
        <v>85</v>
      </c>
      <c r="D143" s="94" t="s">
        <v>5</v>
      </c>
      <c r="E143" s="99" t="s">
        <v>117</v>
      </c>
    </row>
    <row r="144" spans="1:5" ht="20.100000000000001" customHeight="1" x14ac:dyDescent="0.3">
      <c r="A144" s="94" t="s">
        <v>70</v>
      </c>
      <c r="B144" s="95" t="s">
        <v>19</v>
      </c>
      <c r="C144" s="15" t="s">
        <v>85</v>
      </c>
      <c r="D144" s="95" t="s">
        <v>63</v>
      </c>
      <c r="E144" s="99" t="s">
        <v>117</v>
      </c>
    </row>
    <row r="145" spans="1:5" ht="20.100000000000001" customHeight="1" x14ac:dyDescent="0.3">
      <c r="A145" s="94" t="s">
        <v>71</v>
      </c>
      <c r="B145" s="94" t="s">
        <v>3</v>
      </c>
      <c r="C145" s="15" t="s">
        <v>85</v>
      </c>
      <c r="D145" s="95" t="s">
        <v>16</v>
      </c>
      <c r="E145" s="99" t="s">
        <v>120</v>
      </c>
    </row>
    <row r="146" spans="1:5" ht="20.100000000000001" customHeight="1" x14ac:dyDescent="0.3">
      <c r="A146" s="94" t="s">
        <v>72</v>
      </c>
      <c r="B146" s="94" t="s">
        <v>1</v>
      </c>
      <c r="C146" s="15" t="s">
        <v>85</v>
      </c>
      <c r="D146" s="94" t="s">
        <v>42</v>
      </c>
      <c r="E146" s="99" t="s">
        <v>100</v>
      </c>
    </row>
    <row r="147" spans="1:5" ht="20.100000000000001" customHeight="1" x14ac:dyDescent="0.3">
      <c r="A147" s="94" t="s">
        <v>73</v>
      </c>
      <c r="B147" s="95" t="s">
        <v>38</v>
      </c>
      <c r="C147" s="15" t="s">
        <v>85</v>
      </c>
      <c r="D147" s="95" t="s">
        <v>15</v>
      </c>
      <c r="E147" s="99" t="s">
        <v>119</v>
      </c>
    </row>
    <row r="148" spans="1:5" ht="20.100000000000001" customHeight="1" x14ac:dyDescent="0.3">
      <c r="A148" s="94" t="s">
        <v>74</v>
      </c>
      <c r="B148" s="94" t="s">
        <v>62</v>
      </c>
      <c r="C148" s="15" t="s">
        <v>85</v>
      </c>
      <c r="D148" s="1" t="s">
        <v>36</v>
      </c>
      <c r="E148" s="99" t="s">
        <v>105</v>
      </c>
    </row>
    <row r="149" spans="1:5" ht="20.100000000000001" customHeight="1" x14ac:dyDescent="0.3">
      <c r="A149" s="94" t="s">
        <v>75</v>
      </c>
      <c r="B149" s="93" t="s">
        <v>29</v>
      </c>
      <c r="C149" s="15" t="s">
        <v>85</v>
      </c>
      <c r="D149" s="93" t="s">
        <v>9</v>
      </c>
      <c r="E149" s="99" t="s">
        <v>102</v>
      </c>
    </row>
    <row r="150" spans="1:5" ht="20.100000000000001" customHeight="1" x14ac:dyDescent="0.3">
      <c r="A150" s="94" t="s">
        <v>76</v>
      </c>
      <c r="B150" s="94" t="s">
        <v>4</v>
      </c>
      <c r="C150" s="15" t="s">
        <v>85</v>
      </c>
      <c r="D150" s="94" t="s">
        <v>41</v>
      </c>
      <c r="E150" s="99" t="s">
        <v>102</v>
      </c>
    </row>
    <row r="151" spans="1:5" ht="20.100000000000001" customHeight="1" x14ac:dyDescent="0.3">
      <c r="A151" s="94" t="s">
        <v>77</v>
      </c>
      <c r="B151" s="93" t="s">
        <v>10</v>
      </c>
      <c r="C151" s="15" t="s">
        <v>85</v>
      </c>
      <c r="D151" s="93" t="s">
        <v>34</v>
      </c>
      <c r="E151" s="99" t="s">
        <v>122</v>
      </c>
    </row>
    <row r="152" spans="1:5" ht="20.100000000000001" customHeight="1" x14ac:dyDescent="0.3">
      <c r="A152" s="94" t="s">
        <v>78</v>
      </c>
      <c r="B152" s="95" t="s">
        <v>20</v>
      </c>
      <c r="C152" s="15" t="s">
        <v>85</v>
      </c>
      <c r="D152" s="94" t="s">
        <v>6</v>
      </c>
      <c r="E152" s="99" t="s">
        <v>99</v>
      </c>
    </row>
    <row r="153" spans="1:5" ht="20.100000000000001" customHeight="1" x14ac:dyDescent="0.3">
      <c r="A153" s="94" t="s">
        <v>79</v>
      </c>
      <c r="B153" s="95" t="s">
        <v>17</v>
      </c>
      <c r="C153" s="15" t="s">
        <v>85</v>
      </c>
      <c r="D153" s="94" t="s">
        <v>0</v>
      </c>
      <c r="E153" s="99" t="s">
        <v>101</v>
      </c>
    </row>
    <row r="154" spans="1:5" ht="20.100000000000001" customHeight="1" x14ac:dyDescent="0.3">
      <c r="A154" s="94" t="s">
        <v>80</v>
      </c>
      <c r="B154" s="93" t="s">
        <v>30</v>
      </c>
      <c r="C154" s="15" t="s">
        <v>85</v>
      </c>
      <c r="D154" s="95" t="s">
        <v>40</v>
      </c>
      <c r="E154" s="99" t="s">
        <v>98</v>
      </c>
    </row>
    <row r="155" spans="1:5" ht="20.100000000000001" customHeight="1" x14ac:dyDescent="0.3">
      <c r="A155" s="94" t="s">
        <v>81</v>
      </c>
      <c r="B155" s="93" t="s">
        <v>8</v>
      </c>
      <c r="C155" s="15" t="s">
        <v>85</v>
      </c>
      <c r="D155" s="95" t="s">
        <v>18</v>
      </c>
      <c r="E155" s="99" t="s">
        <v>121</v>
      </c>
    </row>
    <row r="156" spans="1:5" ht="20.100000000000001" customHeight="1" x14ac:dyDescent="0.3">
      <c r="A156" s="94" t="s">
        <v>82</v>
      </c>
      <c r="B156" s="95" t="s">
        <v>39</v>
      </c>
      <c r="C156" s="15" t="s">
        <v>85</v>
      </c>
      <c r="D156" s="93" t="s">
        <v>32</v>
      </c>
      <c r="E156" s="99" t="s">
        <v>99</v>
      </c>
    </row>
    <row r="157" spans="1:5" ht="20.100000000000001" customHeight="1" x14ac:dyDescent="0.3">
      <c r="A157" s="94" t="s">
        <v>83</v>
      </c>
      <c r="B157" s="95" t="s">
        <v>21</v>
      </c>
      <c r="C157" s="15" t="s">
        <v>85</v>
      </c>
      <c r="D157" s="93" t="s">
        <v>11</v>
      </c>
      <c r="E157" s="99" t="s">
        <v>104</v>
      </c>
    </row>
    <row r="158" spans="1:5" ht="20.100000000000001" customHeight="1" x14ac:dyDescent="0.3">
      <c r="A158" s="94" t="s">
        <v>84</v>
      </c>
      <c r="B158" s="94" t="s">
        <v>44</v>
      </c>
      <c r="C158" s="15" t="s">
        <v>85</v>
      </c>
      <c r="D158" s="94" t="s">
        <v>64</v>
      </c>
      <c r="E158" s="99" t="s">
        <v>99</v>
      </c>
    </row>
    <row r="160" spans="1:5" ht="20.100000000000001" customHeight="1" x14ac:dyDescent="0.3">
      <c r="A160" s="94" t="s">
        <v>93</v>
      </c>
    </row>
    <row r="162" spans="1:5" ht="20.100000000000001" customHeight="1" x14ac:dyDescent="0.3">
      <c r="A162" s="94" t="s">
        <v>68</v>
      </c>
      <c r="B162" s="94" t="s">
        <v>3</v>
      </c>
      <c r="C162" s="15" t="s">
        <v>85</v>
      </c>
      <c r="D162" s="94" t="s">
        <v>42</v>
      </c>
      <c r="E162" s="99" t="s">
        <v>113</v>
      </c>
    </row>
    <row r="163" spans="1:5" ht="20.100000000000001" customHeight="1" x14ac:dyDescent="0.3">
      <c r="A163" s="94" t="s">
        <v>69</v>
      </c>
      <c r="B163" s="94" t="s">
        <v>1</v>
      </c>
      <c r="C163" s="15" t="s">
        <v>85</v>
      </c>
      <c r="D163" s="95" t="s">
        <v>15</v>
      </c>
      <c r="E163" s="99" t="s">
        <v>111</v>
      </c>
    </row>
    <row r="164" spans="1:5" ht="20.100000000000001" customHeight="1" x14ac:dyDescent="0.3">
      <c r="A164" s="94" t="s">
        <v>70</v>
      </c>
      <c r="B164" s="95" t="s">
        <v>38</v>
      </c>
      <c r="C164" s="15" t="s">
        <v>85</v>
      </c>
      <c r="D164" s="93" t="s">
        <v>33</v>
      </c>
      <c r="E164" s="99" t="s">
        <v>108</v>
      </c>
    </row>
    <row r="165" spans="1:5" ht="20.100000000000001" customHeight="1" x14ac:dyDescent="0.3">
      <c r="A165" s="94" t="s">
        <v>71</v>
      </c>
      <c r="B165" s="94" t="s">
        <v>62</v>
      </c>
      <c r="C165" s="15" t="s">
        <v>85</v>
      </c>
      <c r="D165" s="93" t="s">
        <v>35</v>
      </c>
      <c r="E165" s="99" t="s">
        <v>100</v>
      </c>
    </row>
    <row r="166" spans="1:5" ht="20.100000000000001" customHeight="1" x14ac:dyDescent="0.3">
      <c r="A166" s="94" t="s">
        <v>72</v>
      </c>
      <c r="B166" s="95" t="s">
        <v>37</v>
      </c>
      <c r="C166" s="15" t="s">
        <v>85</v>
      </c>
      <c r="D166" s="95" t="s">
        <v>63</v>
      </c>
      <c r="E166" s="99" t="s">
        <v>104</v>
      </c>
    </row>
    <row r="167" spans="1:5" ht="20.100000000000001" customHeight="1" x14ac:dyDescent="0.3">
      <c r="A167" s="94" t="s">
        <v>73</v>
      </c>
      <c r="B167" s="93" t="s">
        <v>31</v>
      </c>
      <c r="C167" s="15" t="s">
        <v>85</v>
      </c>
      <c r="D167" s="95" t="s">
        <v>19</v>
      </c>
      <c r="E167" s="99" t="s">
        <v>105</v>
      </c>
    </row>
    <row r="168" spans="1:5" ht="20.100000000000001" customHeight="1" x14ac:dyDescent="0.3">
      <c r="A168" s="94" t="s">
        <v>74</v>
      </c>
      <c r="B168" s="94" t="s">
        <v>60</v>
      </c>
      <c r="C168" s="15" t="s">
        <v>85</v>
      </c>
      <c r="D168" s="94" t="s">
        <v>5</v>
      </c>
      <c r="E168" s="99" t="s">
        <v>115</v>
      </c>
    </row>
    <row r="169" spans="1:5" ht="20.100000000000001" customHeight="1" x14ac:dyDescent="0.3">
      <c r="A169" s="94" t="s">
        <v>75</v>
      </c>
      <c r="B169" s="94" t="s">
        <v>2</v>
      </c>
      <c r="C169" s="15" t="s">
        <v>85</v>
      </c>
      <c r="D169" s="94" t="s">
        <v>43</v>
      </c>
      <c r="E169" s="99" t="s">
        <v>101</v>
      </c>
    </row>
    <row r="170" spans="1:5" ht="20.100000000000001" customHeight="1" x14ac:dyDescent="0.3">
      <c r="A170" s="94" t="s">
        <v>76</v>
      </c>
      <c r="B170" s="93" t="s">
        <v>30</v>
      </c>
      <c r="C170" s="15" t="s">
        <v>85</v>
      </c>
      <c r="D170" s="95" t="s">
        <v>18</v>
      </c>
      <c r="E170" s="99" t="s">
        <v>102</v>
      </c>
    </row>
    <row r="171" spans="1:5" ht="20.100000000000001" customHeight="1" x14ac:dyDescent="0.3">
      <c r="A171" s="94" t="s">
        <v>77</v>
      </c>
      <c r="B171" s="93" t="s">
        <v>8</v>
      </c>
      <c r="C171" s="15" t="s">
        <v>85</v>
      </c>
      <c r="D171" s="94" t="s">
        <v>64</v>
      </c>
      <c r="E171" s="99" t="s">
        <v>110</v>
      </c>
    </row>
    <row r="172" spans="1:5" ht="20.100000000000001" customHeight="1" x14ac:dyDescent="0.3">
      <c r="A172" s="94" t="s">
        <v>78</v>
      </c>
      <c r="B172" s="95" t="s">
        <v>40</v>
      </c>
      <c r="C172" s="15" t="s">
        <v>85</v>
      </c>
      <c r="D172" s="93" t="s">
        <v>32</v>
      </c>
      <c r="E172" s="99" t="s">
        <v>105</v>
      </c>
    </row>
    <row r="173" spans="1:5" ht="20.100000000000001" customHeight="1" x14ac:dyDescent="0.3">
      <c r="A173" s="94" t="s">
        <v>79</v>
      </c>
      <c r="B173" s="95" t="s">
        <v>39</v>
      </c>
      <c r="C173" s="15" t="s">
        <v>85</v>
      </c>
      <c r="D173" s="93" t="s">
        <v>11</v>
      </c>
      <c r="E173" s="99" t="s">
        <v>104</v>
      </c>
    </row>
    <row r="174" spans="1:5" ht="20.100000000000001" customHeight="1" x14ac:dyDescent="0.3">
      <c r="A174" s="94" t="s">
        <v>80</v>
      </c>
      <c r="B174" s="95" t="s">
        <v>21</v>
      </c>
      <c r="C174" s="15" t="s">
        <v>85</v>
      </c>
      <c r="D174" s="94" t="s">
        <v>44</v>
      </c>
      <c r="E174" s="99" t="s">
        <v>98</v>
      </c>
    </row>
    <row r="175" spans="1:5" ht="20.100000000000001" customHeight="1" x14ac:dyDescent="0.3">
      <c r="A175" s="94" t="s">
        <v>81</v>
      </c>
      <c r="B175" s="93" t="s">
        <v>29</v>
      </c>
      <c r="C175" s="15" t="s">
        <v>85</v>
      </c>
      <c r="D175" s="94" t="s">
        <v>41</v>
      </c>
      <c r="E175" s="99" t="s">
        <v>100</v>
      </c>
    </row>
    <row r="176" spans="1:5" ht="20.100000000000001" customHeight="1" x14ac:dyDescent="0.3">
      <c r="A176" s="94" t="s">
        <v>82</v>
      </c>
      <c r="B176" s="94" t="s">
        <v>4</v>
      </c>
      <c r="C176" s="15" t="s">
        <v>85</v>
      </c>
      <c r="D176" s="94" t="s">
        <v>0</v>
      </c>
      <c r="E176" s="99" t="s">
        <v>123</v>
      </c>
    </row>
    <row r="177" spans="1:5" ht="20.100000000000001" customHeight="1" x14ac:dyDescent="0.3">
      <c r="A177" s="94" t="s">
        <v>83</v>
      </c>
      <c r="B177" s="93" t="s">
        <v>9</v>
      </c>
      <c r="C177" s="15" t="s">
        <v>85</v>
      </c>
      <c r="D177" s="93" t="s">
        <v>34</v>
      </c>
      <c r="E177" s="99" t="s">
        <v>102</v>
      </c>
    </row>
    <row r="178" spans="1:5" ht="20.100000000000001" customHeight="1" x14ac:dyDescent="0.3">
      <c r="A178" s="94" t="s">
        <v>84</v>
      </c>
      <c r="B178" s="93" t="s">
        <v>10</v>
      </c>
      <c r="C178" s="15" t="s">
        <v>85</v>
      </c>
      <c r="D178" s="94" t="s">
        <v>6</v>
      </c>
      <c r="E178" s="99" t="s">
        <v>101</v>
      </c>
    </row>
    <row r="180" spans="1:5" ht="20.100000000000001" customHeight="1" x14ac:dyDescent="0.3">
      <c r="A180" s="97" t="s">
        <v>94</v>
      </c>
    </row>
    <row r="182" spans="1:5" ht="20.100000000000001" customHeight="1" x14ac:dyDescent="0.3">
      <c r="A182" s="94" t="s">
        <v>68</v>
      </c>
      <c r="B182" s="95" t="s">
        <v>20</v>
      </c>
      <c r="C182" s="15" t="s">
        <v>85</v>
      </c>
      <c r="D182" s="95" t="s">
        <v>17</v>
      </c>
      <c r="E182" s="99" t="s">
        <v>105</v>
      </c>
    </row>
    <row r="183" spans="1:5" ht="20.100000000000001" customHeight="1" x14ac:dyDescent="0.3">
      <c r="A183" s="94" t="s">
        <v>69</v>
      </c>
      <c r="B183" s="93" t="s">
        <v>29</v>
      </c>
      <c r="C183" s="15" t="s">
        <v>85</v>
      </c>
      <c r="D183" s="94" t="s">
        <v>4</v>
      </c>
      <c r="E183" s="99" t="s">
        <v>100</v>
      </c>
    </row>
    <row r="184" spans="1:5" ht="20.100000000000001" customHeight="1" x14ac:dyDescent="0.3">
      <c r="A184" s="94" t="s">
        <v>70</v>
      </c>
      <c r="B184" s="93" t="s">
        <v>30</v>
      </c>
      <c r="C184" s="15" t="s">
        <v>85</v>
      </c>
      <c r="D184" s="93" t="s">
        <v>8</v>
      </c>
      <c r="E184" s="99" t="s">
        <v>113</v>
      </c>
    </row>
    <row r="185" spans="1:5" ht="20.100000000000001" customHeight="1" x14ac:dyDescent="0.3">
      <c r="A185" s="94" t="s">
        <v>71</v>
      </c>
      <c r="B185" s="95" t="s">
        <v>18</v>
      </c>
      <c r="C185" s="15" t="s">
        <v>85</v>
      </c>
      <c r="D185" s="93" t="s">
        <v>32</v>
      </c>
      <c r="E185" s="99" t="s">
        <v>102</v>
      </c>
    </row>
    <row r="186" spans="1:5" ht="20.100000000000001" customHeight="1" x14ac:dyDescent="0.3">
      <c r="A186" s="94" t="s">
        <v>72</v>
      </c>
      <c r="B186" s="95" t="s">
        <v>40</v>
      </c>
      <c r="C186" s="15" t="s">
        <v>85</v>
      </c>
      <c r="D186" s="93" t="s">
        <v>11</v>
      </c>
      <c r="E186" s="99" t="s">
        <v>118</v>
      </c>
    </row>
    <row r="187" spans="1:5" ht="20.100000000000001" customHeight="1" x14ac:dyDescent="0.3">
      <c r="A187" s="94" t="s">
        <v>73</v>
      </c>
      <c r="B187" s="95" t="s">
        <v>39</v>
      </c>
      <c r="C187" s="15" t="s">
        <v>85</v>
      </c>
      <c r="D187" s="94" t="s">
        <v>44</v>
      </c>
      <c r="E187" s="99" t="s">
        <v>104</v>
      </c>
    </row>
    <row r="188" spans="1:5" ht="20.100000000000001" customHeight="1" x14ac:dyDescent="0.3">
      <c r="A188" s="94" t="s">
        <v>74</v>
      </c>
      <c r="B188" s="95" t="s">
        <v>21</v>
      </c>
      <c r="C188" s="15" t="s">
        <v>85</v>
      </c>
      <c r="D188" s="94" t="s">
        <v>64</v>
      </c>
      <c r="E188" s="99" t="s">
        <v>113</v>
      </c>
    </row>
    <row r="189" spans="1:5" ht="20.100000000000001" customHeight="1" x14ac:dyDescent="0.3">
      <c r="A189" s="94" t="s">
        <v>75</v>
      </c>
      <c r="B189" s="95" t="s">
        <v>37</v>
      </c>
      <c r="C189" s="15" t="s">
        <v>85</v>
      </c>
      <c r="D189" s="95" t="s">
        <v>19</v>
      </c>
      <c r="E189" s="99" t="s">
        <v>102</v>
      </c>
    </row>
    <row r="190" spans="1:5" ht="20.100000000000001" customHeight="1" x14ac:dyDescent="0.3">
      <c r="A190" s="94" t="s">
        <v>76</v>
      </c>
      <c r="B190" s="93" t="s">
        <v>31</v>
      </c>
      <c r="C190" s="15" t="s">
        <v>85</v>
      </c>
      <c r="D190" s="94" t="s">
        <v>43</v>
      </c>
      <c r="E190" s="99" t="s">
        <v>108</v>
      </c>
    </row>
    <row r="191" spans="1:5" ht="20.100000000000001" customHeight="1" x14ac:dyDescent="0.3">
      <c r="A191" s="94" t="s">
        <v>77</v>
      </c>
      <c r="B191" s="95" t="s">
        <v>63</v>
      </c>
      <c r="C191" s="15" t="s">
        <v>85</v>
      </c>
      <c r="D191" s="95" t="s">
        <v>26</v>
      </c>
      <c r="E191" s="99" t="s">
        <v>104</v>
      </c>
    </row>
    <row r="192" spans="1:5" ht="20.100000000000001" customHeight="1" x14ac:dyDescent="0.3">
      <c r="A192" s="94" t="s">
        <v>78</v>
      </c>
      <c r="B192" s="95" t="s">
        <v>25</v>
      </c>
      <c r="C192" s="15" t="s">
        <v>85</v>
      </c>
      <c r="D192" s="94" t="s">
        <v>5</v>
      </c>
      <c r="E192" s="99" t="s">
        <v>100</v>
      </c>
    </row>
    <row r="193" spans="1:5" ht="20.100000000000001" customHeight="1" x14ac:dyDescent="0.3">
      <c r="A193" s="94" t="s">
        <v>79</v>
      </c>
      <c r="B193" s="94" t="s">
        <v>60</v>
      </c>
      <c r="C193" s="15" t="s">
        <v>85</v>
      </c>
      <c r="D193" s="94" t="s">
        <v>2</v>
      </c>
      <c r="E193" s="99" t="s">
        <v>104</v>
      </c>
    </row>
    <row r="194" spans="1:5" ht="20.100000000000001" customHeight="1" x14ac:dyDescent="0.3">
      <c r="A194" s="94" t="s">
        <v>80</v>
      </c>
      <c r="B194" s="94" t="s">
        <v>3</v>
      </c>
      <c r="C194" s="15" t="s">
        <v>85</v>
      </c>
      <c r="D194" s="95" t="s">
        <v>15</v>
      </c>
      <c r="E194" s="99" t="s">
        <v>118</v>
      </c>
    </row>
    <row r="195" spans="1:5" ht="20.100000000000001" customHeight="1" x14ac:dyDescent="0.3">
      <c r="A195" s="94" t="s">
        <v>81</v>
      </c>
      <c r="B195" s="94" t="s">
        <v>1</v>
      </c>
      <c r="C195" s="15" t="s">
        <v>85</v>
      </c>
      <c r="D195" s="95" t="s">
        <v>38</v>
      </c>
      <c r="E195" s="99" t="s">
        <v>123</v>
      </c>
    </row>
    <row r="196" spans="1:5" ht="20.100000000000001" customHeight="1" x14ac:dyDescent="0.3">
      <c r="A196" s="94" t="s">
        <v>82</v>
      </c>
      <c r="B196" s="94" t="s">
        <v>42</v>
      </c>
      <c r="C196" s="15" t="s">
        <v>85</v>
      </c>
      <c r="D196" s="1" t="s">
        <v>36</v>
      </c>
      <c r="E196" s="99" t="s">
        <v>104</v>
      </c>
    </row>
    <row r="197" spans="1:5" ht="20.100000000000001" customHeight="1" x14ac:dyDescent="0.3">
      <c r="A197" s="94" t="s">
        <v>83</v>
      </c>
      <c r="B197" s="95" t="s">
        <v>16</v>
      </c>
      <c r="C197" s="15" t="s">
        <v>85</v>
      </c>
      <c r="D197" s="93" t="s">
        <v>35</v>
      </c>
      <c r="E197" s="99" t="s">
        <v>108</v>
      </c>
    </row>
    <row r="198" spans="1:5" ht="20.100000000000001" customHeight="1" x14ac:dyDescent="0.3">
      <c r="A198" s="94" t="s">
        <v>84</v>
      </c>
      <c r="B198" s="94" t="s">
        <v>62</v>
      </c>
      <c r="C198" s="15" t="s">
        <v>85</v>
      </c>
      <c r="D198" s="93" t="s">
        <v>33</v>
      </c>
      <c r="E198" s="99" t="s">
        <v>101</v>
      </c>
    </row>
    <row r="200" spans="1:5" ht="20.100000000000001" customHeight="1" x14ac:dyDescent="0.3">
      <c r="A200" s="94" t="s">
        <v>95</v>
      </c>
    </row>
    <row r="202" spans="1:5" ht="20.100000000000001" customHeight="1" x14ac:dyDescent="0.3">
      <c r="A202" s="94" t="s">
        <v>68</v>
      </c>
      <c r="B202" s="94" t="s">
        <v>41</v>
      </c>
      <c r="C202" s="15" t="s">
        <v>85</v>
      </c>
      <c r="D202" s="93" t="s">
        <v>34</v>
      </c>
      <c r="E202" s="99" t="s">
        <v>109</v>
      </c>
    </row>
    <row r="203" spans="1:5" ht="20.100000000000001" customHeight="1" x14ac:dyDescent="0.3">
      <c r="A203" s="94" t="s">
        <v>69</v>
      </c>
      <c r="B203" s="93" t="s">
        <v>9</v>
      </c>
      <c r="C203" s="15" t="s">
        <v>85</v>
      </c>
      <c r="D203" s="94" t="s">
        <v>6</v>
      </c>
      <c r="E203" s="99" t="s">
        <v>104</v>
      </c>
    </row>
    <row r="204" spans="1:5" ht="20.100000000000001" customHeight="1" x14ac:dyDescent="0.3">
      <c r="A204" s="94" t="s">
        <v>70</v>
      </c>
      <c r="B204" s="93" t="s">
        <v>10</v>
      </c>
      <c r="C204" s="15" t="s">
        <v>85</v>
      </c>
      <c r="D204" s="95" t="s">
        <v>17</v>
      </c>
      <c r="E204" s="99" t="s">
        <v>98</v>
      </c>
    </row>
    <row r="205" spans="1:5" ht="20.100000000000001" customHeight="1" x14ac:dyDescent="0.3">
      <c r="A205" s="94" t="s">
        <v>71</v>
      </c>
      <c r="B205" s="95" t="s">
        <v>20</v>
      </c>
      <c r="C205" s="15" t="s">
        <v>85</v>
      </c>
      <c r="D205" s="94" t="s">
        <v>0</v>
      </c>
      <c r="E205" s="99" t="s">
        <v>100</v>
      </c>
    </row>
    <row r="206" spans="1:5" ht="20.100000000000001" customHeight="1" x14ac:dyDescent="0.3">
      <c r="A206" s="94" t="s">
        <v>72</v>
      </c>
      <c r="B206" s="95" t="s">
        <v>37</v>
      </c>
      <c r="C206" s="15" t="s">
        <v>85</v>
      </c>
      <c r="D206" s="93" t="s">
        <v>31</v>
      </c>
      <c r="E206" s="99" t="s">
        <v>118</v>
      </c>
    </row>
    <row r="207" spans="1:5" ht="20.100000000000001" customHeight="1" x14ac:dyDescent="0.3">
      <c r="A207" s="94" t="s">
        <v>73</v>
      </c>
      <c r="B207" s="95" t="s">
        <v>19</v>
      </c>
      <c r="C207" s="15" t="s">
        <v>85</v>
      </c>
      <c r="D207" s="95" t="s">
        <v>26</v>
      </c>
      <c r="E207" s="99" t="s">
        <v>109</v>
      </c>
    </row>
    <row r="208" spans="1:5" ht="20.100000000000001" customHeight="1" x14ac:dyDescent="0.3">
      <c r="A208" s="94" t="s">
        <v>74</v>
      </c>
      <c r="B208" s="95" t="s">
        <v>63</v>
      </c>
      <c r="C208" s="15" t="s">
        <v>85</v>
      </c>
      <c r="D208" s="94" t="s">
        <v>5</v>
      </c>
      <c r="E208" s="99" t="s">
        <v>104</v>
      </c>
    </row>
    <row r="209" spans="1:5" ht="20.100000000000001" customHeight="1" x14ac:dyDescent="0.3">
      <c r="A209" s="94" t="s">
        <v>75</v>
      </c>
      <c r="B209" s="95" t="s">
        <v>25</v>
      </c>
      <c r="C209" s="15" t="s">
        <v>85</v>
      </c>
      <c r="D209" s="94" t="s">
        <v>2</v>
      </c>
      <c r="E209" s="99" t="s">
        <v>104</v>
      </c>
    </row>
    <row r="210" spans="1:5" ht="20.100000000000001" customHeight="1" x14ac:dyDescent="0.3">
      <c r="A210" s="94" t="s">
        <v>76</v>
      </c>
      <c r="B210" s="94" t="s">
        <v>60</v>
      </c>
      <c r="C210" s="15" t="s">
        <v>85</v>
      </c>
      <c r="D210" s="94" t="s">
        <v>43</v>
      </c>
      <c r="E210" s="99" t="s">
        <v>107</v>
      </c>
    </row>
    <row r="211" spans="1:5" ht="20.100000000000001" customHeight="1" x14ac:dyDescent="0.3">
      <c r="A211" s="94" t="s">
        <v>77</v>
      </c>
      <c r="B211" s="94" t="s">
        <v>3</v>
      </c>
      <c r="C211" s="15" t="s">
        <v>85</v>
      </c>
      <c r="D211" s="94" t="s">
        <v>1</v>
      </c>
      <c r="E211" s="99" t="s">
        <v>98</v>
      </c>
    </row>
    <row r="212" spans="1:5" ht="20.100000000000001" customHeight="1" x14ac:dyDescent="0.3">
      <c r="A212" s="94" t="s">
        <v>78</v>
      </c>
      <c r="B212" s="95" t="s">
        <v>38</v>
      </c>
      <c r="C212" s="15" t="s">
        <v>85</v>
      </c>
      <c r="D212" s="1" t="s">
        <v>36</v>
      </c>
      <c r="E212" s="99" t="s">
        <v>105</v>
      </c>
    </row>
    <row r="213" spans="1:5" ht="20.100000000000001" customHeight="1" x14ac:dyDescent="0.3">
      <c r="A213" s="94" t="s">
        <v>79</v>
      </c>
      <c r="B213" s="95" t="s">
        <v>15</v>
      </c>
      <c r="C213" s="15" t="s">
        <v>85</v>
      </c>
      <c r="D213" s="93" t="s">
        <v>35</v>
      </c>
      <c r="E213" s="99" t="s">
        <v>105</v>
      </c>
    </row>
    <row r="214" spans="1:5" ht="20.100000000000001" customHeight="1" x14ac:dyDescent="0.3">
      <c r="A214" s="94" t="s">
        <v>80</v>
      </c>
      <c r="B214" s="93" t="s">
        <v>42</v>
      </c>
      <c r="C214" s="15" t="s">
        <v>85</v>
      </c>
      <c r="D214" s="94" t="s">
        <v>62</v>
      </c>
      <c r="E214" s="99" t="s">
        <v>104</v>
      </c>
    </row>
    <row r="215" spans="1:5" ht="20.100000000000001" customHeight="1" x14ac:dyDescent="0.3">
      <c r="A215" s="94" t="s">
        <v>81</v>
      </c>
      <c r="B215" s="95" t="s">
        <v>16</v>
      </c>
      <c r="C215" s="15" t="s">
        <v>85</v>
      </c>
      <c r="D215" s="93" t="s">
        <v>33</v>
      </c>
      <c r="E215" s="99" t="s">
        <v>118</v>
      </c>
    </row>
    <row r="216" spans="1:5" ht="20.100000000000001" customHeight="1" x14ac:dyDescent="0.3">
      <c r="A216" s="94" t="s">
        <v>82</v>
      </c>
      <c r="C216" s="15" t="s">
        <v>85</v>
      </c>
    </row>
    <row r="217" spans="1:5" ht="20.100000000000001" customHeight="1" x14ac:dyDescent="0.3">
      <c r="A217" s="94" t="s">
        <v>83</v>
      </c>
      <c r="C217" s="15" t="s">
        <v>85</v>
      </c>
    </row>
    <row r="218" spans="1:5" ht="20.100000000000001" customHeight="1" x14ac:dyDescent="0.3">
      <c r="A218" s="94" t="s">
        <v>84</v>
      </c>
      <c r="C218" s="15" t="s">
        <v>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6" sqref="A6"/>
    </sheetView>
  </sheetViews>
  <sheetFormatPr defaultColWidth="3" defaultRowHeight="14.4" x14ac:dyDescent="0.3"/>
  <cols>
    <col min="1" max="1" width="21.33203125" style="15" bestFit="1" customWidth="1"/>
    <col min="2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91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92" t="s">
        <v>48</v>
      </c>
      <c r="B2" s="6" t="str">
        <f>(A3)</f>
        <v>Pákai György</v>
      </c>
      <c r="C2" s="7"/>
      <c r="D2" s="8"/>
      <c r="E2" s="8"/>
      <c r="F2" s="9" t="str">
        <f>(A4)</f>
        <v>Horváth Imre</v>
      </c>
      <c r="G2" s="8"/>
      <c r="H2" s="8"/>
      <c r="I2" s="8"/>
      <c r="J2" s="9" t="str">
        <f>(A5)</f>
        <v>Bottyán Zoltán</v>
      </c>
      <c r="K2" s="8"/>
      <c r="L2" s="8"/>
      <c r="M2" s="8"/>
      <c r="N2" s="9" t="str">
        <f>(A6)</f>
        <v>Koczor János</v>
      </c>
      <c r="O2" s="8"/>
      <c r="P2" s="8"/>
      <c r="Q2" s="8"/>
      <c r="R2" s="9" t="str">
        <f>(A7)</f>
        <v>Szirmay Endre</v>
      </c>
      <c r="S2" s="8"/>
      <c r="T2" s="8"/>
      <c r="U2" s="8"/>
      <c r="V2" s="9" t="str">
        <f>(A8)</f>
        <v>Papp-Takács Sándor</v>
      </c>
      <c r="W2" s="8"/>
      <c r="X2" s="8"/>
      <c r="Y2" s="8"/>
      <c r="Z2" s="9" t="str">
        <f>(A9)</f>
        <v>Németh Károly</v>
      </c>
      <c r="AA2" s="8"/>
      <c r="AB2" s="8"/>
      <c r="AC2" s="8"/>
      <c r="AD2" s="9" t="str">
        <f>(A10)</f>
        <v>Böcskei Barnabás</v>
      </c>
      <c r="AE2" s="8"/>
      <c r="AF2" s="8"/>
      <c r="AG2" s="8"/>
      <c r="AH2" s="9" t="str">
        <f>(A11)</f>
        <v>Bodó Attila</v>
      </c>
      <c r="AI2" s="8"/>
      <c r="AJ2" s="8"/>
      <c r="AK2" s="8"/>
      <c r="AL2" s="9" t="str">
        <f>(A12)</f>
        <v>Erdőteleki Miklós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3" t="s">
        <v>29</v>
      </c>
      <c r="B3" s="19"/>
      <c r="C3" s="20"/>
      <c r="D3" s="20"/>
      <c r="E3" s="20"/>
      <c r="F3" s="21">
        <v>9</v>
      </c>
      <c r="G3" s="22">
        <f>(N62)</f>
        <v>2</v>
      </c>
      <c r="H3" s="22">
        <f>(P62)</f>
        <v>1</v>
      </c>
      <c r="I3" s="23" t="str">
        <f>IF(G3=".","-",IF(G3&gt;H3,"g",IF(G3=H3,"d","v")))</f>
        <v>g</v>
      </c>
      <c r="J3" s="21">
        <v>8</v>
      </c>
      <c r="K3" s="24">
        <f>(N56)</f>
        <v>2</v>
      </c>
      <c r="L3" s="24">
        <f>(P56)</f>
        <v>1</v>
      </c>
      <c r="M3" s="23" t="str">
        <f>IF(K3=".","-",IF(K3&gt;L3,"g",IF(K3=L3,"d","v")))</f>
        <v>g</v>
      </c>
      <c r="N3" s="21">
        <v>7</v>
      </c>
      <c r="O3" s="24">
        <f>(N50)</f>
        <v>0</v>
      </c>
      <c r="P3" s="24">
        <f>(P50)</f>
        <v>0</v>
      </c>
      <c r="Q3" s="23" t="str">
        <f>IF(O3=".","-",IF(O3&gt;P3,"g",IF(O3=P3,"d","v")))</f>
        <v>d</v>
      </c>
      <c r="R3" s="21">
        <v>6</v>
      </c>
      <c r="S3" s="24">
        <f>(N44)</f>
        <v>2</v>
      </c>
      <c r="T3" s="24">
        <f>(P44)</f>
        <v>1</v>
      </c>
      <c r="U3" s="23" t="str">
        <f>IF(S3=".","-",IF(S3&gt;T3,"g",IF(S3=T3,"d","v")))</f>
        <v>g</v>
      </c>
      <c r="V3" s="21">
        <v>5</v>
      </c>
      <c r="W3" s="24">
        <f>(N38)</f>
        <v>1</v>
      </c>
      <c r="X3" s="24">
        <f>(P38)</f>
        <v>0</v>
      </c>
      <c r="Y3" s="23" t="str">
        <f>IF(W3=".","-",IF(W3&gt;X3,"g",IF(W3=X3,"d","v")))</f>
        <v>g</v>
      </c>
      <c r="Z3" s="21">
        <v>4</v>
      </c>
      <c r="AA3" s="24">
        <f>(N32)</f>
        <v>1</v>
      </c>
      <c r="AB3" s="24">
        <f>(P32)</f>
        <v>0</v>
      </c>
      <c r="AC3" s="23" t="str">
        <f t="shared" ref="AC3:AC8" si="0">IF(AA3=".","-",IF(AA3&gt;AB3,"g",IF(AA3=AB3,"d","v")))</f>
        <v>g</v>
      </c>
      <c r="AD3" s="21">
        <v>3</v>
      </c>
      <c r="AE3" s="24">
        <f>(N26)</f>
        <v>4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2</v>
      </c>
      <c r="AJ3" s="24">
        <f>(P20)</f>
        <v>0</v>
      </c>
      <c r="AK3" s="23" t="str">
        <f t="shared" ref="AK3:AK10" si="2">IF(AI3=".","-",IF(AI3&gt;AJ3,"g",IF(AI3=AJ3,"d","v")))</f>
        <v>g</v>
      </c>
      <c r="AL3" s="21">
        <v>1</v>
      </c>
      <c r="AM3" s="24">
        <f>(N14)</f>
        <v>2</v>
      </c>
      <c r="AN3" s="24">
        <f>(P14)</f>
        <v>0</v>
      </c>
      <c r="AO3" s="23" t="str">
        <f t="shared" ref="AO3:AO11" si="3">IF(AM3=".","-",IF(AM3&gt;AN3,"g",IF(AM3=AN3,"d","v")))</f>
        <v>g</v>
      </c>
      <c r="AP3" s="25"/>
      <c r="AQ3" s="26">
        <f t="shared" ref="AQ3:AQ12" si="4">SUM(AR3:AT3)</f>
        <v>9</v>
      </c>
      <c r="AR3" s="27">
        <f t="shared" ref="AR3:AR12" si="5">COUNTIF(B3:AO3,"g")</f>
        <v>8</v>
      </c>
      <c r="AS3" s="27">
        <f t="shared" ref="AS3:AS12" si="6">COUNTIF(B3:AO3,"d")</f>
        <v>1</v>
      </c>
      <c r="AT3" s="27">
        <f t="shared" ref="AT3:AT12" si="7">COUNTIF(B3:AO3,"v")</f>
        <v>0</v>
      </c>
      <c r="AU3" s="28">
        <f>SUM(IF(O3&lt;&gt;".",O3)+IF(S3&lt;&gt;".",S3)+IF(W3&lt;&gt;".",W3)+IF(AA3&lt;&gt;".",AA3)+IF(AE3&lt;&gt;".",AE3)+IF(AI3&lt;&gt;".",AI3)+IF(AM3&lt;&gt;".",AM3)+IF(G3&lt;&gt;".",G3)+IF(K3&lt;&gt;".",K3))</f>
        <v>16</v>
      </c>
      <c r="AV3" s="28">
        <f>SUM(IF(P3&lt;&gt;".",P3)+IF(T3&lt;&gt;".",T3)+IF(X3&lt;&gt;".",X3)+IF(AB3&lt;&gt;".",AB3)+IF(AF3&lt;&gt;".",AF3)+IF(AJ3&lt;&gt;".",AJ3)+IF(AN3&lt;&gt;".",AN3)+IF(H3&lt;&gt;".",H3)+IF(L3&lt;&gt;".",L3))</f>
        <v>3</v>
      </c>
      <c r="AW3" s="29">
        <f t="shared" ref="AW3:AW12" si="8">SUM(AR3*3+AS3*1)</f>
        <v>25</v>
      </c>
      <c r="AX3" s="30"/>
      <c r="AY3" s="31">
        <f t="shared" ref="AY3:AY12" si="9">RANK(AW3,$AW$3:$AW$12,0)</f>
        <v>1</v>
      </c>
      <c r="AZ3" s="32"/>
      <c r="BA3" s="33">
        <f t="shared" ref="BA3:BA12" si="10">SUM(AU3-AV3)</f>
        <v>13</v>
      </c>
    </row>
    <row r="4" spans="1:53" ht="15.6" x14ac:dyDescent="0.3">
      <c r="A4" s="94" t="s">
        <v>4</v>
      </c>
      <c r="B4" s="34">
        <v>9</v>
      </c>
      <c r="C4" s="22">
        <f>(P62)</f>
        <v>1</v>
      </c>
      <c r="D4" s="22">
        <f>(N62)</f>
        <v>2</v>
      </c>
      <c r="E4" s="35" t="str">
        <f t="shared" ref="E4:E12" si="11">IF(C4=".","-",IF(C4&gt;D4,"g",IF(C4=D4,"d","v")))</f>
        <v>v</v>
      </c>
      <c r="F4" s="36"/>
      <c r="G4" s="37"/>
      <c r="H4" s="37"/>
      <c r="I4" s="37"/>
      <c r="J4" s="34">
        <v>7</v>
      </c>
      <c r="K4" s="22">
        <f>(N51)</f>
        <v>0</v>
      </c>
      <c r="L4" s="22">
        <f>(P51)</f>
        <v>0</v>
      </c>
      <c r="M4" s="38" t="str">
        <f>IF(K4=".","-",IF(K4&gt;L4,"g",IF(K4=L4,"d","v")))</f>
        <v>d</v>
      </c>
      <c r="N4" s="34">
        <v>6</v>
      </c>
      <c r="O4" s="22">
        <f>(N45)</f>
        <v>1</v>
      </c>
      <c r="P4" s="22">
        <f>(P45)</f>
        <v>1</v>
      </c>
      <c r="Q4" s="38" t="str">
        <f>IF(O4=".","-",IF(O4&gt;P4,"g",IF(O4=P4,"d","v")))</f>
        <v>d</v>
      </c>
      <c r="R4" s="34">
        <v>5</v>
      </c>
      <c r="S4" s="22">
        <f>(N39)</f>
        <v>2</v>
      </c>
      <c r="T4" s="22">
        <f>(P39)</f>
        <v>1</v>
      </c>
      <c r="U4" s="38" t="str">
        <f>IF(S4=".","-",IF(S4&gt;T4,"g",IF(S4=T4,"d","v")))</f>
        <v>g</v>
      </c>
      <c r="V4" s="34">
        <v>4</v>
      </c>
      <c r="W4" s="22">
        <f>(P33)</f>
        <v>1</v>
      </c>
      <c r="X4" s="22">
        <f>(N33)</f>
        <v>0</v>
      </c>
      <c r="Y4" s="38" t="str">
        <f>IF(W4=".","-",IF(W4&gt;X4,"g",IF(W4=X4,"d","v")))</f>
        <v>g</v>
      </c>
      <c r="Z4" s="34">
        <v>3</v>
      </c>
      <c r="AA4" s="22">
        <f>(N27)</f>
        <v>3</v>
      </c>
      <c r="AB4" s="22">
        <f>(P27)</f>
        <v>1</v>
      </c>
      <c r="AC4" s="38" t="str">
        <f t="shared" si="0"/>
        <v>g</v>
      </c>
      <c r="AD4" s="34">
        <v>2</v>
      </c>
      <c r="AE4" s="22">
        <f>(N21)</f>
        <v>2</v>
      </c>
      <c r="AF4" s="22">
        <f>(P21)</f>
        <v>2</v>
      </c>
      <c r="AG4" s="38" t="str">
        <f t="shared" si="1"/>
        <v>d</v>
      </c>
      <c r="AH4" s="34">
        <v>1</v>
      </c>
      <c r="AI4" s="22">
        <f>(N15)</f>
        <v>2</v>
      </c>
      <c r="AJ4" s="22">
        <f>(P15)</f>
        <v>0</v>
      </c>
      <c r="AK4" s="38" t="str">
        <f t="shared" si="2"/>
        <v>g</v>
      </c>
      <c r="AL4" s="34">
        <v>8</v>
      </c>
      <c r="AM4" s="22">
        <f>(N57)</f>
        <v>3</v>
      </c>
      <c r="AN4" s="22">
        <f>(P57)</f>
        <v>2</v>
      </c>
      <c r="AO4" s="38" t="str">
        <f t="shared" si="3"/>
        <v>g</v>
      </c>
      <c r="AP4" s="39"/>
      <c r="AQ4" s="26">
        <f t="shared" si="4"/>
        <v>9</v>
      </c>
      <c r="AR4" s="27">
        <f t="shared" si="5"/>
        <v>5</v>
      </c>
      <c r="AS4" s="27">
        <f t="shared" si="6"/>
        <v>3</v>
      </c>
      <c r="AT4" s="27">
        <f t="shared" si="7"/>
        <v>1</v>
      </c>
      <c r="AU4" s="28">
        <f>SUM(IF(O4&lt;&gt;".",O4)+IF(S4&lt;&gt;".",S4)+IF(W4&lt;&gt;".",W4)+IF(AA4&lt;&gt;".",AA4)+IF(AE4&lt;&gt;".",AE4)+IF(AI4&lt;&gt;".",AI4)+IF(AM4&lt;&gt;".",AM4)+IF(C4&lt;&gt;".",C4)+IF(K4&lt;&gt;".",K4))</f>
        <v>15</v>
      </c>
      <c r="AV4" s="28">
        <f>SUM(IF(P4&lt;&gt;".",P4)+IF(T4&lt;&gt;".",T4)+IF(X4&lt;&gt;".",X4)+IF(AB4&lt;&gt;".",AB4)+IF(AF4&lt;&gt;".",AF4)+IF(AJ4&lt;&gt;".",AJ4)+IF(AN4&lt;&gt;".",AN4)+IF(D4&lt;&gt;".",D4)+IF(L4&lt;&gt;".",L4))</f>
        <v>9</v>
      </c>
      <c r="AW4" s="40">
        <f t="shared" si="8"/>
        <v>18</v>
      </c>
      <c r="AX4" s="30"/>
      <c r="AY4" s="31">
        <f t="shared" si="9"/>
        <v>2</v>
      </c>
      <c r="AZ4" s="32"/>
      <c r="BA4" s="33">
        <f t="shared" si="10"/>
        <v>6</v>
      </c>
    </row>
    <row r="5" spans="1:53" ht="15.6" x14ac:dyDescent="0.3">
      <c r="A5" s="94" t="s">
        <v>41</v>
      </c>
      <c r="B5" s="34">
        <v>8</v>
      </c>
      <c r="C5" s="22">
        <f>(P56)</f>
        <v>1</v>
      </c>
      <c r="D5" s="22">
        <f>(N56)</f>
        <v>2</v>
      </c>
      <c r="E5" s="35" t="str">
        <f t="shared" si="11"/>
        <v>v</v>
      </c>
      <c r="F5" s="34">
        <v>7</v>
      </c>
      <c r="G5" s="22">
        <f>(P51)</f>
        <v>0</v>
      </c>
      <c r="H5" s="22">
        <f>(N51)</f>
        <v>0</v>
      </c>
      <c r="I5" s="35" t="str">
        <f t="shared" ref="I5:I12" si="12">IF(G5=".","-",IF(G5&gt;H5,"g",IF(G5=H5,"d","v")))</f>
        <v>d</v>
      </c>
      <c r="J5" s="36"/>
      <c r="K5" s="37"/>
      <c r="L5" s="37"/>
      <c r="M5" s="37"/>
      <c r="N5" s="34">
        <v>5</v>
      </c>
      <c r="O5" s="22">
        <f>(N40)</f>
        <v>0</v>
      </c>
      <c r="P5" s="22">
        <f>(P40)</f>
        <v>0</v>
      </c>
      <c r="Q5" s="38" t="str">
        <f>IF(O5=".","-",IF(O5&gt;P5,"g",IF(O5=P5,"d","v")))</f>
        <v>d</v>
      </c>
      <c r="R5" s="34">
        <v>4</v>
      </c>
      <c r="S5" s="22">
        <f>(N34)</f>
        <v>1</v>
      </c>
      <c r="T5" s="22">
        <f>(P34)</f>
        <v>3</v>
      </c>
      <c r="U5" s="38" t="str">
        <f>IF(S5=".","-",IF(S5&gt;T5,"g",IF(S5=T5,"d","v")))</f>
        <v>v</v>
      </c>
      <c r="V5" s="34">
        <v>3</v>
      </c>
      <c r="W5" s="22">
        <f>(N28)</f>
        <v>2</v>
      </c>
      <c r="X5" s="22">
        <f>(P28)</f>
        <v>1</v>
      </c>
      <c r="Y5" s="38" t="str">
        <f>IF(W5=".","-",IF(W5&gt;X5,"g",IF(W5=X5,"d","v")))</f>
        <v>g</v>
      </c>
      <c r="Z5" s="34">
        <v>2</v>
      </c>
      <c r="AA5" s="22">
        <f>(N22)</f>
        <v>1</v>
      </c>
      <c r="AB5" s="22">
        <f>(P22)</f>
        <v>0</v>
      </c>
      <c r="AC5" s="38" t="str">
        <f t="shared" si="0"/>
        <v>g</v>
      </c>
      <c r="AD5" s="34">
        <v>1</v>
      </c>
      <c r="AE5" s="22">
        <f>(N16)</f>
        <v>1</v>
      </c>
      <c r="AF5" s="22">
        <f>(P16)</f>
        <v>0</v>
      </c>
      <c r="AG5" s="38" t="str">
        <f t="shared" si="1"/>
        <v>g</v>
      </c>
      <c r="AH5" s="34">
        <v>9</v>
      </c>
      <c r="AI5" s="22">
        <f>(N63)</f>
        <v>4</v>
      </c>
      <c r="AJ5" s="22">
        <f>(P63)</f>
        <v>1</v>
      </c>
      <c r="AK5" s="38" t="str">
        <f t="shared" si="2"/>
        <v>g</v>
      </c>
      <c r="AL5" s="34">
        <v>6</v>
      </c>
      <c r="AM5" s="22">
        <f>(N46)</f>
        <v>3</v>
      </c>
      <c r="AN5" s="22">
        <f>(P46)</f>
        <v>0</v>
      </c>
      <c r="AO5" s="38" t="str">
        <f t="shared" si="3"/>
        <v>g</v>
      </c>
      <c r="AP5" s="39"/>
      <c r="AQ5" s="26">
        <f t="shared" si="4"/>
        <v>9</v>
      </c>
      <c r="AR5" s="27">
        <f t="shared" si="5"/>
        <v>5</v>
      </c>
      <c r="AS5" s="27">
        <f t="shared" si="6"/>
        <v>2</v>
      </c>
      <c r="AT5" s="27">
        <f t="shared" si="7"/>
        <v>2</v>
      </c>
      <c r="AU5" s="28">
        <f>SUM(IF(O5&lt;&gt;".",O5)+IF(S5&lt;&gt;".",S5)+IF(W5&lt;&gt;".",W5)+IF(AA5&lt;&gt;".",AA5)+IF(AE5&lt;&gt;".",AE5)+IF(AI5&lt;&gt;".",AI5)+IF(AM5&lt;&gt;".",AM5)+IF(G5&lt;&gt;".",G5)+IF(C5&lt;&gt;".",C5))</f>
        <v>13</v>
      </c>
      <c r="AV5" s="28">
        <f>SUM(IF(P5&lt;&gt;".",P5)+IF(T5&lt;&gt;".",T5)+IF(X5&lt;&gt;".",X5)+IF(AB5&lt;&gt;".",AB5)+IF(AF5&lt;&gt;".",AF5)+IF(AJ5&lt;&gt;".",AJ5)+IF(AN5&lt;&gt;".",AN5)+IF(H5&lt;&gt;".",H5)+IF(D5&lt;&gt;".",D5))</f>
        <v>7</v>
      </c>
      <c r="AW5" s="40">
        <f t="shared" si="8"/>
        <v>17</v>
      </c>
      <c r="AX5" s="30"/>
      <c r="AY5" s="31">
        <f t="shared" si="9"/>
        <v>3</v>
      </c>
      <c r="AZ5" s="32"/>
      <c r="BA5" s="33">
        <f t="shared" si="10"/>
        <v>6</v>
      </c>
    </row>
    <row r="6" spans="1:53" ht="15.6" x14ac:dyDescent="0.3">
      <c r="A6" s="93" t="s">
        <v>9</v>
      </c>
      <c r="B6" s="34">
        <v>7</v>
      </c>
      <c r="C6" s="22">
        <f>(P50)</f>
        <v>0</v>
      </c>
      <c r="D6" s="22">
        <f>(N50)</f>
        <v>0</v>
      </c>
      <c r="E6" s="35" t="str">
        <f t="shared" si="11"/>
        <v>d</v>
      </c>
      <c r="F6" s="34">
        <v>6</v>
      </c>
      <c r="G6" s="22">
        <f>(P45)</f>
        <v>1</v>
      </c>
      <c r="H6" s="22">
        <f>(N45)</f>
        <v>1</v>
      </c>
      <c r="I6" s="35" t="str">
        <f t="shared" si="12"/>
        <v>d</v>
      </c>
      <c r="J6" s="34">
        <v>5</v>
      </c>
      <c r="K6" s="22">
        <f>(P40)</f>
        <v>0</v>
      </c>
      <c r="L6" s="22">
        <f>(N40)</f>
        <v>0</v>
      </c>
      <c r="M6" s="35" t="str">
        <f t="shared" ref="M6:M12" si="13">IF(K6=".","-",IF(K6&gt;L6,"g",IF(K6=L6,"d","v")))</f>
        <v>d</v>
      </c>
      <c r="N6" s="36"/>
      <c r="O6" s="37"/>
      <c r="P6" s="37"/>
      <c r="Q6" s="37"/>
      <c r="R6" s="34">
        <v>3</v>
      </c>
      <c r="S6" s="22">
        <f>(N29)</f>
        <v>1</v>
      </c>
      <c r="T6" s="22">
        <f>(P29)</f>
        <v>1</v>
      </c>
      <c r="U6" s="38" t="str">
        <f>IF(S6=".","-",IF(S6&gt;T6,"g",IF(S6=T6,"d","v")))</f>
        <v>d</v>
      </c>
      <c r="V6" s="34">
        <v>2</v>
      </c>
      <c r="W6" s="22">
        <f>(N23)</f>
        <v>1</v>
      </c>
      <c r="X6" s="22">
        <f>(P23)</f>
        <v>0</v>
      </c>
      <c r="Y6" s="38" t="str">
        <f>IF(W6=".","-",IF(W6&gt;X6,"g",IF(W6=X6,"d","v")))</f>
        <v>g</v>
      </c>
      <c r="Z6" s="34">
        <v>1</v>
      </c>
      <c r="AA6" s="22">
        <f>(N17)</f>
        <v>1</v>
      </c>
      <c r="AB6" s="22">
        <f>(P17)</f>
        <v>0</v>
      </c>
      <c r="AC6" s="38" t="str">
        <f t="shared" si="0"/>
        <v>g</v>
      </c>
      <c r="AD6" s="34">
        <v>9</v>
      </c>
      <c r="AE6" s="22">
        <f>(N64)</f>
        <v>1</v>
      </c>
      <c r="AF6" s="22">
        <f>(P64)</f>
        <v>0</v>
      </c>
      <c r="AG6" s="38" t="str">
        <f t="shared" si="1"/>
        <v>g</v>
      </c>
      <c r="AH6" s="34">
        <v>8</v>
      </c>
      <c r="AI6" s="22">
        <f>(N58)</f>
        <v>0</v>
      </c>
      <c r="AJ6" s="22">
        <f>(P58)</f>
        <v>0</v>
      </c>
      <c r="AK6" s="38" t="str">
        <f t="shared" si="2"/>
        <v>d</v>
      </c>
      <c r="AL6" s="34">
        <v>4</v>
      </c>
      <c r="AM6" s="22">
        <f>(N35)</f>
        <v>3</v>
      </c>
      <c r="AN6" s="22">
        <f>(P35)</f>
        <v>0</v>
      </c>
      <c r="AO6" s="38" t="str">
        <f t="shared" si="3"/>
        <v>g</v>
      </c>
      <c r="AP6" s="39"/>
      <c r="AQ6" s="26">
        <f t="shared" si="4"/>
        <v>9</v>
      </c>
      <c r="AR6" s="27">
        <f t="shared" si="5"/>
        <v>4</v>
      </c>
      <c r="AS6" s="27">
        <f t="shared" si="6"/>
        <v>5</v>
      </c>
      <c r="AT6" s="27">
        <f t="shared" si="7"/>
        <v>0</v>
      </c>
      <c r="AU6" s="28">
        <f>SUM(IF(C6&lt;&gt;".",C6)+IF(S6&lt;&gt;".",S6)+IF(W6&lt;&gt;".",W6)+IF(AA6&lt;&gt;".",AA6)+IF(AE6&lt;&gt;".",AE6)+IF(AI6&lt;&gt;".",AI6)+IF(AM6&lt;&gt;".",AM6)+IF(G6&lt;&gt;".",G6)+IF(K6&lt;&gt;".",K6))</f>
        <v>8</v>
      </c>
      <c r="AV6" s="28">
        <f>SUM(IF(D6&lt;&gt;".",D6)+IF(T6&lt;&gt;".",T6)+IF(X6&lt;&gt;".",X6)+IF(AB6&lt;&gt;".",AB6)+IF(AF6&lt;&gt;".",AF6)+IF(AJ6&lt;&gt;".",AJ6)+IF(AN6&lt;&gt;".",AN6)+IF(H6&lt;&gt;".",H6)+IF(L6&lt;&gt;".",L6))</f>
        <v>2</v>
      </c>
      <c r="AW6" s="40">
        <f t="shared" si="8"/>
        <v>17</v>
      </c>
      <c r="AX6" s="30"/>
      <c r="AY6" s="31">
        <f t="shared" si="9"/>
        <v>3</v>
      </c>
      <c r="AZ6" s="32"/>
      <c r="BA6" s="33">
        <f t="shared" si="10"/>
        <v>6</v>
      </c>
    </row>
    <row r="7" spans="1:53" ht="15.6" x14ac:dyDescent="0.3">
      <c r="A7" s="93" t="s">
        <v>10</v>
      </c>
      <c r="B7" s="34">
        <v>6</v>
      </c>
      <c r="C7" s="22">
        <f>(P44)</f>
        <v>1</v>
      </c>
      <c r="D7" s="22">
        <f>(N44)</f>
        <v>2</v>
      </c>
      <c r="E7" s="35" t="str">
        <f t="shared" si="11"/>
        <v>v</v>
      </c>
      <c r="F7" s="34">
        <v>5</v>
      </c>
      <c r="G7" s="22">
        <f>(P39)</f>
        <v>1</v>
      </c>
      <c r="H7" s="22">
        <f>(N39)</f>
        <v>2</v>
      </c>
      <c r="I7" s="35" t="str">
        <f t="shared" si="12"/>
        <v>v</v>
      </c>
      <c r="J7" s="34">
        <v>4</v>
      </c>
      <c r="K7" s="22">
        <f>(P34)</f>
        <v>3</v>
      </c>
      <c r="L7" s="22">
        <f>(N34)</f>
        <v>1</v>
      </c>
      <c r="M7" s="35" t="str">
        <f t="shared" si="13"/>
        <v>g</v>
      </c>
      <c r="N7" s="34">
        <v>3</v>
      </c>
      <c r="O7" s="22">
        <f>(P29)</f>
        <v>1</v>
      </c>
      <c r="P7" s="22">
        <f>(N29)</f>
        <v>1</v>
      </c>
      <c r="Q7" s="35" t="str">
        <f t="shared" ref="Q7:Q12" si="14">IF(O7=".","-",IF(O7&gt;P7,"g",IF(O7=P7,"d","v")))</f>
        <v>d</v>
      </c>
      <c r="R7" s="36"/>
      <c r="S7" s="37"/>
      <c r="T7" s="37"/>
      <c r="U7" s="37"/>
      <c r="V7" s="34">
        <v>1</v>
      </c>
      <c r="W7" s="22">
        <f>(N18)</f>
        <v>1</v>
      </c>
      <c r="X7" s="22">
        <f>(P18)</f>
        <v>0</v>
      </c>
      <c r="Y7" s="38" t="str">
        <f>IF(W7=".","-",IF(W7&gt;X7,"g",IF(W7=X7,"d","v")))</f>
        <v>g</v>
      </c>
      <c r="Z7" s="34">
        <v>9</v>
      </c>
      <c r="AA7" s="22">
        <f>(N65)</f>
        <v>1</v>
      </c>
      <c r="AB7" s="22">
        <f>(P65)</f>
        <v>1</v>
      </c>
      <c r="AC7" s="38" t="str">
        <f t="shared" si="0"/>
        <v>d</v>
      </c>
      <c r="AD7" s="34">
        <v>8</v>
      </c>
      <c r="AE7" s="22">
        <f>(N59)</f>
        <v>1</v>
      </c>
      <c r="AF7" s="22">
        <f>(P59)</f>
        <v>2</v>
      </c>
      <c r="AG7" s="38" t="str">
        <f t="shared" si="1"/>
        <v>v</v>
      </c>
      <c r="AH7" s="34">
        <v>7</v>
      </c>
      <c r="AI7" s="22">
        <f>(N52)</f>
        <v>8</v>
      </c>
      <c r="AJ7" s="22">
        <f>(P52)</f>
        <v>0</v>
      </c>
      <c r="AK7" s="38" t="str">
        <f t="shared" si="2"/>
        <v>g</v>
      </c>
      <c r="AL7" s="34">
        <v>2</v>
      </c>
      <c r="AM7" s="22">
        <f>(N24)</f>
        <v>1</v>
      </c>
      <c r="AN7" s="22">
        <f>(P24)</f>
        <v>1</v>
      </c>
      <c r="AO7" s="38" t="str">
        <f t="shared" si="3"/>
        <v>d</v>
      </c>
      <c r="AP7" s="39"/>
      <c r="AQ7" s="26">
        <f t="shared" si="4"/>
        <v>9</v>
      </c>
      <c r="AR7" s="27">
        <f t="shared" si="5"/>
        <v>3</v>
      </c>
      <c r="AS7" s="27">
        <f t="shared" si="6"/>
        <v>3</v>
      </c>
      <c r="AT7" s="27">
        <f t="shared" si="7"/>
        <v>3</v>
      </c>
      <c r="AU7" s="28">
        <f>SUM(IF(O7&lt;&gt;".",O7)+IF(C7&lt;&gt;".",C7)+IF(W7&lt;&gt;".",W7)+IF(AA7&lt;&gt;".",AA7)+IF(AE7&lt;&gt;".",AE7)+IF(AI7&lt;&gt;".",AI7)+IF(AM7&lt;&gt;".",AM7)+IF(G7&lt;&gt;".",G7)+IF(K7&lt;&gt;".",K7))</f>
        <v>18</v>
      </c>
      <c r="AV7" s="28">
        <f>SUM(IF(P7&lt;&gt;".",P7)+IF(D7&lt;&gt;".",D7)+IF(X7&lt;&gt;".",X7)+IF(AB7&lt;&gt;".",AB7)+IF(AF7&lt;&gt;".",AF7)+IF(AJ7&lt;&gt;".",AJ7)+IF(AN7&lt;&gt;".",AN7)+IF(H7&lt;&gt;".",H7)+IF(L7&lt;&gt;".",L7))</f>
        <v>10</v>
      </c>
      <c r="AW7" s="40">
        <f t="shared" si="8"/>
        <v>12</v>
      </c>
      <c r="AX7" s="30"/>
      <c r="AY7" s="31">
        <f t="shared" si="9"/>
        <v>6</v>
      </c>
      <c r="AZ7" s="32"/>
      <c r="BA7" s="33">
        <f t="shared" si="10"/>
        <v>8</v>
      </c>
    </row>
    <row r="8" spans="1:53" ht="15.6" x14ac:dyDescent="0.3">
      <c r="A8" s="95" t="s">
        <v>20</v>
      </c>
      <c r="B8" s="34">
        <v>5</v>
      </c>
      <c r="C8" s="22">
        <f>(P38)</f>
        <v>0</v>
      </c>
      <c r="D8" s="22">
        <f>(N38)</f>
        <v>1</v>
      </c>
      <c r="E8" s="35" t="str">
        <f t="shared" si="11"/>
        <v>v</v>
      </c>
      <c r="F8" s="34">
        <v>4</v>
      </c>
      <c r="G8" s="22">
        <f>(N33)</f>
        <v>0</v>
      </c>
      <c r="H8" s="22">
        <f>(P33)</f>
        <v>1</v>
      </c>
      <c r="I8" s="35" t="str">
        <f t="shared" si="12"/>
        <v>v</v>
      </c>
      <c r="J8" s="34">
        <v>3</v>
      </c>
      <c r="K8" s="22">
        <f>(P28)</f>
        <v>1</v>
      </c>
      <c r="L8" s="22">
        <f>(N28)</f>
        <v>2</v>
      </c>
      <c r="M8" s="35" t="str">
        <f t="shared" si="13"/>
        <v>v</v>
      </c>
      <c r="N8" s="34">
        <v>2</v>
      </c>
      <c r="O8" s="22">
        <f>(P23)</f>
        <v>0</v>
      </c>
      <c r="P8" s="22">
        <f>(N23)</f>
        <v>1</v>
      </c>
      <c r="Q8" s="35" t="str">
        <f t="shared" si="14"/>
        <v>v</v>
      </c>
      <c r="R8" s="34">
        <v>1</v>
      </c>
      <c r="S8" s="22">
        <f>(P18)</f>
        <v>0</v>
      </c>
      <c r="T8" s="22">
        <f>(N18)</f>
        <v>1</v>
      </c>
      <c r="U8" s="35" t="str">
        <f>IF(S8=".","-",IF(S8&gt;T8,"g",IF(S8=T8,"d","v")))</f>
        <v>v</v>
      </c>
      <c r="V8" s="36"/>
      <c r="W8" s="37"/>
      <c r="X8" s="37"/>
      <c r="Y8" s="37"/>
      <c r="Z8" s="34">
        <v>8</v>
      </c>
      <c r="AA8" s="22">
        <f>(N60)</f>
        <v>2</v>
      </c>
      <c r="AB8" s="22">
        <f>(P60)</f>
        <v>0</v>
      </c>
      <c r="AC8" s="38" t="str">
        <f t="shared" si="0"/>
        <v>g</v>
      </c>
      <c r="AD8" s="34">
        <v>7</v>
      </c>
      <c r="AE8" s="22">
        <f>(N53)</f>
        <v>0</v>
      </c>
      <c r="AF8" s="22">
        <f>(P53)</f>
        <v>1</v>
      </c>
      <c r="AG8" s="38" t="str">
        <f t="shared" si="1"/>
        <v>v</v>
      </c>
      <c r="AH8" s="34">
        <v>6</v>
      </c>
      <c r="AI8" s="22">
        <f>(N47)</f>
        <v>3</v>
      </c>
      <c r="AJ8" s="22">
        <f>(P47)</f>
        <v>0</v>
      </c>
      <c r="AK8" s="38" t="str">
        <f t="shared" si="2"/>
        <v>g</v>
      </c>
      <c r="AL8" s="34">
        <v>9</v>
      </c>
      <c r="AM8" s="22">
        <f>(N66)</f>
        <v>2</v>
      </c>
      <c r="AN8" s="22">
        <f>(P66)</f>
        <v>1</v>
      </c>
      <c r="AO8" s="38" t="str">
        <f t="shared" si="3"/>
        <v>g</v>
      </c>
      <c r="AP8" s="39"/>
      <c r="AQ8" s="26">
        <f t="shared" si="4"/>
        <v>9</v>
      </c>
      <c r="AR8" s="27">
        <f t="shared" si="5"/>
        <v>3</v>
      </c>
      <c r="AS8" s="27">
        <f t="shared" si="6"/>
        <v>0</v>
      </c>
      <c r="AT8" s="27">
        <f t="shared" si="7"/>
        <v>6</v>
      </c>
      <c r="AU8" s="28">
        <f>SUM(IF(O8&lt;&gt;".",O8)+IF(S8&lt;&gt;".",S8)+IF(C8&lt;&gt;".",C8)+IF(AA8&lt;&gt;".",AA8)+IF(AE8&lt;&gt;".",AE8)+IF(AI8&lt;&gt;".",AI8)+IF(AM8&lt;&gt;".",AM8)+IF(G8&lt;&gt;".",G8)+IF(K8&lt;&gt;".",K8))</f>
        <v>8</v>
      </c>
      <c r="AV8" s="28">
        <f>SUM(IF(P8&lt;&gt;".",P8)+IF(T8&lt;&gt;".",T8)+IF(D8&lt;&gt;".",D8)+IF(AB8&lt;&gt;".",AB8)+IF(AF8&lt;&gt;".",AF8)+IF(AJ8&lt;&gt;".",AJ8)+IF(AN8&lt;&gt;".",AN8)+IF(H8&lt;&gt;".",H8)+IF(L8&lt;&gt;".",L8))</f>
        <v>8</v>
      </c>
      <c r="AW8" s="40">
        <f t="shared" si="8"/>
        <v>9</v>
      </c>
      <c r="AX8" s="30"/>
      <c r="AY8" s="31">
        <f t="shared" si="9"/>
        <v>7</v>
      </c>
      <c r="AZ8" s="32"/>
      <c r="BA8" s="33">
        <f t="shared" si="10"/>
        <v>0</v>
      </c>
    </row>
    <row r="9" spans="1:53" ht="15.6" x14ac:dyDescent="0.3">
      <c r="A9" s="95" t="s">
        <v>17</v>
      </c>
      <c r="B9" s="34">
        <v>4</v>
      </c>
      <c r="C9" s="22">
        <f>(P32)</f>
        <v>0</v>
      </c>
      <c r="D9" s="22">
        <f>(N32)</f>
        <v>1</v>
      </c>
      <c r="E9" s="35" t="str">
        <f t="shared" si="11"/>
        <v>v</v>
      </c>
      <c r="F9" s="34">
        <v>3</v>
      </c>
      <c r="G9" s="22">
        <f>(P27)</f>
        <v>1</v>
      </c>
      <c r="H9" s="22">
        <f>(N27)</f>
        <v>3</v>
      </c>
      <c r="I9" s="35" t="str">
        <f t="shared" si="12"/>
        <v>v</v>
      </c>
      <c r="J9" s="34">
        <v>2</v>
      </c>
      <c r="K9" s="22">
        <f>(P22)</f>
        <v>0</v>
      </c>
      <c r="L9" s="22">
        <f>(N22)</f>
        <v>1</v>
      </c>
      <c r="M9" s="35" t="str">
        <f t="shared" si="13"/>
        <v>v</v>
      </c>
      <c r="N9" s="34">
        <v>1</v>
      </c>
      <c r="O9" s="22">
        <f>(P17)</f>
        <v>0</v>
      </c>
      <c r="P9" s="22">
        <f>(N17)</f>
        <v>1</v>
      </c>
      <c r="Q9" s="35" t="str">
        <f t="shared" si="14"/>
        <v>v</v>
      </c>
      <c r="R9" s="34">
        <v>9</v>
      </c>
      <c r="S9" s="22">
        <f>(P65)</f>
        <v>1</v>
      </c>
      <c r="T9" s="22">
        <f>(N65)</f>
        <v>1</v>
      </c>
      <c r="U9" s="35" t="str">
        <f>IF(S9=".","-",IF(S9&gt;T9,"g",IF(S9=T9,"d","v")))</f>
        <v>d</v>
      </c>
      <c r="V9" s="34">
        <v>8</v>
      </c>
      <c r="W9" s="22">
        <f>(P60)</f>
        <v>0</v>
      </c>
      <c r="X9" s="22">
        <f>(N60)</f>
        <v>2</v>
      </c>
      <c r="Y9" s="35" t="str">
        <f>IF(W9=".","-",IF(W9&gt;X9,"g",IF(W9=X9,"d","v")))</f>
        <v>v</v>
      </c>
      <c r="Z9" s="36"/>
      <c r="AA9" s="37"/>
      <c r="AB9" s="37"/>
      <c r="AC9" s="37"/>
      <c r="AD9" s="34">
        <v>6</v>
      </c>
      <c r="AE9" s="22">
        <f>(N48)</f>
        <v>0</v>
      </c>
      <c r="AF9" s="22">
        <f>(P48)</f>
        <v>2</v>
      </c>
      <c r="AG9" s="38" t="str">
        <f t="shared" si="1"/>
        <v>v</v>
      </c>
      <c r="AH9" s="34">
        <v>5</v>
      </c>
      <c r="AI9" s="22">
        <f>(N41)</f>
        <v>5</v>
      </c>
      <c r="AJ9" s="22">
        <f>(P41)</f>
        <v>0</v>
      </c>
      <c r="AK9" s="38" t="str">
        <f t="shared" si="2"/>
        <v>g</v>
      </c>
      <c r="AL9" s="34">
        <v>7</v>
      </c>
      <c r="AM9" s="22">
        <f>(N54)</f>
        <v>1</v>
      </c>
      <c r="AN9" s="22">
        <f>(P54)</f>
        <v>2</v>
      </c>
      <c r="AO9" s="38" t="str">
        <f t="shared" si="3"/>
        <v>v</v>
      </c>
      <c r="AP9" s="39"/>
      <c r="AQ9" s="26">
        <f t="shared" si="4"/>
        <v>9</v>
      </c>
      <c r="AR9" s="27">
        <f t="shared" si="5"/>
        <v>1</v>
      </c>
      <c r="AS9" s="27">
        <f t="shared" si="6"/>
        <v>1</v>
      </c>
      <c r="AT9" s="27">
        <f t="shared" si="7"/>
        <v>7</v>
      </c>
      <c r="AU9" s="28">
        <f>SUM(IF(O9&lt;&gt;".",O9)+IF(S9&lt;&gt;".",S9)+IF(W9&lt;&gt;".",W9)+IF(C9&lt;&gt;".",C9)+IF(AE9&lt;&gt;".",AE9)+IF(AI9&lt;&gt;".",AI9)+IF(AM9&lt;&gt;".",AM9)+IF(G9&lt;&gt;".",G9)+IF(K9&lt;&gt;".",K9))</f>
        <v>8</v>
      </c>
      <c r="AV9" s="28">
        <f>SUM(IF(P9&lt;&gt;".",P9)+IF(T9&lt;&gt;".",T9)+IF(X9&lt;&gt;".",X9)+IF(D9&lt;&gt;".",D9)+IF(AF9&lt;&gt;".",AF9)+IF(AJ9&lt;&gt;".",AJ9)+IF(AN9&lt;&gt;".",AN9)+IF(H9&lt;&gt;".",H9)+IF(L9&lt;&gt;".",L9))</f>
        <v>13</v>
      </c>
      <c r="AW9" s="40">
        <f t="shared" si="8"/>
        <v>4</v>
      </c>
      <c r="AX9" s="30"/>
      <c r="AY9" s="31">
        <f t="shared" si="9"/>
        <v>9</v>
      </c>
      <c r="AZ9" s="32"/>
      <c r="BA9" s="33">
        <f t="shared" si="10"/>
        <v>-5</v>
      </c>
    </row>
    <row r="10" spans="1:53" s="44" customFormat="1" ht="15.6" x14ac:dyDescent="0.3">
      <c r="A10" s="94" t="s">
        <v>6</v>
      </c>
      <c r="B10" s="34">
        <v>3</v>
      </c>
      <c r="C10" s="22">
        <f>(P26)</f>
        <v>0</v>
      </c>
      <c r="D10" s="22">
        <f>(N26)</f>
        <v>4</v>
      </c>
      <c r="E10" s="38" t="str">
        <f t="shared" si="11"/>
        <v>v</v>
      </c>
      <c r="F10" s="34">
        <v>2</v>
      </c>
      <c r="G10" s="22">
        <f>(P21)</f>
        <v>2</v>
      </c>
      <c r="H10" s="22">
        <f>(N21)</f>
        <v>2</v>
      </c>
      <c r="I10" s="38" t="str">
        <f t="shared" si="12"/>
        <v>d</v>
      </c>
      <c r="J10" s="34">
        <v>1</v>
      </c>
      <c r="K10" s="22">
        <f>(P16)</f>
        <v>0</v>
      </c>
      <c r="L10" s="22">
        <f>(N16)</f>
        <v>1</v>
      </c>
      <c r="M10" s="38" t="str">
        <f t="shared" si="13"/>
        <v>v</v>
      </c>
      <c r="N10" s="34">
        <v>9</v>
      </c>
      <c r="O10" s="22">
        <f>(P64)</f>
        <v>0</v>
      </c>
      <c r="P10" s="22">
        <f>(N64)</f>
        <v>1</v>
      </c>
      <c r="Q10" s="38" t="str">
        <f t="shared" si="14"/>
        <v>v</v>
      </c>
      <c r="R10" s="34">
        <v>8</v>
      </c>
      <c r="S10" s="22">
        <f>(P59)</f>
        <v>2</v>
      </c>
      <c r="T10" s="22">
        <f>(N59)</f>
        <v>1</v>
      </c>
      <c r="U10" s="38" t="str">
        <f>IF(S10=".","-",IF(S10&gt;T10,"g",IF(S10=T10,"d","v")))</f>
        <v>g</v>
      </c>
      <c r="V10" s="34">
        <v>7</v>
      </c>
      <c r="W10" s="22">
        <f>(P53)</f>
        <v>1</v>
      </c>
      <c r="X10" s="22">
        <f>(N53)</f>
        <v>0</v>
      </c>
      <c r="Y10" s="38" t="str">
        <f>IF(W10=".","-",IF(W10&gt;X10,"g",IF(W10=X10,"d","v")))</f>
        <v>g</v>
      </c>
      <c r="Z10" s="34">
        <v>6</v>
      </c>
      <c r="AA10" s="22">
        <f>(P48)</f>
        <v>2</v>
      </c>
      <c r="AB10" s="22">
        <f>(N48)</f>
        <v>0</v>
      </c>
      <c r="AC10" s="38" t="str">
        <f>IF(AA10=".","-",IF(AA10&gt;AB10,"g",IF(AA10=AB10,"d","v")))</f>
        <v>g</v>
      </c>
      <c r="AD10" s="36"/>
      <c r="AE10" s="37"/>
      <c r="AF10" s="37"/>
      <c r="AG10" s="37"/>
      <c r="AH10" s="34">
        <v>4</v>
      </c>
      <c r="AI10" s="22">
        <f>(N36)</f>
        <v>1</v>
      </c>
      <c r="AJ10" s="22">
        <f>(P36)</f>
        <v>0</v>
      </c>
      <c r="AK10" s="38" t="str">
        <f t="shared" si="2"/>
        <v>g</v>
      </c>
      <c r="AL10" s="34">
        <v>5</v>
      </c>
      <c r="AM10" s="22">
        <f>(N42)</f>
        <v>2</v>
      </c>
      <c r="AN10" s="22">
        <f>(P42)</f>
        <v>0</v>
      </c>
      <c r="AO10" s="41" t="str">
        <f t="shared" si="3"/>
        <v>g</v>
      </c>
      <c r="AP10" s="42"/>
      <c r="AQ10" s="26">
        <f t="shared" si="4"/>
        <v>9</v>
      </c>
      <c r="AR10" s="27">
        <f t="shared" si="5"/>
        <v>5</v>
      </c>
      <c r="AS10" s="27">
        <f t="shared" si="6"/>
        <v>1</v>
      </c>
      <c r="AT10" s="27">
        <f t="shared" si="7"/>
        <v>3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10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9</v>
      </c>
      <c r="AW10" s="43">
        <f t="shared" si="8"/>
        <v>16</v>
      </c>
      <c r="AX10" s="30"/>
      <c r="AY10" s="31">
        <f t="shared" si="9"/>
        <v>5</v>
      </c>
      <c r="AZ10" s="32"/>
      <c r="BA10" s="33">
        <f t="shared" si="10"/>
        <v>1</v>
      </c>
    </row>
    <row r="11" spans="1:53" ht="15.6" x14ac:dyDescent="0.3">
      <c r="A11" s="93" t="s">
        <v>34</v>
      </c>
      <c r="B11" s="45">
        <v>2</v>
      </c>
      <c r="C11" s="46">
        <f>(P20)</f>
        <v>0</v>
      </c>
      <c r="D11" s="46">
        <f>(N20)</f>
        <v>2</v>
      </c>
      <c r="E11" s="35" t="str">
        <f t="shared" si="11"/>
        <v>v</v>
      </c>
      <c r="F11" s="45">
        <v>1</v>
      </c>
      <c r="G11" s="46">
        <f>(P15)</f>
        <v>0</v>
      </c>
      <c r="H11" s="46">
        <f>(N15)</f>
        <v>2</v>
      </c>
      <c r="I11" s="35" t="str">
        <f t="shared" si="12"/>
        <v>v</v>
      </c>
      <c r="J11" s="45">
        <v>9</v>
      </c>
      <c r="K11" s="46">
        <f>(P63)</f>
        <v>1</v>
      </c>
      <c r="L11" s="46">
        <f>(N63)</f>
        <v>4</v>
      </c>
      <c r="M11" s="35" t="str">
        <f t="shared" si="13"/>
        <v>v</v>
      </c>
      <c r="N11" s="45">
        <v>8</v>
      </c>
      <c r="O11" s="46">
        <f>(P58)</f>
        <v>0</v>
      </c>
      <c r="P11" s="46">
        <f>(N58)</f>
        <v>0</v>
      </c>
      <c r="Q11" s="35" t="str">
        <f t="shared" si="14"/>
        <v>d</v>
      </c>
      <c r="R11" s="45">
        <v>7</v>
      </c>
      <c r="S11" s="46">
        <f>(P52)</f>
        <v>0</v>
      </c>
      <c r="T11" s="46">
        <f>(N52)</f>
        <v>8</v>
      </c>
      <c r="U11" s="35" t="str">
        <f>IF(S11=".","-",IF(S11&gt;T11,"g",IF(S11=T11,"d","v")))</f>
        <v>v</v>
      </c>
      <c r="V11" s="45">
        <v>6</v>
      </c>
      <c r="W11" s="46">
        <f>(P47)</f>
        <v>0</v>
      </c>
      <c r="X11" s="46">
        <f>(N47)</f>
        <v>3</v>
      </c>
      <c r="Y11" s="35" t="str">
        <f>IF(W11=".","-",IF(W11&gt;X11,"g",IF(W11=X11,"d","v")))</f>
        <v>v</v>
      </c>
      <c r="Z11" s="45">
        <v>5</v>
      </c>
      <c r="AA11" s="46">
        <f>(P41)</f>
        <v>0</v>
      </c>
      <c r="AB11" s="46">
        <f>(N41)</f>
        <v>5</v>
      </c>
      <c r="AC11" s="35" t="str">
        <f>IF(AA11=".","-",IF(AA11&gt;AB11,"g",IF(AA11=AB11,"d","v")))</f>
        <v>v</v>
      </c>
      <c r="AD11" s="45">
        <v>4</v>
      </c>
      <c r="AE11" s="46">
        <f>(P36)</f>
        <v>0</v>
      </c>
      <c r="AF11" s="46">
        <f>(N36)</f>
        <v>1</v>
      </c>
      <c r="AG11" s="35" t="str">
        <f>IF(AE11=".","-",IF(AE11&gt;AF11,"g",IF(AE11=AF11,"d","v")))</f>
        <v>v</v>
      </c>
      <c r="AH11" s="47"/>
      <c r="AI11" s="48"/>
      <c r="AJ11" s="48"/>
      <c r="AK11" s="48"/>
      <c r="AL11" s="45">
        <v>3</v>
      </c>
      <c r="AM11" s="46">
        <f>(N30)</f>
        <v>0</v>
      </c>
      <c r="AN11" s="46">
        <f>(P30)</f>
        <v>3</v>
      </c>
      <c r="AO11" s="35" t="str">
        <f t="shared" si="3"/>
        <v>v</v>
      </c>
      <c r="AP11" s="25"/>
      <c r="AQ11" s="26">
        <f t="shared" si="4"/>
        <v>9</v>
      </c>
      <c r="AR11" s="27">
        <f t="shared" si="5"/>
        <v>0</v>
      </c>
      <c r="AS11" s="27">
        <f t="shared" si="6"/>
        <v>1</v>
      </c>
      <c r="AT11" s="27">
        <f t="shared" si="7"/>
        <v>8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1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28</v>
      </c>
      <c r="AW11" s="29">
        <f t="shared" si="8"/>
        <v>1</v>
      </c>
      <c r="AX11" s="30"/>
      <c r="AY11" s="31">
        <f t="shared" si="9"/>
        <v>10</v>
      </c>
      <c r="AZ11" s="32"/>
      <c r="BA11" s="33">
        <f t="shared" si="10"/>
        <v>-27</v>
      </c>
    </row>
    <row r="12" spans="1:53" s="44" customFormat="1" ht="16.2" thickBot="1" x14ac:dyDescent="0.35">
      <c r="A12" s="94" t="s">
        <v>0</v>
      </c>
      <c r="B12" s="49">
        <v>1</v>
      </c>
      <c r="C12" s="50">
        <f>(P14)</f>
        <v>0</v>
      </c>
      <c r="D12" s="50">
        <f>(N14)</f>
        <v>2</v>
      </c>
      <c r="E12" s="51" t="str">
        <f t="shared" si="11"/>
        <v>v</v>
      </c>
      <c r="F12" s="49">
        <v>8</v>
      </c>
      <c r="G12" s="50">
        <f>(P57)</f>
        <v>2</v>
      </c>
      <c r="H12" s="50">
        <f>(N57)</f>
        <v>3</v>
      </c>
      <c r="I12" s="51" t="str">
        <f t="shared" si="12"/>
        <v>v</v>
      </c>
      <c r="J12" s="49">
        <v>6</v>
      </c>
      <c r="K12" s="50">
        <f>(P46)</f>
        <v>0</v>
      </c>
      <c r="L12" s="50">
        <f>(N46)</f>
        <v>3</v>
      </c>
      <c r="M12" s="51" t="str">
        <f t="shared" si="13"/>
        <v>v</v>
      </c>
      <c r="N12" s="49">
        <v>4</v>
      </c>
      <c r="O12" s="50">
        <f>(P35)</f>
        <v>0</v>
      </c>
      <c r="P12" s="50">
        <f>(N35)</f>
        <v>3</v>
      </c>
      <c r="Q12" s="51" t="str">
        <f t="shared" si="14"/>
        <v>v</v>
      </c>
      <c r="R12" s="49">
        <v>2</v>
      </c>
      <c r="S12" s="50">
        <f>(P24)</f>
        <v>1</v>
      </c>
      <c r="T12" s="50">
        <f>(N24)</f>
        <v>1</v>
      </c>
      <c r="U12" s="51" t="str">
        <f>IF(S12=".","-",IF(S12&gt;T12,"g",IF(S12=T12,"d","v")))</f>
        <v>d</v>
      </c>
      <c r="V12" s="49">
        <v>9</v>
      </c>
      <c r="W12" s="50">
        <f>(P66)</f>
        <v>1</v>
      </c>
      <c r="X12" s="50">
        <f>(N66)</f>
        <v>2</v>
      </c>
      <c r="Y12" s="51" t="str">
        <f>IF(W12=".","-",IF(W12&gt;X12,"g",IF(W12=X12,"d","v")))</f>
        <v>v</v>
      </c>
      <c r="Z12" s="49">
        <v>7</v>
      </c>
      <c r="AA12" s="50">
        <f>(P54)</f>
        <v>2</v>
      </c>
      <c r="AB12" s="50">
        <f>(N54)</f>
        <v>1</v>
      </c>
      <c r="AC12" s="51" t="str">
        <f>IF(AA12=".","-",IF(AA12&gt;AB12,"g",IF(AA12=AB12,"d","v")))</f>
        <v>g</v>
      </c>
      <c r="AD12" s="49">
        <v>5</v>
      </c>
      <c r="AE12" s="50">
        <f>(P42)</f>
        <v>0</v>
      </c>
      <c r="AF12" s="50">
        <f>(N42)</f>
        <v>2</v>
      </c>
      <c r="AG12" s="51" t="str">
        <f>IF(AE12=".","-",IF(AE12&gt;AF12,"g",IF(AE12=AF12,"d","v")))</f>
        <v>v</v>
      </c>
      <c r="AH12" s="49">
        <v>3</v>
      </c>
      <c r="AI12" s="50">
        <f>(P30)</f>
        <v>3</v>
      </c>
      <c r="AJ12" s="50">
        <f>(N30)</f>
        <v>0</v>
      </c>
      <c r="AK12" s="51" t="str">
        <f>IF(AI12=".","-",IF(AI12&gt;AJ12,"g",IF(AI12=AJ12,"d","v")))</f>
        <v>g</v>
      </c>
      <c r="AL12" s="52"/>
      <c r="AM12" s="53"/>
      <c r="AN12" s="53"/>
      <c r="AO12" s="54"/>
      <c r="AP12" s="42"/>
      <c r="AQ12" s="55">
        <f t="shared" si="4"/>
        <v>9</v>
      </c>
      <c r="AR12" s="56">
        <f t="shared" si="5"/>
        <v>2</v>
      </c>
      <c r="AS12" s="56">
        <f t="shared" si="6"/>
        <v>1</v>
      </c>
      <c r="AT12" s="56">
        <f t="shared" si="7"/>
        <v>6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9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17</v>
      </c>
      <c r="AW12" s="58">
        <f t="shared" si="8"/>
        <v>7</v>
      </c>
      <c r="AX12" s="59"/>
      <c r="AY12" s="60">
        <f t="shared" si="9"/>
        <v>8</v>
      </c>
      <c r="AZ12" s="32"/>
      <c r="BA12" s="33">
        <f t="shared" si="10"/>
        <v>-8</v>
      </c>
    </row>
    <row r="13" spans="1:53" s="44" customFormat="1" ht="3.75" customHeight="1" thickTop="1" x14ac:dyDescent="0.3">
      <c r="A13" s="30"/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1</v>
      </c>
      <c r="B14" s="69"/>
      <c r="D14" s="70"/>
      <c r="K14" s="71"/>
      <c r="L14" s="72" t="str">
        <f>($A$3)</f>
        <v>Pákai György</v>
      </c>
      <c r="M14" s="71"/>
      <c r="N14" s="73">
        <v>2</v>
      </c>
      <c r="O14" s="96" t="s">
        <v>58</v>
      </c>
      <c r="P14" s="73">
        <v>0</v>
      </c>
      <c r="R14" s="44" t="str">
        <f>($A$12)</f>
        <v>Erdőteleki Miklós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Horváth Imre</v>
      </c>
      <c r="N15" s="73">
        <v>2</v>
      </c>
      <c r="O15" s="96" t="s">
        <v>58</v>
      </c>
      <c r="P15" s="73">
        <v>0</v>
      </c>
      <c r="R15" s="44" t="str">
        <f>($A$11)</f>
        <v>Bodó Attila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Bottyán Zoltán</v>
      </c>
      <c r="N16" s="73">
        <v>1</v>
      </c>
      <c r="O16" s="96" t="s">
        <v>58</v>
      </c>
      <c r="P16" s="73">
        <v>0</v>
      </c>
      <c r="Q16" s="78" t="s">
        <v>59</v>
      </c>
      <c r="R16" s="44" t="str">
        <f>($A$10)</f>
        <v>Böcskei Barnabás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Koczor János</v>
      </c>
      <c r="N17" s="73">
        <v>1</v>
      </c>
      <c r="O17" s="96" t="s">
        <v>58</v>
      </c>
      <c r="P17" s="73">
        <v>0</v>
      </c>
      <c r="R17" s="44" t="str">
        <f>($A$9)</f>
        <v>Németh Károly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Szirmay Endre</v>
      </c>
      <c r="N18" s="73">
        <v>1</v>
      </c>
      <c r="O18" s="96" t="s">
        <v>58</v>
      </c>
      <c r="P18" s="73">
        <v>0</v>
      </c>
      <c r="Q18" s="78" t="s">
        <v>59</v>
      </c>
      <c r="R18" s="44" t="str">
        <f>($A$8)</f>
        <v>Papp-Takács Sándor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2</v>
      </c>
      <c r="B20" s="84"/>
      <c r="D20" s="70"/>
      <c r="K20" s="71"/>
      <c r="L20" s="72" t="str">
        <f>($A$3)</f>
        <v>Pákai György</v>
      </c>
      <c r="M20" s="71"/>
      <c r="N20" s="73">
        <v>2</v>
      </c>
      <c r="O20" s="96" t="s">
        <v>58</v>
      </c>
      <c r="P20" s="73">
        <v>0</v>
      </c>
      <c r="R20" s="44" t="str">
        <f>($A$11)</f>
        <v>Bodó Attila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Horváth Imre</v>
      </c>
      <c r="N21" s="73">
        <v>2</v>
      </c>
      <c r="O21" s="96" t="s">
        <v>58</v>
      </c>
      <c r="P21" s="73">
        <v>2</v>
      </c>
      <c r="Q21" s="78"/>
      <c r="R21" s="44" t="str">
        <f>($A$10)</f>
        <v>Böcskei Barnabás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Bottyán Zoltán</v>
      </c>
      <c r="N22" s="73">
        <v>1</v>
      </c>
      <c r="O22" s="96" t="s">
        <v>58</v>
      </c>
      <c r="P22" s="73">
        <v>0</v>
      </c>
      <c r="Q22" s="78" t="s">
        <v>59</v>
      </c>
      <c r="R22" s="44" t="str">
        <f>($A$9)</f>
        <v>Németh Károly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Koczor János</v>
      </c>
      <c r="N23" s="73">
        <v>1</v>
      </c>
      <c r="O23" s="96" t="s">
        <v>58</v>
      </c>
      <c r="P23" s="73">
        <v>0</v>
      </c>
      <c r="Q23" s="78" t="s">
        <v>59</v>
      </c>
      <c r="R23" s="44" t="str">
        <f>($A$8)</f>
        <v>Papp-Takács Sándor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Szirmay Endre</v>
      </c>
      <c r="N24" s="73">
        <v>1</v>
      </c>
      <c r="O24" s="96" t="s">
        <v>58</v>
      </c>
      <c r="P24" s="73">
        <v>1</v>
      </c>
      <c r="Q24" s="78" t="s">
        <v>59</v>
      </c>
      <c r="R24" s="44" t="str">
        <f>($A$12)</f>
        <v>Erdőteleki Miklós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3</v>
      </c>
      <c r="B26" s="69"/>
      <c r="D26" s="70"/>
      <c r="K26" s="71"/>
      <c r="L26" s="72" t="str">
        <f>($A$3)</f>
        <v>Pákai György</v>
      </c>
      <c r="M26" s="71"/>
      <c r="N26" s="73">
        <v>4</v>
      </c>
      <c r="O26" s="96" t="s">
        <v>58</v>
      </c>
      <c r="P26" s="73">
        <v>0</v>
      </c>
      <c r="R26" s="44" t="str">
        <f>($A$10)</f>
        <v>Böcskei Barnabás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Horváth Imre</v>
      </c>
      <c r="N27" s="73">
        <v>3</v>
      </c>
      <c r="O27" s="96" t="s">
        <v>58</v>
      </c>
      <c r="P27" s="73">
        <v>1</v>
      </c>
      <c r="R27" s="44" t="str">
        <f>($A$9)</f>
        <v>Németh Károly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Bottyán Zoltán</v>
      </c>
      <c r="N28" s="73">
        <v>2</v>
      </c>
      <c r="O28" s="96" t="s">
        <v>58</v>
      </c>
      <c r="P28" s="73">
        <v>1</v>
      </c>
      <c r="Q28" s="78"/>
      <c r="R28" s="44" t="str">
        <f>($A$8)</f>
        <v>Papp-Takács Sándor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Koczor János</v>
      </c>
      <c r="N29" s="73">
        <v>1</v>
      </c>
      <c r="O29" s="96" t="s">
        <v>58</v>
      </c>
      <c r="P29" s="73">
        <v>1</v>
      </c>
      <c r="R29" s="44" t="str">
        <f>($A$7)</f>
        <v>Szirmay Endre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Bodó Attila</v>
      </c>
      <c r="N30" s="73">
        <v>0</v>
      </c>
      <c r="O30" s="96" t="s">
        <v>58</v>
      </c>
      <c r="P30" s="73">
        <v>3</v>
      </c>
      <c r="Q30" s="78" t="s">
        <v>59</v>
      </c>
      <c r="R30" s="44" t="str">
        <f>($A$12)</f>
        <v>Erdőteleki Miklós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4</v>
      </c>
      <c r="B32" s="84"/>
      <c r="D32" s="70"/>
      <c r="K32" s="71"/>
      <c r="L32" s="72" t="str">
        <f>($A$3)</f>
        <v>Pákai György</v>
      </c>
      <c r="M32" s="71"/>
      <c r="N32" s="73">
        <v>1</v>
      </c>
      <c r="O32" s="96" t="s">
        <v>58</v>
      </c>
      <c r="P32" s="73">
        <v>0</v>
      </c>
      <c r="R32" s="44" t="str">
        <f>($A$9)</f>
        <v>Németh Károly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Papp-Takács Sándor</v>
      </c>
      <c r="N33" s="73">
        <v>0</v>
      </c>
      <c r="O33" s="96" t="s">
        <v>58</v>
      </c>
      <c r="P33" s="73">
        <v>1</v>
      </c>
      <c r="R33" s="44" t="str">
        <f>($A$4)</f>
        <v>Horváth Imre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Bottyán Zoltán</v>
      </c>
      <c r="N34" s="73">
        <v>1</v>
      </c>
      <c r="O34" s="96" t="s">
        <v>58</v>
      </c>
      <c r="P34" s="73">
        <v>3</v>
      </c>
      <c r="Q34" s="78"/>
      <c r="R34" s="44" t="str">
        <f>($A$7)</f>
        <v>Szirmay Endre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Koczor János</v>
      </c>
      <c r="N35" s="73">
        <v>3</v>
      </c>
      <c r="O35" s="96" t="s">
        <v>58</v>
      </c>
      <c r="P35" s="73">
        <v>0</v>
      </c>
      <c r="R35" s="44" t="str">
        <f>($A$12)</f>
        <v>Erdőteleki Miklós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Böcskei Barnabás</v>
      </c>
      <c r="N36" s="73">
        <v>1</v>
      </c>
      <c r="O36" s="96" t="s">
        <v>58</v>
      </c>
      <c r="P36" s="73">
        <v>0</v>
      </c>
      <c r="Q36" s="78" t="s">
        <v>59</v>
      </c>
      <c r="R36" s="44" t="str">
        <f>($A$11)</f>
        <v>Bodó Attila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5</v>
      </c>
      <c r="B38" s="69"/>
      <c r="D38" s="70"/>
      <c r="K38" s="71"/>
      <c r="L38" s="72" t="str">
        <f>($A$3)</f>
        <v>Pákai György</v>
      </c>
      <c r="M38" s="71"/>
      <c r="N38" s="73">
        <v>1</v>
      </c>
      <c r="O38" s="96" t="s">
        <v>58</v>
      </c>
      <c r="P38" s="73">
        <v>0</v>
      </c>
      <c r="R38" s="44" t="str">
        <f>($A$8)</f>
        <v>Papp-Takács Sándor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Horváth Imre</v>
      </c>
      <c r="N39" s="73">
        <v>2</v>
      </c>
      <c r="O39" s="96" t="s">
        <v>58</v>
      </c>
      <c r="P39" s="73">
        <v>1</v>
      </c>
      <c r="R39" s="44" t="str">
        <f>($A$7)</f>
        <v>Szirmay Endre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Bottyán Zoltán</v>
      </c>
      <c r="N40" s="73">
        <v>0</v>
      </c>
      <c r="O40" s="96" t="s">
        <v>58</v>
      </c>
      <c r="P40" s="73">
        <v>0</v>
      </c>
      <c r="Q40" s="78"/>
      <c r="R40" s="44" t="str">
        <f>($A$6)</f>
        <v>Koczor János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Németh Károly</v>
      </c>
      <c r="N41" s="73">
        <v>5</v>
      </c>
      <c r="O41" s="96" t="s">
        <v>58</v>
      </c>
      <c r="P41" s="73">
        <v>0</v>
      </c>
      <c r="R41" s="44" t="str">
        <f>($A$11)</f>
        <v>Bodó Attila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Böcskei Barnabás</v>
      </c>
      <c r="N42" s="73">
        <v>2</v>
      </c>
      <c r="O42" s="96" t="s">
        <v>58</v>
      </c>
      <c r="P42" s="73">
        <v>0</v>
      </c>
      <c r="Q42" s="78" t="s">
        <v>59</v>
      </c>
      <c r="R42" s="44" t="str">
        <f>($A$12)</f>
        <v>Erdőteleki Miklós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6</v>
      </c>
      <c r="B44" s="84"/>
      <c r="D44" s="70"/>
      <c r="K44" s="71"/>
      <c r="L44" s="72" t="str">
        <f>($A$3)</f>
        <v>Pákai György</v>
      </c>
      <c r="M44" s="71"/>
      <c r="N44" s="73">
        <v>2</v>
      </c>
      <c r="O44" s="96" t="s">
        <v>58</v>
      </c>
      <c r="P44" s="73">
        <v>1</v>
      </c>
      <c r="R44" s="44" t="str">
        <f>($A$7)</f>
        <v>Szirmay Endre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Horváth Imre</v>
      </c>
      <c r="N45" s="73">
        <v>1</v>
      </c>
      <c r="O45" s="96" t="s">
        <v>58</v>
      </c>
      <c r="P45" s="73">
        <v>1</v>
      </c>
      <c r="R45" s="44" t="str">
        <f>($A$6)</f>
        <v>Koczor János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Bottyán Zoltán</v>
      </c>
      <c r="N46" s="73">
        <v>3</v>
      </c>
      <c r="O46" s="96" t="s">
        <v>58</v>
      </c>
      <c r="P46" s="73">
        <v>0</v>
      </c>
      <c r="Q46" s="78"/>
      <c r="R46" s="44" t="str">
        <f>($A$12)</f>
        <v>Erdőteleki Miklós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Papp-Takács Sándor</v>
      </c>
      <c r="N47" s="73">
        <v>3</v>
      </c>
      <c r="O47" s="96" t="s">
        <v>58</v>
      </c>
      <c r="P47" s="73">
        <v>0</v>
      </c>
      <c r="R47" s="44" t="str">
        <f>($A$11)</f>
        <v>Bodó Attila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Németh Károly</v>
      </c>
      <c r="N48" s="73">
        <v>0</v>
      </c>
      <c r="O48" s="96" t="s">
        <v>58</v>
      </c>
      <c r="P48" s="73">
        <v>2</v>
      </c>
      <c r="Q48" s="78" t="s">
        <v>59</v>
      </c>
      <c r="R48" s="44" t="str">
        <f>($A$10)</f>
        <v>Böcskei Barnabás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7</v>
      </c>
      <c r="B50" s="69"/>
      <c r="D50" s="70"/>
      <c r="K50" s="71"/>
      <c r="L50" s="72" t="str">
        <f>($A$3)</f>
        <v>Pákai György</v>
      </c>
      <c r="M50" s="71"/>
      <c r="N50" s="73">
        <v>0</v>
      </c>
      <c r="O50" s="96" t="s">
        <v>58</v>
      </c>
      <c r="P50" s="73">
        <v>0</v>
      </c>
      <c r="R50" s="44" t="str">
        <f>($A$6)</f>
        <v>Koczor János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Horváth Imre</v>
      </c>
      <c r="N51" s="73">
        <v>0</v>
      </c>
      <c r="O51" s="96" t="s">
        <v>58</v>
      </c>
      <c r="P51" s="73">
        <v>0</v>
      </c>
      <c r="R51" s="44" t="str">
        <f>($A$5)</f>
        <v>Bottyán Zoltán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Szirmay Endre</v>
      </c>
      <c r="N52" s="73">
        <v>8</v>
      </c>
      <c r="O52" s="96" t="s">
        <v>58</v>
      </c>
      <c r="P52" s="73">
        <v>0</v>
      </c>
      <c r="Q52" s="78"/>
      <c r="R52" s="44" t="str">
        <f>($A$11)</f>
        <v>Bodó Attila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Papp-Takács Sándor</v>
      </c>
      <c r="N53" s="73">
        <v>0</v>
      </c>
      <c r="O53" s="96" t="s">
        <v>58</v>
      </c>
      <c r="P53" s="73">
        <v>1</v>
      </c>
      <c r="R53" s="44" t="str">
        <f>($A$10)</f>
        <v>Böcskei Barnabás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Németh Károly</v>
      </c>
      <c r="N54" s="73">
        <v>1</v>
      </c>
      <c r="O54" s="96" t="s">
        <v>58</v>
      </c>
      <c r="P54" s="73">
        <v>2</v>
      </c>
      <c r="Q54" s="78" t="s">
        <v>59</v>
      </c>
      <c r="R54" s="44" t="str">
        <f>($A$12)</f>
        <v>Erdőteleki Miklós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8</v>
      </c>
      <c r="B56" s="84"/>
      <c r="D56" s="70"/>
      <c r="K56" s="71"/>
      <c r="L56" s="72" t="str">
        <f>($A$3)</f>
        <v>Pákai György</v>
      </c>
      <c r="M56" s="71"/>
      <c r="N56" s="73">
        <v>2</v>
      </c>
      <c r="O56" s="96" t="s">
        <v>58</v>
      </c>
      <c r="P56" s="73">
        <v>1</v>
      </c>
      <c r="R56" s="44" t="str">
        <f>($A$5)</f>
        <v>Bottyán Zoltán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Horváth Imre</v>
      </c>
      <c r="N57" s="73">
        <v>3</v>
      </c>
      <c r="O57" s="96" t="s">
        <v>58</v>
      </c>
      <c r="P57" s="73">
        <v>2</v>
      </c>
      <c r="R57" s="44" t="str">
        <f>($A$12)</f>
        <v>Erdőteleki Miklós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Koczor János</v>
      </c>
      <c r="N58" s="73">
        <v>0</v>
      </c>
      <c r="O58" s="96" t="s">
        <v>58</v>
      </c>
      <c r="P58" s="73">
        <v>0</v>
      </c>
      <c r="Q58" s="78"/>
      <c r="R58" s="44" t="str">
        <f>($A$11)</f>
        <v>Bodó Attila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Szirmay Endre</v>
      </c>
      <c r="N59" s="73">
        <v>1</v>
      </c>
      <c r="O59" s="96" t="s">
        <v>58</v>
      </c>
      <c r="P59" s="73">
        <v>2</v>
      </c>
      <c r="R59" s="44" t="str">
        <f>($A$10)</f>
        <v>Böcskei Barnabás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Papp-Takács Sándor</v>
      </c>
      <c r="N60" s="73">
        <v>2</v>
      </c>
      <c r="O60" s="96" t="s">
        <v>58</v>
      </c>
      <c r="P60" s="73">
        <v>0</v>
      </c>
      <c r="Q60" s="78" t="s">
        <v>59</v>
      </c>
      <c r="R60" s="44" t="str">
        <f>($A$9)</f>
        <v>Németh Károly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9</v>
      </c>
      <c r="B62" s="69"/>
      <c r="D62" s="70"/>
      <c r="K62" s="71"/>
      <c r="L62" s="72" t="str">
        <f>($A$3)</f>
        <v>Pákai György</v>
      </c>
      <c r="M62" s="71"/>
      <c r="N62" s="73">
        <v>2</v>
      </c>
      <c r="O62" s="96" t="s">
        <v>58</v>
      </c>
      <c r="P62" s="73">
        <v>1</v>
      </c>
      <c r="R62" s="44" t="str">
        <f>($A$4)</f>
        <v>Horváth Imre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Bottyán Zoltán</v>
      </c>
      <c r="N63" s="73">
        <v>4</v>
      </c>
      <c r="O63" s="96" t="s">
        <v>58</v>
      </c>
      <c r="P63" s="73">
        <v>1</v>
      </c>
      <c r="R63" s="44" t="str">
        <f>($A$11)</f>
        <v>Bodó Attila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Koczor János</v>
      </c>
      <c r="N64" s="73">
        <v>1</v>
      </c>
      <c r="O64" s="96" t="s">
        <v>58</v>
      </c>
      <c r="P64" s="73">
        <v>0</v>
      </c>
      <c r="Q64" s="78"/>
      <c r="R64" s="44" t="str">
        <f>($A$10)</f>
        <v>Böcskei Barnabás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Szirmay Endre</v>
      </c>
      <c r="N65" s="73">
        <v>1</v>
      </c>
      <c r="O65" s="96" t="s">
        <v>58</v>
      </c>
      <c r="P65" s="73">
        <v>1</v>
      </c>
      <c r="R65" s="44" t="str">
        <f>($A$9)</f>
        <v>Németh Károly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Papp-Takács Sándor</v>
      </c>
      <c r="N66" s="73">
        <v>2</v>
      </c>
      <c r="O66" s="96" t="s">
        <v>58</v>
      </c>
      <c r="P66" s="73">
        <v>1</v>
      </c>
      <c r="Q66" s="78" t="s">
        <v>59</v>
      </c>
      <c r="R66" s="44" t="str">
        <f>($A$12)</f>
        <v>Erdőteleki Miklós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Q3:Q5 E4:E12 I5:I12 I3 M3:M4 M6:M12 Q7:Q12 U3:U6 U8:U12 Y3:Y7 Y9:Y12 AC3:AC8 AC10:AC12 AG3:AG9 AG11:AG12 AK3:AK10 AK12 AO3:AO11">
    <cfRule type="cellIs" dxfId="44" priority="1" stopIfTrue="1" operator="equal">
      <formula>"g"</formula>
    </cfRule>
    <cfRule type="cellIs" dxfId="43" priority="2" stopIfTrue="1" operator="equal">
      <formula>"d"</formula>
    </cfRule>
    <cfRule type="cellIs" dxfId="42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4" sqref="A4"/>
    </sheetView>
  </sheetViews>
  <sheetFormatPr defaultColWidth="3" defaultRowHeight="14.4" x14ac:dyDescent="0.3"/>
  <cols>
    <col min="1" max="1" width="21.33203125" style="15" bestFit="1" customWidth="1"/>
    <col min="2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91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92" t="s">
        <v>48</v>
      </c>
      <c r="B2" s="6" t="str">
        <f>(A3)</f>
        <v>Szatmári Tamás</v>
      </c>
      <c r="C2" s="7"/>
      <c r="D2" s="8"/>
      <c r="E2" s="8"/>
      <c r="F2" s="9" t="str">
        <f>(A4)</f>
        <v>Debreczy István</v>
      </c>
      <c r="G2" s="8"/>
      <c r="H2" s="8"/>
      <c r="I2" s="8"/>
      <c r="J2" s="9" t="str">
        <f>(A5)</f>
        <v>Horváth Dénes</v>
      </c>
      <c r="K2" s="8"/>
      <c r="L2" s="8"/>
      <c r="M2" s="8"/>
      <c r="N2" s="9" t="str">
        <f>(A6)</f>
        <v>Major István</v>
      </c>
      <c r="O2" s="8"/>
      <c r="P2" s="8"/>
      <c r="Q2" s="8"/>
      <c r="R2" s="9" t="str">
        <f>(A7)</f>
        <v>Balla Antal</v>
      </c>
      <c r="S2" s="8"/>
      <c r="T2" s="8"/>
      <c r="U2" s="8"/>
      <c r="V2" s="9" t="str">
        <f>(A8)</f>
        <v>Najror Zoltán</v>
      </c>
      <c r="W2" s="8"/>
      <c r="X2" s="8"/>
      <c r="Y2" s="8"/>
      <c r="Z2" s="9" t="str">
        <f>(A9)</f>
        <v>Csekei Zoltán</v>
      </c>
      <c r="AA2" s="8"/>
      <c r="AB2" s="8"/>
      <c r="AC2" s="8"/>
      <c r="AD2" s="9" t="str">
        <f>(A10)</f>
        <v>Serák György</v>
      </c>
      <c r="AE2" s="8"/>
      <c r="AF2" s="8"/>
      <c r="AG2" s="8"/>
      <c r="AH2" s="9" t="str">
        <f>(A11)</f>
        <v>Kondor Gábor</v>
      </c>
      <c r="AI2" s="8"/>
      <c r="AJ2" s="8"/>
      <c r="AK2" s="8"/>
      <c r="AL2" s="9" t="str">
        <f>(A12)</f>
        <v>Rácz Ferenc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3" t="s">
        <v>30</v>
      </c>
      <c r="B3" s="19"/>
      <c r="C3" s="20"/>
      <c r="D3" s="20"/>
      <c r="E3" s="20"/>
      <c r="F3" s="21">
        <v>9</v>
      </c>
      <c r="G3" s="22">
        <f>(N62)</f>
        <v>2</v>
      </c>
      <c r="H3" s="22">
        <f>(P62)</f>
        <v>3</v>
      </c>
      <c r="I3" s="23" t="str">
        <f>IF(G3=".","-",IF(G3&gt;H3,"g",IF(G3=H3,"d","v")))</f>
        <v>v</v>
      </c>
      <c r="J3" s="21">
        <v>8</v>
      </c>
      <c r="K3" s="24">
        <f>(N56)</f>
        <v>0</v>
      </c>
      <c r="L3" s="24">
        <f>(P56)</f>
        <v>0</v>
      </c>
      <c r="M3" s="23" t="str">
        <f>IF(K3=".","-",IF(K3&gt;L3,"g",IF(K3=L3,"d","v")))</f>
        <v>d</v>
      </c>
      <c r="N3" s="21">
        <v>7</v>
      </c>
      <c r="O3" s="24">
        <f>(N50)</f>
        <v>1</v>
      </c>
      <c r="P3" s="24">
        <f>(P50)</f>
        <v>1</v>
      </c>
      <c r="Q3" s="23" t="str">
        <f>IF(O3=".","-",IF(O3&gt;P3,"g",IF(O3=P3,"d","v")))</f>
        <v>d</v>
      </c>
      <c r="R3" s="21">
        <v>6</v>
      </c>
      <c r="S3" s="24">
        <f>(N44)</f>
        <v>3</v>
      </c>
      <c r="T3" s="24">
        <f>(P44)</f>
        <v>0</v>
      </c>
      <c r="U3" s="23" t="str">
        <f>IF(S3=".","-",IF(S3&gt;T3,"g",IF(S3=T3,"d","v")))</f>
        <v>g</v>
      </c>
      <c r="V3" s="21">
        <v>5</v>
      </c>
      <c r="W3" s="24">
        <f>(N38)</f>
        <v>3</v>
      </c>
      <c r="X3" s="24">
        <f>(P38)</f>
        <v>0</v>
      </c>
      <c r="Y3" s="23" t="str">
        <f>IF(W3=".","-",IF(W3&gt;X3,"g",IF(W3=X3,"d","v")))</f>
        <v>g</v>
      </c>
      <c r="Z3" s="21">
        <v>4</v>
      </c>
      <c r="AA3" s="24">
        <f>(N32)</f>
        <v>2</v>
      </c>
      <c r="AB3" s="24">
        <f>(P32)</f>
        <v>0</v>
      </c>
      <c r="AC3" s="23" t="str">
        <f t="shared" ref="AC3:AC8" si="0">IF(AA3=".","-",IF(AA3&gt;AB3,"g",IF(AA3=AB3,"d","v")))</f>
        <v>g</v>
      </c>
      <c r="AD3" s="21">
        <v>3</v>
      </c>
      <c r="AE3" s="24">
        <f>(N26)</f>
        <v>1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2</v>
      </c>
      <c r="AJ3" s="24">
        <f>(P20)</f>
        <v>0</v>
      </c>
      <c r="AK3" s="23" t="str">
        <f t="shared" ref="AK3:AK10" si="2">IF(AI3=".","-",IF(AI3&gt;AJ3,"g",IF(AI3=AJ3,"d","v")))</f>
        <v>g</v>
      </c>
      <c r="AL3" s="21">
        <v>1</v>
      </c>
      <c r="AM3" s="24">
        <f>(N14)</f>
        <v>0</v>
      </c>
      <c r="AN3" s="24">
        <f>(P14)</f>
        <v>1</v>
      </c>
      <c r="AO3" s="23" t="str">
        <f t="shared" ref="AO3:AO11" si="3">IF(AM3=".","-",IF(AM3&gt;AN3,"g",IF(AM3=AN3,"d","v")))</f>
        <v>v</v>
      </c>
      <c r="AP3" s="25"/>
      <c r="AQ3" s="26">
        <f t="shared" ref="AQ3:AQ12" si="4">SUM(AR3:AT3)</f>
        <v>9</v>
      </c>
      <c r="AR3" s="27">
        <f t="shared" ref="AR3:AR12" si="5">COUNTIF(B3:AO3,"g")</f>
        <v>5</v>
      </c>
      <c r="AS3" s="27">
        <f t="shared" ref="AS3:AS12" si="6">COUNTIF(B3:AO3,"d")</f>
        <v>2</v>
      </c>
      <c r="AT3" s="27">
        <f t="shared" ref="AT3:AT12" si="7">COUNTIF(B3:AO3,"v")</f>
        <v>2</v>
      </c>
      <c r="AU3" s="28">
        <f>SUM(IF(O3&lt;&gt;".",O3)+IF(S3&lt;&gt;".",S3)+IF(W3&lt;&gt;".",W3)+IF(AA3&lt;&gt;".",AA3)+IF(AE3&lt;&gt;".",AE3)+IF(AI3&lt;&gt;".",AI3)+IF(AM3&lt;&gt;".",AM3)+IF(G3&lt;&gt;".",G3)+IF(K3&lt;&gt;".",K3))</f>
        <v>14</v>
      </c>
      <c r="AV3" s="28">
        <f>SUM(IF(P3&lt;&gt;".",P3)+IF(T3&lt;&gt;".",T3)+IF(X3&lt;&gt;".",X3)+IF(AB3&lt;&gt;".",AB3)+IF(AF3&lt;&gt;".",AF3)+IF(AJ3&lt;&gt;".",AJ3)+IF(AN3&lt;&gt;".",AN3)+IF(H3&lt;&gt;".",H3)+IF(L3&lt;&gt;".",L3))</f>
        <v>5</v>
      </c>
      <c r="AW3" s="29">
        <f t="shared" ref="AW3:AW12" si="8">SUM(AR3*3+AS3*1)</f>
        <v>17</v>
      </c>
      <c r="AX3" s="30"/>
      <c r="AY3" s="31">
        <f t="shared" ref="AY3:AY12" si="9">RANK(AW3,$AW$3:$AW$12,0)</f>
        <v>2</v>
      </c>
      <c r="AZ3" s="32"/>
      <c r="BA3" s="33">
        <f t="shared" ref="BA3:BA12" si="10">SUM(AU3-AV3)</f>
        <v>9</v>
      </c>
    </row>
    <row r="4" spans="1:53" ht="15.6" x14ac:dyDescent="0.3">
      <c r="A4" s="93" t="s">
        <v>8</v>
      </c>
      <c r="B4" s="34">
        <v>9</v>
      </c>
      <c r="C4" s="22">
        <f>(P62)</f>
        <v>3</v>
      </c>
      <c r="D4" s="22">
        <f>(N62)</f>
        <v>2</v>
      </c>
      <c r="E4" s="35" t="str">
        <f t="shared" ref="E4:E12" si="11">IF(C4=".","-",IF(C4&gt;D4,"g",IF(C4=D4,"d","v")))</f>
        <v>g</v>
      </c>
      <c r="F4" s="36"/>
      <c r="G4" s="37"/>
      <c r="H4" s="37"/>
      <c r="I4" s="37"/>
      <c r="J4" s="34">
        <v>7</v>
      </c>
      <c r="K4" s="22">
        <f>(N51)</f>
        <v>0</v>
      </c>
      <c r="L4" s="22">
        <f>(P51)</f>
        <v>4</v>
      </c>
      <c r="M4" s="38" t="str">
        <f>IF(K4=".","-",IF(K4&gt;L4,"g",IF(K4=L4,"d","v")))</f>
        <v>v</v>
      </c>
      <c r="N4" s="34">
        <v>6</v>
      </c>
      <c r="O4" s="22">
        <f>(N45)</f>
        <v>1</v>
      </c>
      <c r="P4" s="22">
        <f>(P45)</f>
        <v>1</v>
      </c>
      <c r="Q4" s="38" t="str">
        <f>IF(O4=".","-",IF(O4&gt;P4,"g",IF(O4=P4,"d","v")))</f>
        <v>d</v>
      </c>
      <c r="R4" s="34">
        <v>5</v>
      </c>
      <c r="S4" s="22">
        <f>(N39)</f>
        <v>5</v>
      </c>
      <c r="T4" s="22">
        <f>(P39)</f>
        <v>0</v>
      </c>
      <c r="U4" s="38" t="str">
        <f>IF(S4=".","-",IF(S4&gt;T4,"g",IF(S4=T4,"d","v")))</f>
        <v>g</v>
      </c>
      <c r="V4" s="34">
        <v>4</v>
      </c>
      <c r="W4" s="22">
        <f>(P33)</f>
        <v>0</v>
      </c>
      <c r="X4" s="22">
        <f>(N33)</f>
        <v>1</v>
      </c>
      <c r="Y4" s="38" t="str">
        <f>IF(W4=".","-",IF(W4&gt;X4,"g",IF(W4=X4,"d","v")))</f>
        <v>v</v>
      </c>
      <c r="Z4" s="34">
        <v>3</v>
      </c>
      <c r="AA4" s="22">
        <f>(N27)</f>
        <v>1</v>
      </c>
      <c r="AB4" s="22">
        <f>(P27)</f>
        <v>1</v>
      </c>
      <c r="AC4" s="38" t="str">
        <f t="shared" si="0"/>
        <v>d</v>
      </c>
      <c r="AD4" s="34">
        <v>2</v>
      </c>
      <c r="AE4" s="22">
        <f>(N21)</f>
        <v>2</v>
      </c>
      <c r="AF4" s="22">
        <f>(P21)</f>
        <v>0</v>
      </c>
      <c r="AG4" s="38" t="str">
        <f t="shared" si="1"/>
        <v>g</v>
      </c>
      <c r="AH4" s="34">
        <v>1</v>
      </c>
      <c r="AI4" s="22">
        <f>(N15)</f>
        <v>1</v>
      </c>
      <c r="AJ4" s="22">
        <f>(P15)</f>
        <v>1</v>
      </c>
      <c r="AK4" s="38" t="str">
        <f t="shared" si="2"/>
        <v>d</v>
      </c>
      <c r="AL4" s="34">
        <v>8</v>
      </c>
      <c r="AM4" s="22">
        <f>(N57)</f>
        <v>4</v>
      </c>
      <c r="AN4" s="22">
        <f>(P57)</f>
        <v>0</v>
      </c>
      <c r="AO4" s="38" t="str">
        <f t="shared" si="3"/>
        <v>g</v>
      </c>
      <c r="AP4" s="39"/>
      <c r="AQ4" s="26">
        <f t="shared" si="4"/>
        <v>9</v>
      </c>
      <c r="AR4" s="27">
        <f t="shared" si="5"/>
        <v>4</v>
      </c>
      <c r="AS4" s="27">
        <f t="shared" si="6"/>
        <v>3</v>
      </c>
      <c r="AT4" s="27">
        <f t="shared" si="7"/>
        <v>2</v>
      </c>
      <c r="AU4" s="28">
        <f>SUM(IF(O4&lt;&gt;".",O4)+IF(S4&lt;&gt;".",S4)+IF(W4&lt;&gt;".",W4)+IF(AA4&lt;&gt;".",AA4)+IF(AE4&lt;&gt;".",AE4)+IF(AI4&lt;&gt;".",AI4)+IF(AM4&lt;&gt;".",AM4)+IF(C4&lt;&gt;".",C4)+IF(K4&lt;&gt;".",K4))</f>
        <v>17</v>
      </c>
      <c r="AV4" s="28">
        <f>SUM(IF(P4&lt;&gt;".",P4)+IF(T4&lt;&gt;".",T4)+IF(X4&lt;&gt;".",X4)+IF(AB4&lt;&gt;".",AB4)+IF(AF4&lt;&gt;".",AF4)+IF(AJ4&lt;&gt;".",AJ4)+IF(AN4&lt;&gt;".",AN4)+IF(D4&lt;&gt;".",D4)+IF(L4&lt;&gt;".",L4))</f>
        <v>10</v>
      </c>
      <c r="AW4" s="40">
        <f t="shared" si="8"/>
        <v>15</v>
      </c>
      <c r="AX4" s="30"/>
      <c r="AY4" s="31">
        <f t="shared" si="9"/>
        <v>4</v>
      </c>
      <c r="AZ4" s="32"/>
      <c r="BA4" s="33">
        <f t="shared" si="10"/>
        <v>7</v>
      </c>
    </row>
    <row r="5" spans="1:53" ht="15.6" x14ac:dyDescent="0.3">
      <c r="A5" s="95" t="s">
        <v>18</v>
      </c>
      <c r="B5" s="34">
        <v>8</v>
      </c>
      <c r="C5" s="22">
        <f>(P56)</f>
        <v>0</v>
      </c>
      <c r="D5" s="22">
        <f>(N56)</f>
        <v>0</v>
      </c>
      <c r="E5" s="35" t="str">
        <f t="shared" si="11"/>
        <v>d</v>
      </c>
      <c r="F5" s="34">
        <v>7</v>
      </c>
      <c r="G5" s="22">
        <f>(P51)</f>
        <v>4</v>
      </c>
      <c r="H5" s="22">
        <f>(N51)</f>
        <v>0</v>
      </c>
      <c r="I5" s="35" t="str">
        <f t="shared" ref="I5:I12" si="12">IF(G5=".","-",IF(G5&gt;H5,"g",IF(G5=H5,"d","v")))</f>
        <v>g</v>
      </c>
      <c r="J5" s="36"/>
      <c r="K5" s="37"/>
      <c r="L5" s="37"/>
      <c r="M5" s="37"/>
      <c r="N5" s="34">
        <v>5</v>
      </c>
      <c r="O5" s="22">
        <f>(N40)</f>
        <v>1</v>
      </c>
      <c r="P5" s="22">
        <f>(P40)</f>
        <v>0</v>
      </c>
      <c r="Q5" s="38" t="str">
        <f>IF(O5=".","-",IF(O5&gt;P5,"g",IF(O5=P5,"d","v")))</f>
        <v>g</v>
      </c>
      <c r="R5" s="34">
        <v>4</v>
      </c>
      <c r="S5" s="22">
        <f>(N34)</f>
        <v>2</v>
      </c>
      <c r="T5" s="22">
        <f>(P34)</f>
        <v>1</v>
      </c>
      <c r="U5" s="38" t="str">
        <f>IF(S5=".","-",IF(S5&gt;T5,"g",IF(S5=T5,"d","v")))</f>
        <v>g</v>
      </c>
      <c r="V5" s="34">
        <v>3</v>
      </c>
      <c r="W5" s="22">
        <f>(N28)</f>
        <v>1</v>
      </c>
      <c r="X5" s="22">
        <f>(P28)</f>
        <v>0</v>
      </c>
      <c r="Y5" s="38" t="str">
        <f>IF(W5=".","-",IF(W5&gt;X5,"g",IF(W5=X5,"d","v")))</f>
        <v>g</v>
      </c>
      <c r="Z5" s="34">
        <v>2</v>
      </c>
      <c r="AA5" s="22">
        <f>(N22)</f>
        <v>1</v>
      </c>
      <c r="AB5" s="22">
        <f>(P22)</f>
        <v>1</v>
      </c>
      <c r="AC5" s="38" t="str">
        <f t="shared" si="0"/>
        <v>d</v>
      </c>
      <c r="AD5" s="34">
        <v>1</v>
      </c>
      <c r="AE5" s="22">
        <f>(N16)</f>
        <v>1</v>
      </c>
      <c r="AF5" s="22">
        <f>(P16)</f>
        <v>0</v>
      </c>
      <c r="AG5" s="38" t="str">
        <f t="shared" si="1"/>
        <v>g</v>
      </c>
      <c r="AH5" s="34">
        <v>9</v>
      </c>
      <c r="AI5" s="22">
        <f>(N63)</f>
        <v>0</v>
      </c>
      <c r="AJ5" s="22">
        <f>(P63)</f>
        <v>0</v>
      </c>
      <c r="AK5" s="38" t="str">
        <f t="shared" si="2"/>
        <v>d</v>
      </c>
      <c r="AL5" s="34">
        <v>6</v>
      </c>
      <c r="AM5" s="22">
        <f>(N46)</f>
        <v>2</v>
      </c>
      <c r="AN5" s="22">
        <f>(P46)</f>
        <v>2</v>
      </c>
      <c r="AO5" s="38" t="str">
        <f t="shared" si="3"/>
        <v>d</v>
      </c>
      <c r="AP5" s="39"/>
      <c r="AQ5" s="26">
        <f t="shared" si="4"/>
        <v>9</v>
      </c>
      <c r="AR5" s="27">
        <f t="shared" si="5"/>
        <v>5</v>
      </c>
      <c r="AS5" s="27">
        <f t="shared" si="6"/>
        <v>4</v>
      </c>
      <c r="AT5" s="27">
        <f t="shared" si="7"/>
        <v>0</v>
      </c>
      <c r="AU5" s="28">
        <f>SUM(IF(O5&lt;&gt;".",O5)+IF(S5&lt;&gt;".",S5)+IF(W5&lt;&gt;".",W5)+IF(AA5&lt;&gt;".",AA5)+IF(AE5&lt;&gt;".",AE5)+IF(AI5&lt;&gt;".",AI5)+IF(AM5&lt;&gt;".",AM5)+IF(G5&lt;&gt;".",G5)+IF(C5&lt;&gt;".",C5))</f>
        <v>12</v>
      </c>
      <c r="AV5" s="28">
        <f>SUM(IF(P5&lt;&gt;".",P5)+IF(T5&lt;&gt;".",T5)+IF(X5&lt;&gt;".",X5)+IF(AB5&lt;&gt;".",AB5)+IF(AF5&lt;&gt;".",AF5)+IF(AJ5&lt;&gt;".",AJ5)+IF(AN5&lt;&gt;".",AN5)+IF(H5&lt;&gt;".",H5)+IF(D5&lt;&gt;".",D5))</f>
        <v>4</v>
      </c>
      <c r="AW5" s="40">
        <f t="shared" si="8"/>
        <v>19</v>
      </c>
      <c r="AX5" s="30"/>
      <c r="AY5" s="31">
        <f t="shared" si="9"/>
        <v>1</v>
      </c>
      <c r="AZ5" s="32"/>
      <c r="BA5" s="33">
        <f t="shared" si="10"/>
        <v>8</v>
      </c>
    </row>
    <row r="6" spans="1:53" ht="15.6" x14ac:dyDescent="0.3">
      <c r="A6" s="95" t="s">
        <v>40</v>
      </c>
      <c r="B6" s="34">
        <v>7</v>
      </c>
      <c r="C6" s="22">
        <f>(P50)</f>
        <v>1</v>
      </c>
      <c r="D6" s="22">
        <f>(N50)</f>
        <v>1</v>
      </c>
      <c r="E6" s="35" t="str">
        <f t="shared" si="11"/>
        <v>d</v>
      </c>
      <c r="F6" s="34">
        <v>6</v>
      </c>
      <c r="G6" s="22">
        <f>(P45)</f>
        <v>1</v>
      </c>
      <c r="H6" s="22">
        <f>(N45)</f>
        <v>1</v>
      </c>
      <c r="I6" s="35" t="str">
        <f t="shared" si="12"/>
        <v>d</v>
      </c>
      <c r="J6" s="34">
        <v>5</v>
      </c>
      <c r="K6" s="22">
        <f>(P40)</f>
        <v>0</v>
      </c>
      <c r="L6" s="22">
        <f>(N40)</f>
        <v>1</v>
      </c>
      <c r="M6" s="35" t="str">
        <f t="shared" ref="M6:M12" si="13">IF(K6=".","-",IF(K6&gt;L6,"g",IF(K6=L6,"d","v")))</f>
        <v>v</v>
      </c>
      <c r="N6" s="36"/>
      <c r="O6" s="37"/>
      <c r="P6" s="37"/>
      <c r="Q6" s="37"/>
      <c r="R6" s="34">
        <v>3</v>
      </c>
      <c r="S6" s="22">
        <f>(N29)</f>
        <v>2</v>
      </c>
      <c r="T6" s="22">
        <f>(P29)</f>
        <v>2</v>
      </c>
      <c r="U6" s="38" t="str">
        <f>IF(S6=".","-",IF(S6&gt;T6,"g",IF(S6=T6,"d","v")))</f>
        <v>d</v>
      </c>
      <c r="V6" s="34">
        <v>2</v>
      </c>
      <c r="W6" s="22">
        <f>(N23)</f>
        <v>2</v>
      </c>
      <c r="X6" s="22">
        <f>(P23)</f>
        <v>1</v>
      </c>
      <c r="Y6" s="38" t="str">
        <f>IF(W6=".","-",IF(W6&gt;X6,"g",IF(W6=X6,"d","v")))</f>
        <v>g</v>
      </c>
      <c r="Z6" s="34">
        <v>1</v>
      </c>
      <c r="AA6" s="22">
        <f>(N17)</f>
        <v>1</v>
      </c>
      <c r="AB6" s="22">
        <f>(P17)</f>
        <v>1</v>
      </c>
      <c r="AC6" s="38" t="str">
        <f t="shared" si="0"/>
        <v>d</v>
      </c>
      <c r="AD6" s="34">
        <v>9</v>
      </c>
      <c r="AE6" s="22">
        <f>(N64)</f>
        <v>4</v>
      </c>
      <c r="AF6" s="22">
        <f>(P64)</f>
        <v>2</v>
      </c>
      <c r="AG6" s="38" t="str">
        <f t="shared" si="1"/>
        <v>g</v>
      </c>
      <c r="AH6" s="34">
        <v>8</v>
      </c>
      <c r="AI6" s="22">
        <f>(N58)</f>
        <v>2</v>
      </c>
      <c r="AJ6" s="22">
        <f>(P58)</f>
        <v>0</v>
      </c>
      <c r="AK6" s="38" t="str">
        <f t="shared" si="2"/>
        <v>g</v>
      </c>
      <c r="AL6" s="34">
        <v>4</v>
      </c>
      <c r="AM6" s="22">
        <f>(N35)</f>
        <v>3</v>
      </c>
      <c r="AN6" s="22">
        <f>(P35)</f>
        <v>1</v>
      </c>
      <c r="AO6" s="38" t="str">
        <f t="shared" si="3"/>
        <v>g</v>
      </c>
      <c r="AP6" s="39"/>
      <c r="AQ6" s="26">
        <f t="shared" si="4"/>
        <v>9</v>
      </c>
      <c r="AR6" s="27">
        <f t="shared" si="5"/>
        <v>4</v>
      </c>
      <c r="AS6" s="27">
        <f t="shared" si="6"/>
        <v>4</v>
      </c>
      <c r="AT6" s="27">
        <f t="shared" si="7"/>
        <v>1</v>
      </c>
      <c r="AU6" s="28">
        <f>SUM(IF(C6&lt;&gt;".",C6)+IF(S6&lt;&gt;".",S6)+IF(W6&lt;&gt;".",W6)+IF(AA6&lt;&gt;".",AA6)+IF(AE6&lt;&gt;".",AE6)+IF(AI6&lt;&gt;".",AI6)+IF(AM6&lt;&gt;".",AM6)+IF(G6&lt;&gt;".",G6)+IF(K6&lt;&gt;".",K6))</f>
        <v>16</v>
      </c>
      <c r="AV6" s="28">
        <f>SUM(IF(D6&lt;&gt;".",D6)+IF(T6&lt;&gt;".",T6)+IF(X6&lt;&gt;".",X6)+IF(AB6&lt;&gt;".",AB6)+IF(AF6&lt;&gt;".",AF6)+IF(AJ6&lt;&gt;".",AJ6)+IF(AN6&lt;&gt;".",AN6)+IF(H6&lt;&gt;".",H6)+IF(L6&lt;&gt;".",L6))</f>
        <v>10</v>
      </c>
      <c r="AW6" s="40">
        <f t="shared" si="8"/>
        <v>16</v>
      </c>
      <c r="AX6" s="30"/>
      <c r="AY6" s="31">
        <f t="shared" si="9"/>
        <v>3</v>
      </c>
      <c r="AZ6" s="32"/>
      <c r="BA6" s="33">
        <f t="shared" si="10"/>
        <v>6</v>
      </c>
    </row>
    <row r="7" spans="1:53" ht="15.6" x14ac:dyDescent="0.3">
      <c r="A7" s="95" t="s">
        <v>39</v>
      </c>
      <c r="B7" s="34">
        <v>6</v>
      </c>
      <c r="C7" s="22">
        <f>(P44)</f>
        <v>0</v>
      </c>
      <c r="D7" s="22">
        <f>(N44)</f>
        <v>3</v>
      </c>
      <c r="E7" s="35" t="str">
        <f t="shared" si="11"/>
        <v>v</v>
      </c>
      <c r="F7" s="34">
        <v>5</v>
      </c>
      <c r="G7" s="22">
        <f>(P39)</f>
        <v>0</v>
      </c>
      <c r="H7" s="22">
        <f>(N39)</f>
        <v>5</v>
      </c>
      <c r="I7" s="35" t="str">
        <f t="shared" si="12"/>
        <v>v</v>
      </c>
      <c r="J7" s="34">
        <v>4</v>
      </c>
      <c r="K7" s="22">
        <f>(P34)</f>
        <v>1</v>
      </c>
      <c r="L7" s="22">
        <f>(N34)</f>
        <v>2</v>
      </c>
      <c r="M7" s="35" t="str">
        <f t="shared" si="13"/>
        <v>v</v>
      </c>
      <c r="N7" s="34">
        <v>3</v>
      </c>
      <c r="O7" s="22">
        <f>(P29)</f>
        <v>2</v>
      </c>
      <c r="P7" s="22">
        <f>(N29)</f>
        <v>2</v>
      </c>
      <c r="Q7" s="35" t="str">
        <f t="shared" ref="Q7:Q12" si="14">IF(O7=".","-",IF(O7&gt;P7,"g",IF(O7=P7,"d","v")))</f>
        <v>d</v>
      </c>
      <c r="R7" s="36"/>
      <c r="S7" s="37"/>
      <c r="T7" s="37"/>
      <c r="U7" s="37"/>
      <c r="V7" s="34">
        <v>1</v>
      </c>
      <c r="W7" s="22">
        <f>(N18)</f>
        <v>0</v>
      </c>
      <c r="X7" s="22">
        <f>(P18)</f>
        <v>0</v>
      </c>
      <c r="Y7" s="38" t="str">
        <f>IF(W7=".","-",IF(W7&gt;X7,"g",IF(W7=X7,"d","v")))</f>
        <v>d</v>
      </c>
      <c r="Z7" s="34">
        <v>9</v>
      </c>
      <c r="AA7" s="22">
        <f>(N65)</f>
        <v>1</v>
      </c>
      <c r="AB7" s="22">
        <f>(P65)</f>
        <v>0</v>
      </c>
      <c r="AC7" s="38" t="str">
        <f t="shared" si="0"/>
        <v>g</v>
      </c>
      <c r="AD7" s="34">
        <v>8</v>
      </c>
      <c r="AE7" s="22">
        <f>(N59)</f>
        <v>1</v>
      </c>
      <c r="AF7" s="22">
        <f>(P59)</f>
        <v>0</v>
      </c>
      <c r="AG7" s="38" t="str">
        <f t="shared" si="1"/>
        <v>g</v>
      </c>
      <c r="AH7" s="34">
        <v>7</v>
      </c>
      <c r="AI7" s="22">
        <f>(N52)</f>
        <v>0</v>
      </c>
      <c r="AJ7" s="22">
        <f>(P52)</f>
        <v>1</v>
      </c>
      <c r="AK7" s="38" t="str">
        <f t="shared" si="2"/>
        <v>v</v>
      </c>
      <c r="AL7" s="34">
        <v>2</v>
      </c>
      <c r="AM7" s="22">
        <f>(N24)</f>
        <v>3</v>
      </c>
      <c r="AN7" s="22">
        <f>(P24)</f>
        <v>1</v>
      </c>
      <c r="AO7" s="38" t="str">
        <f t="shared" si="3"/>
        <v>g</v>
      </c>
      <c r="AP7" s="39"/>
      <c r="AQ7" s="26">
        <f t="shared" si="4"/>
        <v>9</v>
      </c>
      <c r="AR7" s="27">
        <f t="shared" si="5"/>
        <v>3</v>
      </c>
      <c r="AS7" s="27">
        <f t="shared" si="6"/>
        <v>2</v>
      </c>
      <c r="AT7" s="27">
        <f t="shared" si="7"/>
        <v>4</v>
      </c>
      <c r="AU7" s="28">
        <f>SUM(IF(O7&lt;&gt;".",O7)+IF(C7&lt;&gt;".",C7)+IF(W7&lt;&gt;".",W7)+IF(AA7&lt;&gt;".",AA7)+IF(AE7&lt;&gt;".",AE7)+IF(AI7&lt;&gt;".",AI7)+IF(AM7&lt;&gt;".",AM7)+IF(G7&lt;&gt;".",G7)+IF(K7&lt;&gt;".",K7))</f>
        <v>8</v>
      </c>
      <c r="AV7" s="28">
        <f>SUM(IF(P7&lt;&gt;".",P7)+IF(D7&lt;&gt;".",D7)+IF(X7&lt;&gt;".",X7)+IF(AB7&lt;&gt;".",AB7)+IF(AF7&lt;&gt;".",AF7)+IF(AJ7&lt;&gt;".",AJ7)+IF(AN7&lt;&gt;".",AN7)+IF(H7&lt;&gt;".",H7)+IF(L7&lt;&gt;".",L7))</f>
        <v>14</v>
      </c>
      <c r="AW7" s="40">
        <f t="shared" si="8"/>
        <v>11</v>
      </c>
      <c r="AX7" s="30"/>
      <c r="AY7" s="31">
        <f t="shared" si="9"/>
        <v>6</v>
      </c>
      <c r="AZ7" s="32"/>
      <c r="BA7" s="33">
        <f t="shared" si="10"/>
        <v>-6</v>
      </c>
    </row>
    <row r="8" spans="1:53" ht="15.6" x14ac:dyDescent="0.3">
      <c r="A8" s="95" t="s">
        <v>21</v>
      </c>
      <c r="B8" s="34">
        <v>5</v>
      </c>
      <c r="C8" s="22">
        <f>(P38)</f>
        <v>0</v>
      </c>
      <c r="D8" s="22">
        <f>(N38)</f>
        <v>3</v>
      </c>
      <c r="E8" s="35" t="str">
        <f t="shared" si="11"/>
        <v>v</v>
      </c>
      <c r="F8" s="34">
        <v>4</v>
      </c>
      <c r="G8" s="22">
        <f>(N33)</f>
        <v>1</v>
      </c>
      <c r="H8" s="22">
        <f>(P33)</f>
        <v>0</v>
      </c>
      <c r="I8" s="35" t="str">
        <f t="shared" si="12"/>
        <v>g</v>
      </c>
      <c r="J8" s="34">
        <v>3</v>
      </c>
      <c r="K8" s="22">
        <f>(P28)</f>
        <v>0</v>
      </c>
      <c r="L8" s="22">
        <f>(N28)</f>
        <v>1</v>
      </c>
      <c r="M8" s="35" t="str">
        <f t="shared" si="13"/>
        <v>v</v>
      </c>
      <c r="N8" s="34">
        <v>2</v>
      </c>
      <c r="O8" s="22">
        <f>(P23)</f>
        <v>1</v>
      </c>
      <c r="P8" s="22">
        <f>(N23)</f>
        <v>2</v>
      </c>
      <c r="Q8" s="35" t="str">
        <f t="shared" si="14"/>
        <v>v</v>
      </c>
      <c r="R8" s="34">
        <v>1</v>
      </c>
      <c r="S8" s="22">
        <f>(P18)</f>
        <v>0</v>
      </c>
      <c r="T8" s="22">
        <f>(N18)</f>
        <v>0</v>
      </c>
      <c r="U8" s="35" t="str">
        <f>IF(S8=".","-",IF(S8&gt;T8,"g",IF(S8=T8,"d","v")))</f>
        <v>d</v>
      </c>
      <c r="V8" s="36"/>
      <c r="W8" s="37"/>
      <c r="X8" s="37"/>
      <c r="Y8" s="37"/>
      <c r="Z8" s="34">
        <v>8</v>
      </c>
      <c r="AA8" s="22">
        <f>(N60)</f>
        <v>1</v>
      </c>
      <c r="AB8" s="22">
        <f>(P60)</f>
        <v>1</v>
      </c>
      <c r="AC8" s="38" t="str">
        <f t="shared" si="0"/>
        <v>d</v>
      </c>
      <c r="AD8" s="34">
        <v>7</v>
      </c>
      <c r="AE8" s="22">
        <f>(N53)</f>
        <v>1</v>
      </c>
      <c r="AF8" s="22">
        <f>(P53)</f>
        <v>0</v>
      </c>
      <c r="AG8" s="38" t="str">
        <f t="shared" si="1"/>
        <v>g</v>
      </c>
      <c r="AH8" s="34">
        <v>6</v>
      </c>
      <c r="AI8" s="22">
        <f>(N47)</f>
        <v>0</v>
      </c>
      <c r="AJ8" s="22">
        <f>(P47)</f>
        <v>1</v>
      </c>
      <c r="AK8" s="38" t="str">
        <f t="shared" si="2"/>
        <v>v</v>
      </c>
      <c r="AL8" s="34">
        <v>9</v>
      </c>
      <c r="AM8" s="22">
        <f>(N66)</f>
        <v>2</v>
      </c>
      <c r="AN8" s="22">
        <f>(P66)</f>
        <v>3</v>
      </c>
      <c r="AO8" s="38" t="str">
        <f t="shared" si="3"/>
        <v>v</v>
      </c>
      <c r="AP8" s="39"/>
      <c r="AQ8" s="26">
        <f t="shared" si="4"/>
        <v>9</v>
      </c>
      <c r="AR8" s="27">
        <f t="shared" si="5"/>
        <v>2</v>
      </c>
      <c r="AS8" s="27">
        <f t="shared" si="6"/>
        <v>2</v>
      </c>
      <c r="AT8" s="27">
        <f t="shared" si="7"/>
        <v>5</v>
      </c>
      <c r="AU8" s="28">
        <f>SUM(IF(O8&lt;&gt;".",O8)+IF(S8&lt;&gt;".",S8)+IF(C8&lt;&gt;".",C8)+IF(AA8&lt;&gt;".",AA8)+IF(AE8&lt;&gt;".",AE8)+IF(AI8&lt;&gt;".",AI8)+IF(AM8&lt;&gt;".",AM8)+IF(G8&lt;&gt;".",G8)+IF(K8&lt;&gt;".",K8))</f>
        <v>6</v>
      </c>
      <c r="AV8" s="28">
        <f>SUM(IF(P8&lt;&gt;".",P8)+IF(T8&lt;&gt;".",T8)+IF(D8&lt;&gt;".",D8)+IF(AB8&lt;&gt;".",AB8)+IF(AF8&lt;&gt;".",AF8)+IF(AJ8&lt;&gt;".",AJ8)+IF(AN8&lt;&gt;".",AN8)+IF(H8&lt;&gt;".",H8)+IF(L8&lt;&gt;".",L8))</f>
        <v>11</v>
      </c>
      <c r="AW8" s="40">
        <f t="shared" si="8"/>
        <v>8</v>
      </c>
      <c r="AX8" s="30"/>
      <c r="AY8" s="31">
        <f t="shared" si="9"/>
        <v>8</v>
      </c>
      <c r="AZ8" s="32"/>
      <c r="BA8" s="33">
        <f t="shared" si="10"/>
        <v>-5</v>
      </c>
    </row>
    <row r="9" spans="1:53" ht="15.6" x14ac:dyDescent="0.3">
      <c r="A9" s="94" t="s">
        <v>44</v>
      </c>
      <c r="B9" s="34">
        <v>4</v>
      </c>
      <c r="C9" s="22">
        <f>(P32)</f>
        <v>0</v>
      </c>
      <c r="D9" s="22">
        <f>(N32)</f>
        <v>2</v>
      </c>
      <c r="E9" s="35" t="str">
        <f t="shared" si="11"/>
        <v>v</v>
      </c>
      <c r="F9" s="34">
        <v>3</v>
      </c>
      <c r="G9" s="22">
        <f>(P27)</f>
        <v>1</v>
      </c>
      <c r="H9" s="22">
        <f>(N27)</f>
        <v>1</v>
      </c>
      <c r="I9" s="35" t="str">
        <f t="shared" si="12"/>
        <v>d</v>
      </c>
      <c r="J9" s="34">
        <v>2</v>
      </c>
      <c r="K9" s="22">
        <f>(P22)</f>
        <v>1</v>
      </c>
      <c r="L9" s="22">
        <f>(N22)</f>
        <v>1</v>
      </c>
      <c r="M9" s="35" t="str">
        <f t="shared" si="13"/>
        <v>d</v>
      </c>
      <c r="N9" s="34">
        <v>1</v>
      </c>
      <c r="O9" s="22">
        <f>(P17)</f>
        <v>1</v>
      </c>
      <c r="P9" s="22">
        <f>(N17)</f>
        <v>1</v>
      </c>
      <c r="Q9" s="35" t="str">
        <f t="shared" si="14"/>
        <v>d</v>
      </c>
      <c r="R9" s="34">
        <v>9</v>
      </c>
      <c r="S9" s="22">
        <f>(P65)</f>
        <v>0</v>
      </c>
      <c r="T9" s="22">
        <f>(N65)</f>
        <v>1</v>
      </c>
      <c r="U9" s="35" t="str">
        <f>IF(S9=".","-",IF(S9&gt;T9,"g",IF(S9=T9,"d","v")))</f>
        <v>v</v>
      </c>
      <c r="V9" s="34">
        <v>8</v>
      </c>
      <c r="W9" s="22">
        <f>(P60)</f>
        <v>1</v>
      </c>
      <c r="X9" s="22">
        <f>(N60)</f>
        <v>1</v>
      </c>
      <c r="Y9" s="35" t="str">
        <f>IF(W9=".","-",IF(W9&gt;X9,"g",IF(W9=X9,"d","v")))</f>
        <v>d</v>
      </c>
      <c r="Z9" s="36"/>
      <c r="AA9" s="37"/>
      <c r="AB9" s="37"/>
      <c r="AC9" s="37"/>
      <c r="AD9" s="34">
        <v>6</v>
      </c>
      <c r="AE9" s="22">
        <f>(N48)</f>
        <v>0</v>
      </c>
      <c r="AF9" s="22">
        <f>(P48)</f>
        <v>0</v>
      </c>
      <c r="AG9" s="38" t="str">
        <f t="shared" si="1"/>
        <v>d</v>
      </c>
      <c r="AH9" s="34">
        <v>5</v>
      </c>
      <c r="AI9" s="22">
        <f>(N41)</f>
        <v>1</v>
      </c>
      <c r="AJ9" s="22">
        <f>(P41)</f>
        <v>1</v>
      </c>
      <c r="AK9" s="38" t="str">
        <f t="shared" si="2"/>
        <v>d</v>
      </c>
      <c r="AL9" s="34">
        <v>7</v>
      </c>
      <c r="AM9" s="22">
        <f>(N54)</f>
        <v>0</v>
      </c>
      <c r="AN9" s="22">
        <f>(P54)</f>
        <v>1</v>
      </c>
      <c r="AO9" s="38" t="str">
        <f t="shared" si="3"/>
        <v>v</v>
      </c>
      <c r="AP9" s="39"/>
      <c r="AQ9" s="26">
        <f t="shared" si="4"/>
        <v>9</v>
      </c>
      <c r="AR9" s="27">
        <f t="shared" si="5"/>
        <v>0</v>
      </c>
      <c r="AS9" s="27">
        <f t="shared" si="6"/>
        <v>6</v>
      </c>
      <c r="AT9" s="27">
        <f t="shared" si="7"/>
        <v>3</v>
      </c>
      <c r="AU9" s="28">
        <f>SUM(IF(O9&lt;&gt;".",O9)+IF(S9&lt;&gt;".",S9)+IF(W9&lt;&gt;".",W9)+IF(C9&lt;&gt;".",C9)+IF(AE9&lt;&gt;".",AE9)+IF(AI9&lt;&gt;".",AI9)+IF(AM9&lt;&gt;".",AM9)+IF(G9&lt;&gt;".",G9)+IF(K9&lt;&gt;".",K9))</f>
        <v>5</v>
      </c>
      <c r="AV9" s="28">
        <f>SUM(IF(P9&lt;&gt;".",P9)+IF(T9&lt;&gt;".",T9)+IF(X9&lt;&gt;".",X9)+IF(D9&lt;&gt;".",D9)+IF(AF9&lt;&gt;".",AF9)+IF(AJ9&lt;&gt;".",AJ9)+IF(AN9&lt;&gt;".",AN9)+IF(H9&lt;&gt;".",H9)+IF(L9&lt;&gt;".",L9))</f>
        <v>9</v>
      </c>
      <c r="AW9" s="40">
        <f t="shared" si="8"/>
        <v>6</v>
      </c>
      <c r="AX9" s="30"/>
      <c r="AY9" s="31">
        <f t="shared" si="9"/>
        <v>9</v>
      </c>
      <c r="AZ9" s="32"/>
      <c r="BA9" s="33">
        <f t="shared" si="10"/>
        <v>-4</v>
      </c>
    </row>
    <row r="10" spans="1:53" s="44" customFormat="1" ht="15.6" x14ac:dyDescent="0.3">
      <c r="A10" s="93" t="s">
        <v>11</v>
      </c>
      <c r="B10" s="34">
        <v>3</v>
      </c>
      <c r="C10" s="22">
        <f>(P26)</f>
        <v>0</v>
      </c>
      <c r="D10" s="22">
        <f>(N26)</f>
        <v>1</v>
      </c>
      <c r="E10" s="38" t="str">
        <f t="shared" si="11"/>
        <v>v</v>
      </c>
      <c r="F10" s="34">
        <v>2</v>
      </c>
      <c r="G10" s="22">
        <f>(P21)</f>
        <v>0</v>
      </c>
      <c r="H10" s="22">
        <f>(N21)</f>
        <v>2</v>
      </c>
      <c r="I10" s="38" t="str">
        <f t="shared" si="12"/>
        <v>v</v>
      </c>
      <c r="J10" s="34">
        <v>1</v>
      </c>
      <c r="K10" s="22">
        <f>(P16)</f>
        <v>0</v>
      </c>
      <c r="L10" s="22">
        <f>(N16)</f>
        <v>1</v>
      </c>
      <c r="M10" s="38" t="str">
        <f t="shared" si="13"/>
        <v>v</v>
      </c>
      <c r="N10" s="34">
        <v>9</v>
      </c>
      <c r="O10" s="22">
        <f>(P64)</f>
        <v>2</v>
      </c>
      <c r="P10" s="22">
        <f>(N64)</f>
        <v>4</v>
      </c>
      <c r="Q10" s="38" t="str">
        <f t="shared" si="14"/>
        <v>v</v>
      </c>
      <c r="R10" s="34">
        <v>8</v>
      </c>
      <c r="S10" s="22">
        <f>(P59)</f>
        <v>0</v>
      </c>
      <c r="T10" s="22">
        <f>(N59)</f>
        <v>1</v>
      </c>
      <c r="U10" s="38" t="str">
        <f>IF(S10=".","-",IF(S10&gt;T10,"g",IF(S10=T10,"d","v")))</f>
        <v>v</v>
      </c>
      <c r="V10" s="34">
        <v>7</v>
      </c>
      <c r="W10" s="22">
        <f>(P53)</f>
        <v>0</v>
      </c>
      <c r="X10" s="22">
        <f>(N53)</f>
        <v>1</v>
      </c>
      <c r="Y10" s="38" t="str">
        <f>IF(W10=".","-",IF(W10&gt;X10,"g",IF(W10=X10,"d","v")))</f>
        <v>v</v>
      </c>
      <c r="Z10" s="34">
        <v>6</v>
      </c>
      <c r="AA10" s="22">
        <f>(P48)</f>
        <v>0</v>
      </c>
      <c r="AB10" s="22">
        <f>(N48)</f>
        <v>0</v>
      </c>
      <c r="AC10" s="38" t="str">
        <f>IF(AA10=".","-",IF(AA10&gt;AB10,"g",IF(AA10=AB10,"d","v")))</f>
        <v>d</v>
      </c>
      <c r="AD10" s="36"/>
      <c r="AE10" s="37"/>
      <c r="AF10" s="37"/>
      <c r="AG10" s="37"/>
      <c r="AH10" s="34">
        <v>4</v>
      </c>
      <c r="AI10" s="22">
        <f>(N36)</f>
        <v>3</v>
      </c>
      <c r="AJ10" s="22">
        <f>(P36)</f>
        <v>0</v>
      </c>
      <c r="AK10" s="38" t="str">
        <f t="shared" si="2"/>
        <v>g</v>
      </c>
      <c r="AL10" s="34">
        <v>5</v>
      </c>
      <c r="AM10" s="22">
        <f>(N42)</f>
        <v>1</v>
      </c>
      <c r="AN10" s="22">
        <f>(P42)</f>
        <v>1</v>
      </c>
      <c r="AO10" s="41" t="str">
        <f t="shared" si="3"/>
        <v>d</v>
      </c>
      <c r="AP10" s="42"/>
      <c r="AQ10" s="26">
        <f t="shared" si="4"/>
        <v>9</v>
      </c>
      <c r="AR10" s="27">
        <f t="shared" si="5"/>
        <v>1</v>
      </c>
      <c r="AS10" s="27">
        <f t="shared" si="6"/>
        <v>2</v>
      </c>
      <c r="AT10" s="27">
        <f t="shared" si="7"/>
        <v>6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6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11</v>
      </c>
      <c r="AW10" s="43">
        <f t="shared" si="8"/>
        <v>5</v>
      </c>
      <c r="AX10" s="30"/>
      <c r="AY10" s="31">
        <f t="shared" si="9"/>
        <v>10</v>
      </c>
      <c r="AZ10" s="32"/>
      <c r="BA10" s="33">
        <f t="shared" si="10"/>
        <v>-5</v>
      </c>
    </row>
    <row r="11" spans="1:53" ht="15.6" x14ac:dyDescent="0.3">
      <c r="A11" s="93" t="s">
        <v>32</v>
      </c>
      <c r="B11" s="45">
        <v>2</v>
      </c>
      <c r="C11" s="46">
        <f>(P20)</f>
        <v>0</v>
      </c>
      <c r="D11" s="46">
        <f>(N20)</f>
        <v>2</v>
      </c>
      <c r="E11" s="35" t="str">
        <f t="shared" si="11"/>
        <v>v</v>
      </c>
      <c r="F11" s="45">
        <v>1</v>
      </c>
      <c r="G11" s="46">
        <f>(P15)</f>
        <v>1</v>
      </c>
      <c r="H11" s="46">
        <f>(N15)</f>
        <v>1</v>
      </c>
      <c r="I11" s="35" t="str">
        <f t="shared" si="12"/>
        <v>d</v>
      </c>
      <c r="J11" s="45">
        <v>9</v>
      </c>
      <c r="K11" s="46">
        <f>(P63)</f>
        <v>0</v>
      </c>
      <c r="L11" s="46">
        <f>(N63)</f>
        <v>0</v>
      </c>
      <c r="M11" s="35" t="str">
        <f t="shared" si="13"/>
        <v>d</v>
      </c>
      <c r="N11" s="45">
        <v>8</v>
      </c>
      <c r="O11" s="46">
        <f>(P58)</f>
        <v>0</v>
      </c>
      <c r="P11" s="46">
        <f>(N58)</f>
        <v>2</v>
      </c>
      <c r="Q11" s="35" t="str">
        <f t="shared" si="14"/>
        <v>v</v>
      </c>
      <c r="R11" s="45">
        <v>7</v>
      </c>
      <c r="S11" s="46">
        <f>(P52)</f>
        <v>1</v>
      </c>
      <c r="T11" s="46">
        <f>(N52)</f>
        <v>0</v>
      </c>
      <c r="U11" s="35" t="str">
        <f>IF(S11=".","-",IF(S11&gt;T11,"g",IF(S11=T11,"d","v")))</f>
        <v>g</v>
      </c>
      <c r="V11" s="45">
        <v>6</v>
      </c>
      <c r="W11" s="46">
        <f>(P47)</f>
        <v>1</v>
      </c>
      <c r="X11" s="46">
        <f>(N47)</f>
        <v>0</v>
      </c>
      <c r="Y11" s="35" t="str">
        <f>IF(W11=".","-",IF(W11&gt;X11,"g",IF(W11=X11,"d","v")))</f>
        <v>g</v>
      </c>
      <c r="Z11" s="45">
        <v>5</v>
      </c>
      <c r="AA11" s="46">
        <f>(P41)</f>
        <v>1</v>
      </c>
      <c r="AB11" s="46">
        <f>(N41)</f>
        <v>1</v>
      </c>
      <c r="AC11" s="35" t="str">
        <f>IF(AA11=".","-",IF(AA11&gt;AB11,"g",IF(AA11=AB11,"d","v")))</f>
        <v>d</v>
      </c>
      <c r="AD11" s="45">
        <v>4</v>
      </c>
      <c r="AE11" s="46">
        <f>(P36)</f>
        <v>0</v>
      </c>
      <c r="AF11" s="46">
        <f>(N36)</f>
        <v>3</v>
      </c>
      <c r="AG11" s="35" t="str">
        <f>IF(AE11=".","-",IF(AE11&gt;AF11,"g",IF(AE11=AF11,"d","v")))</f>
        <v>v</v>
      </c>
      <c r="AH11" s="47"/>
      <c r="AI11" s="48"/>
      <c r="AJ11" s="48"/>
      <c r="AK11" s="48"/>
      <c r="AL11" s="45">
        <v>3</v>
      </c>
      <c r="AM11" s="46">
        <f>(N30)</f>
        <v>0</v>
      </c>
      <c r="AN11" s="46">
        <f>(P30)</f>
        <v>1</v>
      </c>
      <c r="AO11" s="35" t="str">
        <f t="shared" si="3"/>
        <v>v</v>
      </c>
      <c r="AP11" s="25"/>
      <c r="AQ11" s="26">
        <f t="shared" si="4"/>
        <v>9</v>
      </c>
      <c r="AR11" s="27">
        <f t="shared" si="5"/>
        <v>2</v>
      </c>
      <c r="AS11" s="27">
        <f t="shared" si="6"/>
        <v>3</v>
      </c>
      <c r="AT11" s="27">
        <f t="shared" si="7"/>
        <v>4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4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10</v>
      </c>
      <c r="AW11" s="29">
        <f t="shared" si="8"/>
        <v>9</v>
      </c>
      <c r="AX11" s="30"/>
      <c r="AY11" s="31">
        <f t="shared" si="9"/>
        <v>7</v>
      </c>
      <c r="AZ11" s="32"/>
      <c r="BA11" s="33">
        <f t="shared" si="10"/>
        <v>-6</v>
      </c>
    </row>
    <row r="12" spans="1:53" s="44" customFormat="1" ht="16.2" thickBot="1" x14ac:dyDescent="0.35">
      <c r="A12" s="94" t="s">
        <v>64</v>
      </c>
      <c r="B12" s="49">
        <v>1</v>
      </c>
      <c r="C12" s="50">
        <f>(P14)</f>
        <v>1</v>
      </c>
      <c r="D12" s="50">
        <f>(N14)</f>
        <v>0</v>
      </c>
      <c r="E12" s="51" t="str">
        <f t="shared" si="11"/>
        <v>g</v>
      </c>
      <c r="F12" s="49">
        <v>8</v>
      </c>
      <c r="G12" s="50">
        <f>(P57)</f>
        <v>0</v>
      </c>
      <c r="H12" s="50">
        <f>(N57)</f>
        <v>4</v>
      </c>
      <c r="I12" s="51" t="str">
        <f t="shared" si="12"/>
        <v>v</v>
      </c>
      <c r="J12" s="49">
        <v>6</v>
      </c>
      <c r="K12" s="50">
        <f>(P46)</f>
        <v>2</v>
      </c>
      <c r="L12" s="50">
        <f>(N46)</f>
        <v>2</v>
      </c>
      <c r="M12" s="51" t="str">
        <f t="shared" si="13"/>
        <v>d</v>
      </c>
      <c r="N12" s="49">
        <v>4</v>
      </c>
      <c r="O12" s="50">
        <f>(P35)</f>
        <v>1</v>
      </c>
      <c r="P12" s="50">
        <f>(N35)</f>
        <v>3</v>
      </c>
      <c r="Q12" s="51" t="str">
        <f t="shared" si="14"/>
        <v>v</v>
      </c>
      <c r="R12" s="49">
        <v>2</v>
      </c>
      <c r="S12" s="50">
        <f>(P24)</f>
        <v>1</v>
      </c>
      <c r="T12" s="50">
        <f>(N24)</f>
        <v>3</v>
      </c>
      <c r="U12" s="51" t="str">
        <f>IF(S12=".","-",IF(S12&gt;T12,"g",IF(S12=T12,"d","v")))</f>
        <v>v</v>
      </c>
      <c r="V12" s="49">
        <v>9</v>
      </c>
      <c r="W12" s="50">
        <f>(P66)</f>
        <v>3</v>
      </c>
      <c r="X12" s="50">
        <f>(N66)</f>
        <v>2</v>
      </c>
      <c r="Y12" s="51" t="str">
        <f>IF(W12=".","-",IF(W12&gt;X12,"g",IF(W12=X12,"d","v")))</f>
        <v>g</v>
      </c>
      <c r="Z12" s="49">
        <v>7</v>
      </c>
      <c r="AA12" s="50">
        <f>(P54)</f>
        <v>1</v>
      </c>
      <c r="AB12" s="50">
        <f>(N54)</f>
        <v>0</v>
      </c>
      <c r="AC12" s="51" t="str">
        <f>IF(AA12=".","-",IF(AA12&gt;AB12,"g",IF(AA12=AB12,"d","v")))</f>
        <v>g</v>
      </c>
      <c r="AD12" s="49">
        <v>5</v>
      </c>
      <c r="AE12" s="50">
        <f>(P42)</f>
        <v>1</v>
      </c>
      <c r="AF12" s="50">
        <f>(N42)</f>
        <v>1</v>
      </c>
      <c r="AG12" s="51" t="str">
        <f>IF(AE12=".","-",IF(AE12&gt;AF12,"g",IF(AE12=AF12,"d","v")))</f>
        <v>d</v>
      </c>
      <c r="AH12" s="49">
        <v>3</v>
      </c>
      <c r="AI12" s="50">
        <f>(P30)</f>
        <v>1</v>
      </c>
      <c r="AJ12" s="50">
        <f>(N30)</f>
        <v>0</v>
      </c>
      <c r="AK12" s="51" t="str">
        <f>IF(AI12=".","-",IF(AI12&gt;AJ12,"g",IF(AI12=AJ12,"d","v")))</f>
        <v>g</v>
      </c>
      <c r="AL12" s="52"/>
      <c r="AM12" s="53"/>
      <c r="AN12" s="53"/>
      <c r="AO12" s="54"/>
      <c r="AP12" s="42"/>
      <c r="AQ12" s="55">
        <f t="shared" si="4"/>
        <v>9</v>
      </c>
      <c r="AR12" s="56">
        <f t="shared" si="5"/>
        <v>4</v>
      </c>
      <c r="AS12" s="56">
        <f t="shared" si="6"/>
        <v>2</v>
      </c>
      <c r="AT12" s="56">
        <f t="shared" si="7"/>
        <v>3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11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15</v>
      </c>
      <c r="AW12" s="58">
        <f t="shared" si="8"/>
        <v>14</v>
      </c>
      <c r="AX12" s="59"/>
      <c r="AY12" s="60">
        <f t="shared" si="9"/>
        <v>5</v>
      </c>
      <c r="AZ12" s="32"/>
      <c r="BA12" s="33">
        <f t="shared" si="10"/>
        <v>-4</v>
      </c>
    </row>
    <row r="13" spans="1:53" s="44" customFormat="1" ht="3.75" customHeight="1" thickTop="1" x14ac:dyDescent="0.3">
      <c r="A13" s="30"/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1</v>
      </c>
      <c r="B14" s="69"/>
      <c r="D14" s="70"/>
      <c r="K14" s="71"/>
      <c r="L14" s="72" t="str">
        <f>($A$3)</f>
        <v>Szatmári Tamás</v>
      </c>
      <c r="M14" s="71"/>
      <c r="N14" s="73">
        <v>0</v>
      </c>
      <c r="O14" s="96" t="s">
        <v>58</v>
      </c>
      <c r="P14" s="73">
        <v>1</v>
      </c>
      <c r="R14" s="44" t="str">
        <f>($A$12)</f>
        <v>Rácz Ferenc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Debreczy István</v>
      </c>
      <c r="N15" s="73">
        <v>1</v>
      </c>
      <c r="O15" s="96" t="s">
        <v>58</v>
      </c>
      <c r="P15" s="73">
        <v>1</v>
      </c>
      <c r="R15" s="44" t="str">
        <f>($A$11)</f>
        <v>Kondor Gábor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Horváth Dénes</v>
      </c>
      <c r="N16" s="73">
        <v>1</v>
      </c>
      <c r="O16" s="96" t="s">
        <v>58</v>
      </c>
      <c r="P16" s="73">
        <v>0</v>
      </c>
      <c r="Q16" s="78" t="s">
        <v>59</v>
      </c>
      <c r="R16" s="44" t="str">
        <f>($A$10)</f>
        <v>Serák György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Major István</v>
      </c>
      <c r="N17" s="73">
        <v>1</v>
      </c>
      <c r="O17" s="96" t="s">
        <v>58</v>
      </c>
      <c r="P17" s="73">
        <v>1</v>
      </c>
      <c r="R17" s="44" t="str">
        <f>($A$9)</f>
        <v>Csekei Zoltán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Balla Antal</v>
      </c>
      <c r="N18" s="73">
        <v>0</v>
      </c>
      <c r="O18" s="96" t="s">
        <v>58</v>
      </c>
      <c r="P18" s="73">
        <v>0</v>
      </c>
      <c r="Q18" s="78" t="s">
        <v>59</v>
      </c>
      <c r="R18" s="44" t="str">
        <f>($A$8)</f>
        <v>Najror Zoltán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2</v>
      </c>
      <c r="B20" s="84"/>
      <c r="D20" s="70"/>
      <c r="K20" s="71"/>
      <c r="L20" s="72" t="str">
        <f>($A$3)</f>
        <v>Szatmári Tamás</v>
      </c>
      <c r="M20" s="71"/>
      <c r="N20" s="73">
        <v>2</v>
      </c>
      <c r="O20" s="96" t="s">
        <v>58</v>
      </c>
      <c r="P20" s="73">
        <v>0</v>
      </c>
      <c r="R20" s="44" t="str">
        <f>($A$11)</f>
        <v>Kondor Gábor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Debreczy István</v>
      </c>
      <c r="N21" s="73">
        <v>2</v>
      </c>
      <c r="O21" s="96" t="s">
        <v>58</v>
      </c>
      <c r="P21" s="73">
        <v>0</v>
      </c>
      <c r="Q21" s="78"/>
      <c r="R21" s="44" t="str">
        <f>($A$10)</f>
        <v>Serák György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Horváth Dénes</v>
      </c>
      <c r="N22" s="73">
        <v>1</v>
      </c>
      <c r="O22" s="96" t="s">
        <v>58</v>
      </c>
      <c r="P22" s="73">
        <v>1</v>
      </c>
      <c r="Q22" s="78" t="s">
        <v>59</v>
      </c>
      <c r="R22" s="44" t="str">
        <f>($A$9)</f>
        <v>Csekei Zoltán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Major István</v>
      </c>
      <c r="N23" s="73">
        <v>2</v>
      </c>
      <c r="O23" s="96" t="s">
        <v>58</v>
      </c>
      <c r="P23" s="73">
        <v>1</v>
      </c>
      <c r="Q23" s="78" t="s">
        <v>59</v>
      </c>
      <c r="R23" s="44" t="str">
        <f>($A$8)</f>
        <v>Najror Zoltán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Balla Antal</v>
      </c>
      <c r="N24" s="73">
        <v>3</v>
      </c>
      <c r="O24" s="96" t="s">
        <v>58</v>
      </c>
      <c r="P24" s="73">
        <v>1</v>
      </c>
      <c r="Q24" s="78" t="s">
        <v>59</v>
      </c>
      <c r="R24" s="44" t="str">
        <f>($A$12)</f>
        <v>Rácz Ferenc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3</v>
      </c>
      <c r="B26" s="69"/>
      <c r="D26" s="70"/>
      <c r="K26" s="71"/>
      <c r="L26" s="72" t="str">
        <f>($A$3)</f>
        <v>Szatmári Tamás</v>
      </c>
      <c r="M26" s="71"/>
      <c r="N26" s="73">
        <v>1</v>
      </c>
      <c r="O26" s="96" t="s">
        <v>58</v>
      </c>
      <c r="P26" s="73">
        <v>0</v>
      </c>
      <c r="R26" s="44" t="str">
        <f>($A$10)</f>
        <v>Serák György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Debreczy István</v>
      </c>
      <c r="N27" s="73">
        <v>1</v>
      </c>
      <c r="O27" s="96" t="s">
        <v>58</v>
      </c>
      <c r="P27" s="73">
        <v>1</v>
      </c>
      <c r="R27" s="44" t="str">
        <f>($A$9)</f>
        <v>Csekei Zoltán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Horváth Dénes</v>
      </c>
      <c r="N28" s="73">
        <v>1</v>
      </c>
      <c r="O28" s="96" t="s">
        <v>58</v>
      </c>
      <c r="P28" s="73">
        <v>0</v>
      </c>
      <c r="Q28" s="78"/>
      <c r="R28" s="44" t="str">
        <f>($A$8)</f>
        <v>Najror Zoltán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Major István</v>
      </c>
      <c r="N29" s="73">
        <v>2</v>
      </c>
      <c r="O29" s="96" t="s">
        <v>58</v>
      </c>
      <c r="P29" s="73">
        <v>2</v>
      </c>
      <c r="R29" s="44" t="str">
        <f>($A$7)</f>
        <v>Balla Antal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Kondor Gábor</v>
      </c>
      <c r="N30" s="73">
        <v>0</v>
      </c>
      <c r="O30" s="96" t="s">
        <v>58</v>
      </c>
      <c r="P30" s="73">
        <v>1</v>
      </c>
      <c r="Q30" s="78" t="s">
        <v>59</v>
      </c>
      <c r="R30" s="44" t="str">
        <f>($A$12)</f>
        <v>Rácz Ferenc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4</v>
      </c>
      <c r="B32" s="84"/>
      <c r="D32" s="70"/>
      <c r="K32" s="71"/>
      <c r="L32" s="72" t="str">
        <f>($A$3)</f>
        <v>Szatmári Tamás</v>
      </c>
      <c r="M32" s="71"/>
      <c r="N32" s="73">
        <v>2</v>
      </c>
      <c r="O32" s="96" t="s">
        <v>58</v>
      </c>
      <c r="P32" s="73">
        <v>0</v>
      </c>
      <c r="R32" s="44" t="str">
        <f>($A$9)</f>
        <v>Csekei Zoltán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Najror Zoltán</v>
      </c>
      <c r="N33" s="73">
        <v>1</v>
      </c>
      <c r="O33" s="96" t="s">
        <v>58</v>
      </c>
      <c r="P33" s="73">
        <v>0</v>
      </c>
      <c r="R33" s="44" t="str">
        <f>($A$4)</f>
        <v>Debreczy István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Horváth Dénes</v>
      </c>
      <c r="N34" s="73">
        <v>2</v>
      </c>
      <c r="O34" s="96" t="s">
        <v>58</v>
      </c>
      <c r="P34" s="73">
        <v>1</v>
      </c>
      <c r="Q34" s="78"/>
      <c r="R34" s="44" t="str">
        <f>($A$7)</f>
        <v>Balla Antal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Major István</v>
      </c>
      <c r="N35" s="73">
        <v>3</v>
      </c>
      <c r="O35" s="96" t="s">
        <v>58</v>
      </c>
      <c r="P35" s="73">
        <v>1</v>
      </c>
      <c r="R35" s="44" t="str">
        <f>($A$12)</f>
        <v>Rácz Ferenc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Serák György</v>
      </c>
      <c r="N36" s="73">
        <v>3</v>
      </c>
      <c r="O36" s="96" t="s">
        <v>58</v>
      </c>
      <c r="P36" s="73">
        <v>0</v>
      </c>
      <c r="Q36" s="78" t="s">
        <v>59</v>
      </c>
      <c r="R36" s="44" t="str">
        <f>($A$11)</f>
        <v>Kondor Gábor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5</v>
      </c>
      <c r="B38" s="69"/>
      <c r="D38" s="70"/>
      <c r="K38" s="71"/>
      <c r="L38" s="72" t="str">
        <f>($A$3)</f>
        <v>Szatmári Tamás</v>
      </c>
      <c r="M38" s="71"/>
      <c r="N38" s="73">
        <v>3</v>
      </c>
      <c r="O38" s="96" t="s">
        <v>58</v>
      </c>
      <c r="P38" s="73">
        <v>0</v>
      </c>
      <c r="R38" s="44" t="str">
        <f>($A$8)</f>
        <v>Najror Zoltán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Debreczy István</v>
      </c>
      <c r="N39" s="73">
        <v>5</v>
      </c>
      <c r="O39" s="96" t="s">
        <v>58</v>
      </c>
      <c r="P39" s="73">
        <v>0</v>
      </c>
      <c r="R39" s="44" t="str">
        <f>($A$7)</f>
        <v>Balla Antal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Horváth Dénes</v>
      </c>
      <c r="N40" s="73">
        <v>1</v>
      </c>
      <c r="O40" s="96" t="s">
        <v>58</v>
      </c>
      <c r="P40" s="73">
        <v>0</v>
      </c>
      <c r="Q40" s="78"/>
      <c r="R40" s="44" t="str">
        <f>($A$6)</f>
        <v>Major István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Csekei Zoltán</v>
      </c>
      <c r="N41" s="73">
        <v>1</v>
      </c>
      <c r="O41" s="96" t="s">
        <v>58</v>
      </c>
      <c r="P41" s="73">
        <v>1</v>
      </c>
      <c r="R41" s="44" t="str">
        <f>($A$11)</f>
        <v>Kondor Gábor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Serák György</v>
      </c>
      <c r="N42" s="73">
        <v>1</v>
      </c>
      <c r="O42" s="96" t="s">
        <v>58</v>
      </c>
      <c r="P42" s="73">
        <v>1</v>
      </c>
      <c r="Q42" s="78" t="s">
        <v>59</v>
      </c>
      <c r="R42" s="44" t="str">
        <f>($A$12)</f>
        <v>Rácz Ferenc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6</v>
      </c>
      <c r="B44" s="84"/>
      <c r="D44" s="70"/>
      <c r="K44" s="71"/>
      <c r="L44" s="72" t="str">
        <f>($A$3)</f>
        <v>Szatmári Tamás</v>
      </c>
      <c r="M44" s="71"/>
      <c r="N44" s="73">
        <v>3</v>
      </c>
      <c r="O44" s="96" t="s">
        <v>58</v>
      </c>
      <c r="P44" s="73">
        <v>0</v>
      </c>
      <c r="R44" s="44" t="str">
        <f>($A$7)</f>
        <v>Balla Antal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Debreczy István</v>
      </c>
      <c r="N45" s="73">
        <v>1</v>
      </c>
      <c r="O45" s="96" t="s">
        <v>58</v>
      </c>
      <c r="P45" s="73">
        <v>1</v>
      </c>
      <c r="R45" s="44" t="str">
        <f>($A$6)</f>
        <v>Major István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Horváth Dénes</v>
      </c>
      <c r="N46" s="73">
        <v>2</v>
      </c>
      <c r="O46" s="96" t="s">
        <v>58</v>
      </c>
      <c r="P46" s="73">
        <v>2</v>
      </c>
      <c r="Q46" s="78"/>
      <c r="R46" s="44" t="str">
        <f>($A$12)</f>
        <v>Rácz Ferenc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Najror Zoltán</v>
      </c>
      <c r="M47">
        <v>0</v>
      </c>
      <c r="N47" s="73">
        <v>0</v>
      </c>
      <c r="O47" s="96" t="s">
        <v>58</v>
      </c>
      <c r="P47" s="73">
        <v>1</v>
      </c>
      <c r="R47" s="44" t="str">
        <f>($A$11)</f>
        <v>Kondor Gábor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Csekei Zoltán</v>
      </c>
      <c r="N48" s="73">
        <v>0</v>
      </c>
      <c r="O48" s="96" t="s">
        <v>58</v>
      </c>
      <c r="P48" s="73">
        <v>0</v>
      </c>
      <c r="Q48" s="78" t="s">
        <v>59</v>
      </c>
      <c r="R48" s="44" t="str">
        <f>($A$10)</f>
        <v>Serák György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7</v>
      </c>
      <c r="B50" s="69"/>
      <c r="D50" s="70"/>
      <c r="K50" s="71"/>
      <c r="L50" s="72" t="str">
        <f>($A$3)</f>
        <v>Szatmári Tamás</v>
      </c>
      <c r="M50" s="71"/>
      <c r="N50" s="73">
        <v>1</v>
      </c>
      <c r="O50" s="96" t="s">
        <v>58</v>
      </c>
      <c r="P50" s="73">
        <v>1</v>
      </c>
      <c r="R50" s="44" t="str">
        <f>($A$6)</f>
        <v>Major István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Debreczy István</v>
      </c>
      <c r="N51" s="73">
        <v>0</v>
      </c>
      <c r="O51" s="96" t="s">
        <v>58</v>
      </c>
      <c r="P51" s="73">
        <v>4</v>
      </c>
      <c r="R51" s="44" t="str">
        <f>($A$5)</f>
        <v>Horváth Dénes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Balla Antal</v>
      </c>
      <c r="N52" s="73">
        <v>0</v>
      </c>
      <c r="O52" s="96" t="s">
        <v>58</v>
      </c>
      <c r="P52" s="73">
        <v>1</v>
      </c>
      <c r="Q52" s="78"/>
      <c r="R52" s="44" t="str">
        <f>($A$11)</f>
        <v>Kondor Gábor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Najror Zoltán</v>
      </c>
      <c r="N53" s="73">
        <v>1</v>
      </c>
      <c r="O53" s="96" t="s">
        <v>58</v>
      </c>
      <c r="P53" s="73">
        <v>0</v>
      </c>
      <c r="R53" s="44" t="str">
        <f>($A$10)</f>
        <v>Serák György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Csekei Zoltán</v>
      </c>
      <c r="N54" s="73">
        <v>0</v>
      </c>
      <c r="O54" s="96" t="s">
        <v>58</v>
      </c>
      <c r="P54" s="73">
        <v>1</v>
      </c>
      <c r="Q54" s="78" t="s">
        <v>59</v>
      </c>
      <c r="R54" s="44" t="str">
        <f>($A$12)</f>
        <v>Rácz Ferenc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8</v>
      </c>
      <c r="B56" s="84"/>
      <c r="D56" s="70"/>
      <c r="K56" s="71"/>
      <c r="L56" s="72" t="str">
        <f>($A$3)</f>
        <v>Szatmári Tamás</v>
      </c>
      <c r="M56" s="71"/>
      <c r="N56" s="73">
        <v>0</v>
      </c>
      <c r="O56" s="96" t="s">
        <v>58</v>
      </c>
      <c r="P56" s="73">
        <v>0</v>
      </c>
      <c r="R56" s="44" t="str">
        <f>($A$5)</f>
        <v>Horváth Dénes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Debreczy István</v>
      </c>
      <c r="N57" s="73">
        <v>4</v>
      </c>
      <c r="O57" s="96" t="s">
        <v>58</v>
      </c>
      <c r="P57" s="73">
        <v>0</v>
      </c>
      <c r="R57" s="44" t="str">
        <f>($A$12)</f>
        <v>Rácz Ferenc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Major István</v>
      </c>
      <c r="N58" s="73">
        <v>2</v>
      </c>
      <c r="O58" s="96" t="s">
        <v>58</v>
      </c>
      <c r="P58" s="73">
        <v>0</v>
      </c>
      <c r="Q58" s="78"/>
      <c r="R58" s="44" t="str">
        <f>($A$11)</f>
        <v>Kondor Gábor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Balla Antal</v>
      </c>
      <c r="N59" s="73">
        <v>1</v>
      </c>
      <c r="O59" s="96" t="s">
        <v>58</v>
      </c>
      <c r="P59" s="73">
        <v>0</v>
      </c>
      <c r="R59" s="44" t="str">
        <f>($A$10)</f>
        <v>Serák György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Najror Zoltán</v>
      </c>
      <c r="N60" s="73">
        <v>1</v>
      </c>
      <c r="O60" s="96" t="s">
        <v>58</v>
      </c>
      <c r="P60" s="73">
        <v>1</v>
      </c>
      <c r="Q60" s="78" t="s">
        <v>59</v>
      </c>
      <c r="R60" s="44" t="str">
        <f>($A$9)</f>
        <v>Csekei Zoltán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9</v>
      </c>
      <c r="B62" s="69"/>
      <c r="D62" s="70"/>
      <c r="K62" s="71"/>
      <c r="L62" s="72" t="str">
        <f>($A$3)</f>
        <v>Szatmári Tamás</v>
      </c>
      <c r="M62" s="71"/>
      <c r="N62" s="73">
        <v>2</v>
      </c>
      <c r="O62" s="96" t="s">
        <v>58</v>
      </c>
      <c r="P62" s="73">
        <v>3</v>
      </c>
      <c r="R62" s="44" t="str">
        <f>($A$4)</f>
        <v>Debreczy István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Horváth Dénes</v>
      </c>
      <c r="N63" s="73">
        <v>0</v>
      </c>
      <c r="O63" s="96" t="s">
        <v>58</v>
      </c>
      <c r="P63" s="73">
        <v>0</v>
      </c>
      <c r="R63" s="44" t="str">
        <f>($A$11)</f>
        <v>Kondor Gábor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Major István</v>
      </c>
      <c r="N64" s="73">
        <v>4</v>
      </c>
      <c r="O64" s="96" t="s">
        <v>58</v>
      </c>
      <c r="P64" s="73">
        <v>2</v>
      </c>
      <c r="Q64" s="78"/>
      <c r="R64" s="44" t="str">
        <f>($A$10)</f>
        <v>Serák György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Balla Antal</v>
      </c>
      <c r="N65" s="73">
        <v>1</v>
      </c>
      <c r="O65" s="96" t="s">
        <v>58</v>
      </c>
      <c r="P65" s="73">
        <v>0</v>
      </c>
      <c r="R65" s="44" t="str">
        <f>($A$9)</f>
        <v>Csekei Zoltán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Najror Zoltán</v>
      </c>
      <c r="N66" s="73">
        <v>2</v>
      </c>
      <c r="O66" s="96" t="s">
        <v>58</v>
      </c>
      <c r="P66" s="73">
        <v>3</v>
      </c>
      <c r="Q66" s="78" t="s">
        <v>59</v>
      </c>
      <c r="R66" s="44" t="str">
        <f>($A$12)</f>
        <v>Rácz Ferenc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Q3:Q5 E4:E12 I5:I12 I3 M3:M4 M6:M12 Q7:Q12 U3:U6 U8:U12 Y3:Y7 Y9:Y12 AC3:AC8 AC10:AC12 AG3:AG9 AG11:AG12 AK3:AK10 AK12 AO3:AO11">
    <cfRule type="cellIs" dxfId="41" priority="1" stopIfTrue="1" operator="equal">
      <formula>"g"</formula>
    </cfRule>
    <cfRule type="cellIs" dxfId="40" priority="2" stopIfTrue="1" operator="equal">
      <formula>"d"</formula>
    </cfRule>
    <cfRule type="cellIs" dxfId="39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Y11" sqref="AY11"/>
    </sheetView>
  </sheetViews>
  <sheetFormatPr defaultColWidth="3" defaultRowHeight="14.4" x14ac:dyDescent="0.3"/>
  <cols>
    <col min="1" max="1" width="21.33203125" style="15" bestFit="1" customWidth="1"/>
    <col min="2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91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92" t="s">
        <v>48</v>
      </c>
      <c r="B2" s="6" t="str">
        <f>(A3)</f>
        <v>Fülöp Elemér</v>
      </c>
      <c r="C2" s="7"/>
      <c r="D2" s="8"/>
      <c r="E2" s="8"/>
      <c r="F2" s="9" t="str">
        <f>(A4)</f>
        <v>Lukács Viktor</v>
      </c>
      <c r="G2" s="8"/>
      <c r="H2" s="8"/>
      <c r="I2" s="8"/>
      <c r="J2" s="9" t="str">
        <f>(A5)</f>
        <v>Mártonfi István</v>
      </c>
      <c r="K2" s="8"/>
      <c r="L2" s="8"/>
      <c r="M2" s="8"/>
      <c r="N2" s="9" t="str">
        <f>(A6)</f>
        <v>Lukács László</v>
      </c>
      <c r="O2" s="8"/>
      <c r="P2" s="8"/>
      <c r="Q2" s="8"/>
      <c r="R2" s="9" t="str">
        <f>(A7)</f>
        <v>Moldovan Karoly </v>
      </c>
      <c r="S2" s="8"/>
      <c r="T2" s="8"/>
      <c r="U2" s="8"/>
      <c r="V2" s="9" t="str">
        <f>(A8)</f>
        <v>Máté Bálint</v>
      </c>
      <c r="W2" s="8"/>
      <c r="X2" s="8"/>
      <c r="Y2" s="8"/>
      <c r="Z2" s="9" t="str">
        <f>(A9)</f>
        <v>Oláh Tamás</v>
      </c>
      <c r="AA2" s="8"/>
      <c r="AB2" s="8"/>
      <c r="AC2" s="8"/>
      <c r="AD2" s="9" t="str">
        <f>(A10)</f>
        <v>Böcskei Imre</v>
      </c>
      <c r="AE2" s="8"/>
      <c r="AF2" s="8"/>
      <c r="AG2" s="8"/>
      <c r="AH2" s="9" t="str">
        <f>(A11)</f>
        <v>Valics Lehel </v>
      </c>
      <c r="AI2" s="8"/>
      <c r="AJ2" s="8"/>
      <c r="AK2" s="8"/>
      <c r="AL2" s="9" t="str">
        <f>(A12)</f>
        <v>Váradi László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5" t="s">
        <v>37</v>
      </c>
      <c r="B3" s="19"/>
      <c r="C3" s="20"/>
      <c r="D3" s="20"/>
      <c r="E3" s="20"/>
      <c r="F3" s="21">
        <v>9</v>
      </c>
      <c r="G3" s="22">
        <f>(N62)</f>
        <v>4</v>
      </c>
      <c r="H3" s="22">
        <f>(P62)</f>
        <v>2</v>
      </c>
      <c r="I3" s="23" t="str">
        <f>IF(G3=".","-",IF(G3&gt;H3,"g",IF(G3=H3,"d","v")))</f>
        <v>g</v>
      </c>
      <c r="J3" s="21">
        <v>8</v>
      </c>
      <c r="K3" s="24">
        <f>(N56)</f>
        <v>0</v>
      </c>
      <c r="L3" s="24">
        <f>(P56)</f>
        <v>0</v>
      </c>
      <c r="M3" s="23" t="str">
        <f>IF(K3=".","-",IF(K3&gt;L3,"g",IF(K3=L3,"d","v")))</f>
        <v>d</v>
      </c>
      <c r="N3" s="21">
        <v>7</v>
      </c>
      <c r="O3" s="24">
        <f>(N50)</f>
        <v>1</v>
      </c>
      <c r="P3" s="24">
        <f>(P50)</f>
        <v>0</v>
      </c>
      <c r="Q3" s="23" t="str">
        <f>IF(O3=".","-",IF(O3&gt;P3,"g",IF(O3=P3,"d","v")))</f>
        <v>g</v>
      </c>
      <c r="R3" s="21">
        <v>6</v>
      </c>
      <c r="S3" s="24">
        <f>(N44)</f>
        <v>1</v>
      </c>
      <c r="T3" s="24">
        <f>(P44)</f>
        <v>0</v>
      </c>
      <c r="U3" s="23" t="str">
        <f>IF(S3=".","-",IF(S3&gt;T3,"g",IF(S3=T3,"d","v")))</f>
        <v>g</v>
      </c>
      <c r="V3" s="21">
        <v>5</v>
      </c>
      <c r="W3" s="24">
        <f>(N38)</f>
        <v>4</v>
      </c>
      <c r="X3" s="24">
        <f>(P38)</f>
        <v>1</v>
      </c>
      <c r="Y3" s="23" t="str">
        <f>IF(W3=".","-",IF(W3&gt;X3,"g",IF(W3=X3,"d","v")))</f>
        <v>g</v>
      </c>
      <c r="Z3" s="21">
        <v>4</v>
      </c>
      <c r="AA3" s="24">
        <f>(N32)</f>
        <v>7</v>
      </c>
      <c r="AB3" s="24">
        <f>(P32)</f>
        <v>1</v>
      </c>
      <c r="AC3" s="23" t="str">
        <f t="shared" ref="AC3:AC8" si="0">IF(AA3=".","-",IF(AA3&gt;AB3,"g",IF(AA3=AB3,"d","v")))</f>
        <v>g</v>
      </c>
      <c r="AD3" s="21">
        <v>3</v>
      </c>
      <c r="AE3" s="24">
        <f>(N26)</f>
        <v>4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0</v>
      </c>
      <c r="AJ3" s="24">
        <f>(P20)</f>
        <v>1</v>
      </c>
      <c r="AK3" s="23" t="str">
        <f t="shared" ref="AK3:AK10" si="2">IF(AI3=".","-",IF(AI3&gt;AJ3,"g",IF(AI3=AJ3,"d","v")))</f>
        <v>v</v>
      </c>
      <c r="AL3" s="21">
        <v>1</v>
      </c>
      <c r="AM3" s="24">
        <f>(N14)</f>
        <v>6</v>
      </c>
      <c r="AN3" s="24">
        <f>(P14)</f>
        <v>0</v>
      </c>
      <c r="AO3" s="23" t="str">
        <f t="shared" ref="AO3:AO11" si="3">IF(AM3=".","-",IF(AM3&gt;AN3,"g",IF(AM3=AN3,"d","v")))</f>
        <v>g</v>
      </c>
      <c r="AP3" s="25"/>
      <c r="AQ3" s="26">
        <f t="shared" ref="AQ3:AQ12" si="4">SUM(AR3:AT3)</f>
        <v>9</v>
      </c>
      <c r="AR3" s="27">
        <f t="shared" ref="AR3:AR12" si="5">COUNTIF(B3:AO3,"g")</f>
        <v>7</v>
      </c>
      <c r="AS3" s="27">
        <f t="shared" ref="AS3:AS12" si="6">COUNTIF(B3:AO3,"d")</f>
        <v>1</v>
      </c>
      <c r="AT3" s="27">
        <f t="shared" ref="AT3:AT12" si="7">COUNTIF(B3:AO3,"v")</f>
        <v>1</v>
      </c>
      <c r="AU3" s="28">
        <f>SUM(IF(O3&lt;&gt;".",O3)+IF(S3&lt;&gt;".",S3)+IF(W3&lt;&gt;".",W3)+IF(AA3&lt;&gt;".",AA3)+IF(AE3&lt;&gt;".",AE3)+IF(AI3&lt;&gt;".",AI3)+IF(AM3&lt;&gt;".",AM3)+IF(G3&lt;&gt;".",G3)+IF(K3&lt;&gt;".",K3))</f>
        <v>27</v>
      </c>
      <c r="AV3" s="28">
        <f>SUM(IF(P3&lt;&gt;".",P3)+IF(T3&lt;&gt;".",T3)+IF(X3&lt;&gt;".",X3)+IF(AB3&lt;&gt;".",AB3)+IF(AF3&lt;&gt;".",AF3)+IF(AJ3&lt;&gt;".",AJ3)+IF(AN3&lt;&gt;".",AN3)+IF(H3&lt;&gt;".",H3)+IF(L3&lt;&gt;".",L3))</f>
        <v>5</v>
      </c>
      <c r="AW3" s="29">
        <f t="shared" ref="AW3:AW12" si="8">SUM(AR3*3+AS3*1)</f>
        <v>22</v>
      </c>
      <c r="AX3" s="30"/>
      <c r="AY3" s="31">
        <f t="shared" ref="AY3:AY12" si="9">RANK(AW3,$AW$3:$AW$12,0)</f>
        <v>1</v>
      </c>
      <c r="AZ3" s="32"/>
      <c r="BA3" s="33">
        <f t="shared" ref="BA3:BA12" si="10">SUM(AU3-AV3)</f>
        <v>22</v>
      </c>
    </row>
    <row r="4" spans="1:53" ht="15.6" x14ac:dyDescent="0.3">
      <c r="A4" s="93" t="s">
        <v>31</v>
      </c>
      <c r="B4" s="34">
        <v>9</v>
      </c>
      <c r="C4" s="22">
        <f>(P62)</f>
        <v>2</v>
      </c>
      <c r="D4" s="22">
        <f>(N62)</f>
        <v>4</v>
      </c>
      <c r="E4" s="35" t="str">
        <f t="shared" ref="E4:E12" si="11">IF(C4=".","-",IF(C4&gt;D4,"g",IF(C4=D4,"d","v")))</f>
        <v>v</v>
      </c>
      <c r="F4" s="36"/>
      <c r="G4" s="37"/>
      <c r="H4" s="37"/>
      <c r="I4" s="37"/>
      <c r="J4" s="34">
        <v>7</v>
      </c>
      <c r="K4" s="22">
        <f>(N51)</f>
        <v>2</v>
      </c>
      <c r="L4" s="22">
        <f>(P51)</f>
        <v>0</v>
      </c>
      <c r="M4" s="38" t="str">
        <f>IF(K4=".","-",IF(K4&gt;L4,"g",IF(K4=L4,"d","v")))</f>
        <v>g</v>
      </c>
      <c r="N4" s="34">
        <v>6</v>
      </c>
      <c r="O4" s="22">
        <f>(N45)</f>
        <v>4</v>
      </c>
      <c r="P4" s="22">
        <f>(P45)</f>
        <v>1</v>
      </c>
      <c r="Q4" s="38" t="str">
        <f>IF(O4=".","-",IF(O4&gt;P4,"g",IF(O4=P4,"d","v")))</f>
        <v>g</v>
      </c>
      <c r="R4" s="34">
        <v>5</v>
      </c>
      <c r="S4" s="22">
        <f>(N39)</f>
        <v>4</v>
      </c>
      <c r="T4" s="22">
        <f>(P39)</f>
        <v>1</v>
      </c>
      <c r="U4" s="38" t="str">
        <f>IF(S4=".","-",IF(S4&gt;T4,"g",IF(S4=T4,"d","v")))</f>
        <v>g</v>
      </c>
      <c r="V4" s="34">
        <v>4</v>
      </c>
      <c r="W4" s="22">
        <f>(P33)</f>
        <v>2</v>
      </c>
      <c r="X4" s="22">
        <f>(N33)</f>
        <v>3</v>
      </c>
      <c r="Y4" s="38" t="str">
        <f>IF(W4=".","-",IF(W4&gt;X4,"g",IF(W4=X4,"d","v")))</f>
        <v>v</v>
      </c>
      <c r="Z4" s="34">
        <v>3</v>
      </c>
      <c r="AA4" s="22">
        <f>(N27)</f>
        <v>1</v>
      </c>
      <c r="AB4" s="22">
        <f>(P27)</f>
        <v>1</v>
      </c>
      <c r="AC4" s="38" t="str">
        <f t="shared" si="0"/>
        <v>d</v>
      </c>
      <c r="AD4" s="34">
        <v>2</v>
      </c>
      <c r="AE4" s="22">
        <f>(N21)</f>
        <v>4</v>
      </c>
      <c r="AF4" s="22">
        <f>(P21)</f>
        <v>1</v>
      </c>
      <c r="AG4" s="38" t="str">
        <f t="shared" si="1"/>
        <v>g</v>
      </c>
      <c r="AH4" s="34">
        <v>1</v>
      </c>
      <c r="AI4" s="22">
        <f>(N15)</f>
        <v>3</v>
      </c>
      <c r="AJ4" s="22">
        <f>(P15)</f>
        <v>0</v>
      </c>
      <c r="AK4" s="38" t="str">
        <f t="shared" si="2"/>
        <v>g</v>
      </c>
      <c r="AL4" s="34">
        <v>8</v>
      </c>
      <c r="AM4" s="22">
        <f>(N57)</f>
        <v>3</v>
      </c>
      <c r="AN4" s="22">
        <f>(P57)</f>
        <v>1</v>
      </c>
      <c r="AO4" s="38" t="str">
        <f t="shared" si="3"/>
        <v>g</v>
      </c>
      <c r="AP4" s="39"/>
      <c r="AQ4" s="26">
        <f t="shared" si="4"/>
        <v>9</v>
      </c>
      <c r="AR4" s="27">
        <f t="shared" si="5"/>
        <v>6</v>
      </c>
      <c r="AS4" s="27">
        <f t="shared" si="6"/>
        <v>1</v>
      </c>
      <c r="AT4" s="27">
        <f t="shared" si="7"/>
        <v>2</v>
      </c>
      <c r="AU4" s="28">
        <f>SUM(IF(O4&lt;&gt;".",O4)+IF(S4&lt;&gt;".",S4)+IF(W4&lt;&gt;".",W4)+IF(AA4&lt;&gt;".",AA4)+IF(AE4&lt;&gt;".",AE4)+IF(AI4&lt;&gt;".",AI4)+IF(AM4&lt;&gt;".",AM4)+IF(C4&lt;&gt;".",C4)+IF(K4&lt;&gt;".",K4))</f>
        <v>25</v>
      </c>
      <c r="AV4" s="28">
        <f>SUM(IF(P4&lt;&gt;".",P4)+IF(T4&lt;&gt;".",T4)+IF(X4&lt;&gt;".",X4)+IF(AB4&lt;&gt;".",AB4)+IF(AF4&lt;&gt;".",AF4)+IF(AJ4&lt;&gt;".",AJ4)+IF(AN4&lt;&gt;".",AN4)+IF(D4&lt;&gt;".",D4)+IF(L4&lt;&gt;".",L4))</f>
        <v>12</v>
      </c>
      <c r="AW4" s="40">
        <f t="shared" si="8"/>
        <v>19</v>
      </c>
      <c r="AX4" s="30"/>
      <c r="AY4" s="31">
        <f t="shared" si="9"/>
        <v>2</v>
      </c>
      <c r="AZ4" s="32"/>
      <c r="BA4" s="33">
        <f t="shared" si="10"/>
        <v>13</v>
      </c>
    </row>
    <row r="5" spans="1:53" ht="15.6" x14ac:dyDescent="0.3">
      <c r="A5" s="95" t="s">
        <v>19</v>
      </c>
      <c r="B5" s="34">
        <v>8</v>
      </c>
      <c r="C5" s="22">
        <f>(P56)</f>
        <v>0</v>
      </c>
      <c r="D5" s="22">
        <f>(N56)</f>
        <v>0</v>
      </c>
      <c r="E5" s="35" t="str">
        <f t="shared" si="11"/>
        <v>d</v>
      </c>
      <c r="F5" s="34">
        <v>7</v>
      </c>
      <c r="G5" s="22">
        <f>(P51)</f>
        <v>0</v>
      </c>
      <c r="H5" s="22">
        <f>(N51)</f>
        <v>2</v>
      </c>
      <c r="I5" s="35" t="str">
        <f t="shared" ref="I5:I12" si="12">IF(G5=".","-",IF(G5&gt;H5,"g",IF(G5=H5,"d","v")))</f>
        <v>v</v>
      </c>
      <c r="J5" s="36"/>
      <c r="K5" s="37"/>
      <c r="L5" s="37"/>
      <c r="M5" s="37"/>
      <c r="N5" s="34">
        <v>5</v>
      </c>
      <c r="O5" s="22">
        <f>(N40)</f>
        <v>0</v>
      </c>
      <c r="P5" s="22">
        <f>(P40)</f>
        <v>2</v>
      </c>
      <c r="Q5" s="38" t="str">
        <f>IF(O5=".","-",IF(O5&gt;P5,"g",IF(O5=P5,"d","v")))</f>
        <v>v</v>
      </c>
      <c r="R5" s="34">
        <v>4</v>
      </c>
      <c r="S5" s="22">
        <f>(N34)</f>
        <v>1</v>
      </c>
      <c r="T5" s="22">
        <f>(P34)</f>
        <v>3</v>
      </c>
      <c r="U5" s="38" t="str">
        <f>IF(S5=".","-",IF(S5&gt;T5,"g",IF(S5=T5,"d","v")))</f>
        <v>v</v>
      </c>
      <c r="V5" s="34">
        <v>3</v>
      </c>
      <c r="W5" s="22">
        <f>(N28)</f>
        <v>2</v>
      </c>
      <c r="X5" s="22">
        <f>(P28)</f>
        <v>1</v>
      </c>
      <c r="Y5" s="38" t="str">
        <f>IF(W5=".","-",IF(W5&gt;X5,"g",IF(W5=X5,"d","v")))</f>
        <v>g</v>
      </c>
      <c r="Z5" s="34">
        <v>2</v>
      </c>
      <c r="AA5" s="22">
        <f>(N22)</f>
        <v>2</v>
      </c>
      <c r="AB5" s="22">
        <f>(P22)</f>
        <v>1</v>
      </c>
      <c r="AC5" s="38" t="str">
        <f t="shared" si="0"/>
        <v>g</v>
      </c>
      <c r="AD5" s="34">
        <v>1</v>
      </c>
      <c r="AE5" s="22">
        <f>(N16)</f>
        <v>1</v>
      </c>
      <c r="AF5" s="22">
        <f>(P16)</f>
        <v>2</v>
      </c>
      <c r="AG5" s="38" t="str">
        <f t="shared" si="1"/>
        <v>v</v>
      </c>
      <c r="AH5" s="34">
        <v>9</v>
      </c>
      <c r="AI5" s="22">
        <f>(N63)</f>
        <v>4</v>
      </c>
      <c r="AJ5" s="22">
        <f>(P63)</f>
        <v>1</v>
      </c>
      <c r="AK5" s="38" t="str">
        <f t="shared" si="2"/>
        <v>g</v>
      </c>
      <c r="AL5" s="34">
        <v>6</v>
      </c>
      <c r="AM5" s="22">
        <f>(N46)</f>
        <v>3</v>
      </c>
      <c r="AN5" s="22">
        <f>(P46)</f>
        <v>0</v>
      </c>
      <c r="AO5" s="38" t="str">
        <f t="shared" si="3"/>
        <v>g</v>
      </c>
      <c r="AP5" s="39"/>
      <c r="AQ5" s="26">
        <f t="shared" si="4"/>
        <v>9</v>
      </c>
      <c r="AR5" s="27">
        <f t="shared" si="5"/>
        <v>4</v>
      </c>
      <c r="AS5" s="27">
        <f t="shared" si="6"/>
        <v>1</v>
      </c>
      <c r="AT5" s="27">
        <f t="shared" si="7"/>
        <v>4</v>
      </c>
      <c r="AU5" s="28">
        <f>SUM(IF(O5&lt;&gt;".",O5)+IF(S5&lt;&gt;".",S5)+IF(W5&lt;&gt;".",W5)+IF(AA5&lt;&gt;".",AA5)+IF(AE5&lt;&gt;".",AE5)+IF(AI5&lt;&gt;".",AI5)+IF(AM5&lt;&gt;".",AM5)+IF(G5&lt;&gt;".",G5)+IF(C5&lt;&gt;".",C5))</f>
        <v>13</v>
      </c>
      <c r="AV5" s="28">
        <f>SUM(IF(P5&lt;&gt;".",P5)+IF(T5&lt;&gt;".",T5)+IF(X5&lt;&gt;".",X5)+IF(AB5&lt;&gt;".",AB5)+IF(AF5&lt;&gt;".",AF5)+IF(AJ5&lt;&gt;".",AJ5)+IF(AN5&lt;&gt;".",AN5)+IF(H5&lt;&gt;".",H5)+IF(D5&lt;&gt;".",D5))</f>
        <v>12</v>
      </c>
      <c r="AW5" s="40">
        <f t="shared" si="8"/>
        <v>13</v>
      </c>
      <c r="AX5" s="30"/>
      <c r="AY5" s="31">
        <f t="shared" si="9"/>
        <v>5</v>
      </c>
      <c r="AZ5" s="32"/>
      <c r="BA5" s="33">
        <f t="shared" si="10"/>
        <v>1</v>
      </c>
    </row>
    <row r="6" spans="1:53" ht="15.6" x14ac:dyDescent="0.3">
      <c r="A6" s="95" t="s">
        <v>63</v>
      </c>
      <c r="B6" s="34">
        <v>7</v>
      </c>
      <c r="C6" s="22">
        <f>(P50)</f>
        <v>0</v>
      </c>
      <c r="D6" s="22">
        <f>(N50)</f>
        <v>1</v>
      </c>
      <c r="E6" s="35" t="str">
        <f t="shared" si="11"/>
        <v>v</v>
      </c>
      <c r="F6" s="34">
        <v>6</v>
      </c>
      <c r="G6" s="22">
        <f>(P45)</f>
        <v>1</v>
      </c>
      <c r="H6" s="22">
        <f>(N45)</f>
        <v>4</v>
      </c>
      <c r="I6" s="35" t="str">
        <f t="shared" si="12"/>
        <v>v</v>
      </c>
      <c r="J6" s="34">
        <v>5</v>
      </c>
      <c r="K6" s="22">
        <f>(P40)</f>
        <v>2</v>
      </c>
      <c r="L6" s="22">
        <f>(N40)</f>
        <v>0</v>
      </c>
      <c r="M6" s="35" t="str">
        <f t="shared" ref="M6:M12" si="13">IF(K6=".","-",IF(K6&gt;L6,"g",IF(K6=L6,"d","v")))</f>
        <v>g</v>
      </c>
      <c r="N6" s="36"/>
      <c r="O6" s="37"/>
      <c r="P6" s="37"/>
      <c r="Q6" s="37"/>
      <c r="R6" s="34">
        <v>3</v>
      </c>
      <c r="S6" s="22">
        <f>(N29)</f>
        <v>0</v>
      </c>
      <c r="T6" s="22">
        <f>(P29)</f>
        <v>0</v>
      </c>
      <c r="U6" s="38" t="str">
        <f>IF(S6=".","-",IF(S6&gt;T6,"g",IF(S6=T6,"d","v")))</f>
        <v>d</v>
      </c>
      <c r="V6" s="34">
        <v>2</v>
      </c>
      <c r="W6" s="22">
        <f>(N23)</f>
        <v>0</v>
      </c>
      <c r="X6" s="22">
        <f>(P23)</f>
        <v>3</v>
      </c>
      <c r="Y6" s="38" t="str">
        <f>IF(W6=".","-",IF(W6&gt;X6,"g",IF(W6=X6,"d","v")))</f>
        <v>v</v>
      </c>
      <c r="Z6" s="34">
        <v>1</v>
      </c>
      <c r="AA6" s="22">
        <f>(N17)</f>
        <v>1</v>
      </c>
      <c r="AB6" s="22">
        <f>(P17)</f>
        <v>0</v>
      </c>
      <c r="AC6" s="38" t="str">
        <f t="shared" si="0"/>
        <v>g</v>
      </c>
      <c r="AD6" s="34">
        <v>9</v>
      </c>
      <c r="AE6" s="22">
        <f>(N64)</f>
        <v>1</v>
      </c>
      <c r="AF6" s="22">
        <f>(P64)</f>
        <v>0</v>
      </c>
      <c r="AG6" s="38" t="str">
        <f t="shared" si="1"/>
        <v>g</v>
      </c>
      <c r="AH6" s="34">
        <v>8</v>
      </c>
      <c r="AI6" s="22">
        <f>(N58)</f>
        <v>1</v>
      </c>
      <c r="AJ6" s="22">
        <f>(P58)</f>
        <v>0</v>
      </c>
      <c r="AK6" s="38" t="str">
        <f t="shared" si="2"/>
        <v>g</v>
      </c>
      <c r="AL6" s="34">
        <v>4</v>
      </c>
      <c r="AM6" s="22">
        <f>(N35)</f>
        <v>1</v>
      </c>
      <c r="AN6" s="22">
        <f>(P35)</f>
        <v>1</v>
      </c>
      <c r="AO6" s="38" t="str">
        <f t="shared" si="3"/>
        <v>d</v>
      </c>
      <c r="AP6" s="39"/>
      <c r="AQ6" s="26">
        <f t="shared" si="4"/>
        <v>9</v>
      </c>
      <c r="AR6" s="27">
        <f t="shared" si="5"/>
        <v>4</v>
      </c>
      <c r="AS6" s="27">
        <f t="shared" si="6"/>
        <v>2</v>
      </c>
      <c r="AT6" s="27">
        <f t="shared" si="7"/>
        <v>3</v>
      </c>
      <c r="AU6" s="28">
        <f>SUM(IF(C6&lt;&gt;".",C6)+IF(S6&lt;&gt;".",S6)+IF(W6&lt;&gt;".",W6)+IF(AA6&lt;&gt;".",AA6)+IF(AE6&lt;&gt;".",AE6)+IF(AI6&lt;&gt;".",AI6)+IF(AM6&lt;&gt;".",AM6)+IF(G6&lt;&gt;".",G6)+IF(K6&lt;&gt;".",K6))</f>
        <v>7</v>
      </c>
      <c r="AV6" s="28">
        <f>SUM(IF(D6&lt;&gt;".",D6)+IF(T6&lt;&gt;".",T6)+IF(X6&lt;&gt;".",X6)+IF(AB6&lt;&gt;".",AB6)+IF(AF6&lt;&gt;".",AF6)+IF(AJ6&lt;&gt;".",AJ6)+IF(AN6&lt;&gt;".",AN6)+IF(H6&lt;&gt;".",H6)+IF(L6&lt;&gt;".",L6))</f>
        <v>9</v>
      </c>
      <c r="AW6" s="40">
        <f t="shared" si="8"/>
        <v>14</v>
      </c>
      <c r="AX6" s="30"/>
      <c r="AY6" s="31">
        <f t="shared" si="9"/>
        <v>4</v>
      </c>
      <c r="AZ6" s="32"/>
      <c r="BA6" s="33">
        <f t="shared" si="10"/>
        <v>-2</v>
      </c>
    </row>
    <row r="7" spans="1:53" ht="15.6" x14ac:dyDescent="0.3">
      <c r="A7" s="95" t="s">
        <v>25</v>
      </c>
      <c r="B7" s="34">
        <v>6</v>
      </c>
      <c r="C7" s="22">
        <f>(P44)</f>
        <v>0</v>
      </c>
      <c r="D7" s="22">
        <f>(N44)</f>
        <v>1</v>
      </c>
      <c r="E7" s="35" t="str">
        <f t="shared" si="11"/>
        <v>v</v>
      </c>
      <c r="F7" s="34">
        <v>5</v>
      </c>
      <c r="G7" s="22">
        <f>(P39)</f>
        <v>1</v>
      </c>
      <c r="H7" s="22">
        <f>(N39)</f>
        <v>4</v>
      </c>
      <c r="I7" s="35" t="str">
        <f t="shared" si="12"/>
        <v>v</v>
      </c>
      <c r="J7" s="34">
        <v>4</v>
      </c>
      <c r="K7" s="22">
        <f>(P34)</f>
        <v>3</v>
      </c>
      <c r="L7" s="22">
        <f>(N34)</f>
        <v>1</v>
      </c>
      <c r="M7" s="35" t="str">
        <f t="shared" si="13"/>
        <v>g</v>
      </c>
      <c r="N7" s="34">
        <v>3</v>
      </c>
      <c r="O7" s="22">
        <f>(P29)</f>
        <v>0</v>
      </c>
      <c r="P7" s="22">
        <f>(N29)</f>
        <v>0</v>
      </c>
      <c r="Q7" s="35" t="str">
        <f t="shared" ref="Q7:Q12" si="14">IF(O7=".","-",IF(O7&gt;P7,"g",IF(O7=P7,"d","v")))</f>
        <v>d</v>
      </c>
      <c r="R7" s="36"/>
      <c r="S7" s="37"/>
      <c r="T7" s="37"/>
      <c r="U7" s="37"/>
      <c r="V7" s="34">
        <v>1</v>
      </c>
      <c r="W7" s="22">
        <f>(N18)</f>
        <v>1</v>
      </c>
      <c r="X7" s="22">
        <f>(P18)</f>
        <v>0</v>
      </c>
      <c r="Y7" s="38" t="str">
        <f>IF(W7=".","-",IF(W7&gt;X7,"g",IF(W7=X7,"d","v")))</f>
        <v>g</v>
      </c>
      <c r="Z7" s="34">
        <v>9</v>
      </c>
      <c r="AA7" s="22">
        <f>(N65)</f>
        <v>1</v>
      </c>
      <c r="AB7" s="22">
        <f>(P65)</f>
        <v>0</v>
      </c>
      <c r="AC7" s="38" t="str">
        <f t="shared" si="0"/>
        <v>g</v>
      </c>
      <c r="AD7" s="34">
        <v>8</v>
      </c>
      <c r="AE7" s="22">
        <f>(N59)</f>
        <v>2</v>
      </c>
      <c r="AF7" s="22">
        <f>(P59)</f>
        <v>1</v>
      </c>
      <c r="AG7" s="38" t="str">
        <f t="shared" si="1"/>
        <v>g</v>
      </c>
      <c r="AH7" s="34">
        <v>7</v>
      </c>
      <c r="AI7" s="22">
        <f>(N52)</f>
        <v>1</v>
      </c>
      <c r="AJ7" s="22">
        <f>(P52)</f>
        <v>1</v>
      </c>
      <c r="AK7" s="38" t="str">
        <f t="shared" si="2"/>
        <v>d</v>
      </c>
      <c r="AL7" s="34">
        <v>2</v>
      </c>
      <c r="AM7" s="22">
        <f>(N24)</f>
        <v>2</v>
      </c>
      <c r="AN7" s="22">
        <f>(P24)</f>
        <v>1</v>
      </c>
      <c r="AO7" s="38" t="str">
        <f t="shared" si="3"/>
        <v>g</v>
      </c>
      <c r="AP7" s="39"/>
      <c r="AQ7" s="26">
        <f t="shared" si="4"/>
        <v>9</v>
      </c>
      <c r="AR7" s="27">
        <f t="shared" si="5"/>
        <v>5</v>
      </c>
      <c r="AS7" s="27">
        <f t="shared" si="6"/>
        <v>2</v>
      </c>
      <c r="AT7" s="27">
        <f t="shared" si="7"/>
        <v>2</v>
      </c>
      <c r="AU7" s="28">
        <f>SUM(IF(O7&lt;&gt;".",O7)+IF(C7&lt;&gt;".",C7)+IF(W7&lt;&gt;".",W7)+IF(AA7&lt;&gt;".",AA7)+IF(AE7&lt;&gt;".",AE7)+IF(AI7&lt;&gt;".",AI7)+IF(AM7&lt;&gt;".",AM7)+IF(G7&lt;&gt;".",G7)+IF(K7&lt;&gt;".",K7))</f>
        <v>11</v>
      </c>
      <c r="AV7" s="28">
        <f>SUM(IF(P7&lt;&gt;".",P7)+IF(D7&lt;&gt;".",D7)+IF(X7&lt;&gt;".",X7)+IF(AB7&lt;&gt;".",AB7)+IF(AF7&lt;&gt;".",AF7)+IF(AJ7&lt;&gt;".",AJ7)+IF(AN7&lt;&gt;".",AN7)+IF(H7&lt;&gt;".",H7)+IF(L7&lt;&gt;".",L7))</f>
        <v>9</v>
      </c>
      <c r="AW7" s="40">
        <f t="shared" si="8"/>
        <v>17</v>
      </c>
      <c r="AX7" s="30"/>
      <c r="AY7" s="31">
        <f t="shared" si="9"/>
        <v>3</v>
      </c>
      <c r="AZ7" s="32"/>
      <c r="BA7" s="33">
        <f t="shared" si="10"/>
        <v>2</v>
      </c>
    </row>
    <row r="8" spans="1:53" ht="15.6" x14ac:dyDescent="0.3">
      <c r="A8" s="94" t="s">
        <v>60</v>
      </c>
      <c r="B8" s="34">
        <v>5</v>
      </c>
      <c r="C8" s="22">
        <f>(P38)</f>
        <v>1</v>
      </c>
      <c r="D8" s="22">
        <f>(N38)</f>
        <v>4</v>
      </c>
      <c r="E8" s="35" t="str">
        <f t="shared" si="11"/>
        <v>v</v>
      </c>
      <c r="F8" s="34">
        <v>4</v>
      </c>
      <c r="G8" s="22">
        <f>(N33)</f>
        <v>3</v>
      </c>
      <c r="H8" s="22">
        <f>(P33)</f>
        <v>2</v>
      </c>
      <c r="I8" s="35" t="str">
        <f t="shared" si="12"/>
        <v>g</v>
      </c>
      <c r="J8" s="34">
        <v>3</v>
      </c>
      <c r="K8" s="22">
        <f>(P28)</f>
        <v>1</v>
      </c>
      <c r="L8" s="22">
        <f>(N28)</f>
        <v>2</v>
      </c>
      <c r="M8" s="35" t="str">
        <f t="shared" si="13"/>
        <v>v</v>
      </c>
      <c r="N8" s="34">
        <v>2</v>
      </c>
      <c r="O8" s="22">
        <f>(P23)</f>
        <v>3</v>
      </c>
      <c r="P8" s="22">
        <f>(N23)</f>
        <v>0</v>
      </c>
      <c r="Q8" s="35" t="str">
        <f t="shared" si="14"/>
        <v>g</v>
      </c>
      <c r="R8" s="34">
        <v>1</v>
      </c>
      <c r="S8" s="22">
        <f>(P18)</f>
        <v>0</v>
      </c>
      <c r="T8" s="22">
        <f>(N18)</f>
        <v>1</v>
      </c>
      <c r="U8" s="35" t="str">
        <f>IF(S8=".","-",IF(S8&gt;T8,"g",IF(S8=T8,"d","v")))</f>
        <v>v</v>
      </c>
      <c r="V8" s="36"/>
      <c r="W8" s="37"/>
      <c r="X8" s="37"/>
      <c r="Y8" s="37"/>
      <c r="Z8" s="34">
        <v>8</v>
      </c>
      <c r="AA8" s="22">
        <f>(N60)</f>
        <v>1</v>
      </c>
      <c r="AB8" s="22">
        <f>(P60)</f>
        <v>0</v>
      </c>
      <c r="AC8" s="38" t="str">
        <f t="shared" si="0"/>
        <v>g</v>
      </c>
      <c r="AD8" s="34">
        <v>7</v>
      </c>
      <c r="AE8" s="22">
        <f>(N53)</f>
        <v>1</v>
      </c>
      <c r="AF8" s="22">
        <f>(P53)</f>
        <v>4</v>
      </c>
      <c r="AG8" s="38" t="str">
        <f t="shared" si="1"/>
        <v>v</v>
      </c>
      <c r="AH8" s="34">
        <v>6</v>
      </c>
      <c r="AI8" s="22">
        <f>(N47)</f>
        <v>0</v>
      </c>
      <c r="AJ8" s="22">
        <f>(P47)</f>
        <v>0</v>
      </c>
      <c r="AK8" s="38" t="str">
        <f t="shared" si="2"/>
        <v>d</v>
      </c>
      <c r="AL8" s="34">
        <v>9</v>
      </c>
      <c r="AM8" s="22">
        <f>(N66)</f>
        <v>3</v>
      </c>
      <c r="AN8" s="22">
        <f>(P66)</f>
        <v>0</v>
      </c>
      <c r="AO8" s="38" t="str">
        <f t="shared" si="3"/>
        <v>g</v>
      </c>
      <c r="AP8" s="39"/>
      <c r="AQ8" s="26">
        <f t="shared" si="4"/>
        <v>9</v>
      </c>
      <c r="AR8" s="27">
        <f t="shared" si="5"/>
        <v>4</v>
      </c>
      <c r="AS8" s="27">
        <f t="shared" si="6"/>
        <v>1</v>
      </c>
      <c r="AT8" s="27">
        <f t="shared" si="7"/>
        <v>4</v>
      </c>
      <c r="AU8" s="28">
        <f>SUM(IF(O8&lt;&gt;".",O8)+IF(S8&lt;&gt;".",S8)+IF(C8&lt;&gt;".",C8)+IF(AA8&lt;&gt;".",AA8)+IF(AE8&lt;&gt;".",AE8)+IF(AI8&lt;&gt;".",AI8)+IF(AM8&lt;&gt;".",AM8)+IF(G8&lt;&gt;".",G8)+IF(K8&lt;&gt;".",K8))</f>
        <v>13</v>
      </c>
      <c r="AV8" s="28">
        <f>SUM(IF(P8&lt;&gt;".",P8)+IF(T8&lt;&gt;".",T8)+IF(D8&lt;&gt;".",D8)+IF(AB8&lt;&gt;".",AB8)+IF(AF8&lt;&gt;".",AF8)+IF(AJ8&lt;&gt;".",AJ8)+IF(AN8&lt;&gt;".",AN8)+IF(H8&lt;&gt;".",H8)+IF(L8&lt;&gt;".",L8))</f>
        <v>13</v>
      </c>
      <c r="AW8" s="40">
        <f t="shared" si="8"/>
        <v>13</v>
      </c>
      <c r="AX8" s="30"/>
      <c r="AY8" s="31">
        <v>6</v>
      </c>
      <c r="AZ8" s="32"/>
      <c r="BA8" s="33">
        <f t="shared" si="10"/>
        <v>0</v>
      </c>
    </row>
    <row r="9" spans="1:53" ht="15.6" x14ac:dyDescent="0.3">
      <c r="A9" s="94" t="s">
        <v>2</v>
      </c>
      <c r="B9" s="34">
        <v>4</v>
      </c>
      <c r="C9" s="22">
        <f>(P32)</f>
        <v>1</v>
      </c>
      <c r="D9" s="22">
        <f>(N32)</f>
        <v>7</v>
      </c>
      <c r="E9" s="35" t="str">
        <f t="shared" si="11"/>
        <v>v</v>
      </c>
      <c r="F9" s="34">
        <v>3</v>
      </c>
      <c r="G9" s="22">
        <f>(P27)</f>
        <v>1</v>
      </c>
      <c r="H9" s="22">
        <f>(N27)</f>
        <v>1</v>
      </c>
      <c r="I9" s="35" t="str">
        <f t="shared" si="12"/>
        <v>d</v>
      </c>
      <c r="J9" s="34">
        <v>2</v>
      </c>
      <c r="K9" s="22">
        <f>(P22)</f>
        <v>1</v>
      </c>
      <c r="L9" s="22">
        <f>(N22)</f>
        <v>2</v>
      </c>
      <c r="M9" s="35" t="str">
        <f t="shared" si="13"/>
        <v>v</v>
      </c>
      <c r="N9" s="34">
        <v>1</v>
      </c>
      <c r="O9" s="22">
        <f>(P17)</f>
        <v>0</v>
      </c>
      <c r="P9" s="22">
        <f>(N17)</f>
        <v>1</v>
      </c>
      <c r="Q9" s="35" t="str">
        <f t="shared" si="14"/>
        <v>v</v>
      </c>
      <c r="R9" s="34">
        <v>9</v>
      </c>
      <c r="S9" s="22">
        <f>(P65)</f>
        <v>0</v>
      </c>
      <c r="T9" s="22">
        <f>(N65)</f>
        <v>1</v>
      </c>
      <c r="U9" s="35" t="str">
        <f>IF(S9=".","-",IF(S9&gt;T9,"g",IF(S9=T9,"d","v")))</f>
        <v>v</v>
      </c>
      <c r="V9" s="34">
        <v>8</v>
      </c>
      <c r="W9" s="22">
        <f>(P60)</f>
        <v>0</v>
      </c>
      <c r="X9" s="22">
        <f>(N60)</f>
        <v>1</v>
      </c>
      <c r="Y9" s="35" t="str">
        <f>IF(W9=".","-",IF(W9&gt;X9,"g",IF(W9=X9,"d","v")))</f>
        <v>v</v>
      </c>
      <c r="Z9" s="36"/>
      <c r="AA9" s="37"/>
      <c r="AB9" s="37"/>
      <c r="AC9" s="37"/>
      <c r="AD9" s="34">
        <v>6</v>
      </c>
      <c r="AE9" s="22">
        <f>(N48)</f>
        <v>0</v>
      </c>
      <c r="AF9" s="22">
        <f>(P48)</f>
        <v>2</v>
      </c>
      <c r="AG9" s="38" t="str">
        <f t="shared" si="1"/>
        <v>v</v>
      </c>
      <c r="AH9" s="34">
        <v>5</v>
      </c>
      <c r="AI9" s="22">
        <f>(N41)</f>
        <v>3</v>
      </c>
      <c r="AJ9" s="22">
        <f>(P41)</f>
        <v>0</v>
      </c>
      <c r="AK9" s="38" t="str">
        <f t="shared" si="2"/>
        <v>g</v>
      </c>
      <c r="AL9" s="34">
        <v>7</v>
      </c>
      <c r="AM9" s="22">
        <f>(N54)</f>
        <v>1</v>
      </c>
      <c r="AN9" s="22">
        <f>(P54)</f>
        <v>2</v>
      </c>
      <c r="AO9" s="38" t="str">
        <f t="shared" si="3"/>
        <v>v</v>
      </c>
      <c r="AP9" s="39"/>
      <c r="AQ9" s="26">
        <f t="shared" si="4"/>
        <v>9</v>
      </c>
      <c r="AR9" s="27">
        <f t="shared" si="5"/>
        <v>1</v>
      </c>
      <c r="AS9" s="27">
        <f t="shared" si="6"/>
        <v>1</v>
      </c>
      <c r="AT9" s="27">
        <f t="shared" si="7"/>
        <v>7</v>
      </c>
      <c r="AU9" s="28">
        <f>SUM(IF(O9&lt;&gt;".",O9)+IF(S9&lt;&gt;".",S9)+IF(W9&lt;&gt;".",W9)+IF(C9&lt;&gt;".",C9)+IF(AE9&lt;&gt;".",AE9)+IF(AI9&lt;&gt;".",AI9)+IF(AM9&lt;&gt;".",AM9)+IF(G9&lt;&gt;".",G9)+IF(K9&lt;&gt;".",K9))</f>
        <v>7</v>
      </c>
      <c r="AV9" s="28">
        <f>SUM(IF(P9&lt;&gt;".",P9)+IF(T9&lt;&gt;".",T9)+IF(X9&lt;&gt;".",X9)+IF(D9&lt;&gt;".",D9)+IF(AF9&lt;&gt;".",AF9)+IF(AJ9&lt;&gt;".",AJ9)+IF(AN9&lt;&gt;".",AN9)+IF(H9&lt;&gt;".",H9)+IF(L9&lt;&gt;".",L9))</f>
        <v>17</v>
      </c>
      <c r="AW9" s="40">
        <f t="shared" si="8"/>
        <v>4</v>
      </c>
      <c r="AX9" s="30"/>
      <c r="AY9" s="31">
        <f t="shared" si="9"/>
        <v>10</v>
      </c>
      <c r="AZ9" s="32"/>
      <c r="BA9" s="33">
        <f t="shared" si="10"/>
        <v>-10</v>
      </c>
    </row>
    <row r="10" spans="1:53" s="44" customFormat="1" ht="15.6" x14ac:dyDescent="0.3">
      <c r="A10" s="94" t="s">
        <v>5</v>
      </c>
      <c r="B10" s="34">
        <v>3</v>
      </c>
      <c r="C10" s="22">
        <f>(P26)</f>
        <v>0</v>
      </c>
      <c r="D10" s="22">
        <f>(N26)</f>
        <v>4</v>
      </c>
      <c r="E10" s="38" t="str">
        <f t="shared" si="11"/>
        <v>v</v>
      </c>
      <c r="F10" s="34">
        <v>2</v>
      </c>
      <c r="G10" s="22">
        <f>(P21)</f>
        <v>1</v>
      </c>
      <c r="H10" s="22">
        <f>(N21)</f>
        <v>4</v>
      </c>
      <c r="I10" s="38" t="str">
        <f t="shared" si="12"/>
        <v>v</v>
      </c>
      <c r="J10" s="34">
        <v>1</v>
      </c>
      <c r="K10" s="22">
        <f>(P16)</f>
        <v>2</v>
      </c>
      <c r="L10" s="22">
        <f>(N16)</f>
        <v>1</v>
      </c>
      <c r="M10" s="38" t="str">
        <f t="shared" si="13"/>
        <v>g</v>
      </c>
      <c r="N10" s="34">
        <v>9</v>
      </c>
      <c r="O10" s="22">
        <f>(P64)</f>
        <v>0</v>
      </c>
      <c r="P10" s="22">
        <f>(N64)</f>
        <v>1</v>
      </c>
      <c r="Q10" s="38" t="str">
        <f t="shared" si="14"/>
        <v>v</v>
      </c>
      <c r="R10" s="34">
        <v>8</v>
      </c>
      <c r="S10" s="22">
        <f>(P59)</f>
        <v>1</v>
      </c>
      <c r="T10" s="22">
        <f>(N59)</f>
        <v>2</v>
      </c>
      <c r="U10" s="38" t="str">
        <f>IF(S10=".","-",IF(S10&gt;T10,"g",IF(S10=T10,"d","v")))</f>
        <v>v</v>
      </c>
      <c r="V10" s="34">
        <v>7</v>
      </c>
      <c r="W10" s="22">
        <f>(P53)</f>
        <v>4</v>
      </c>
      <c r="X10" s="22">
        <f>(N53)</f>
        <v>1</v>
      </c>
      <c r="Y10" s="38" t="str">
        <f>IF(W10=".","-",IF(W10&gt;X10,"g",IF(W10=X10,"d","v")))</f>
        <v>g</v>
      </c>
      <c r="Z10" s="34">
        <v>6</v>
      </c>
      <c r="AA10" s="22">
        <f>(P48)</f>
        <v>2</v>
      </c>
      <c r="AB10" s="22">
        <f>(N48)</f>
        <v>0</v>
      </c>
      <c r="AC10" s="38" t="str">
        <f>IF(AA10=".","-",IF(AA10&gt;AB10,"g",IF(AA10=AB10,"d","v")))</f>
        <v>g</v>
      </c>
      <c r="AD10" s="36"/>
      <c r="AE10" s="37"/>
      <c r="AF10" s="37"/>
      <c r="AG10" s="37"/>
      <c r="AH10" s="34">
        <v>4</v>
      </c>
      <c r="AI10" s="22">
        <f>(N36)</f>
        <v>0</v>
      </c>
      <c r="AJ10" s="22">
        <f>(P36)</f>
        <v>1</v>
      </c>
      <c r="AK10" s="38" t="str">
        <f t="shared" si="2"/>
        <v>v</v>
      </c>
      <c r="AL10" s="34">
        <v>5</v>
      </c>
      <c r="AM10" s="22">
        <f>(N42)</f>
        <v>1</v>
      </c>
      <c r="AN10" s="22">
        <f>(P42)</f>
        <v>1</v>
      </c>
      <c r="AO10" s="41" t="str">
        <f t="shared" si="3"/>
        <v>d</v>
      </c>
      <c r="AP10" s="42"/>
      <c r="AQ10" s="26">
        <f t="shared" si="4"/>
        <v>9</v>
      </c>
      <c r="AR10" s="27">
        <f t="shared" si="5"/>
        <v>3</v>
      </c>
      <c r="AS10" s="27">
        <f t="shared" si="6"/>
        <v>1</v>
      </c>
      <c r="AT10" s="27">
        <f t="shared" si="7"/>
        <v>5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11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15</v>
      </c>
      <c r="AW10" s="43">
        <f t="shared" si="8"/>
        <v>10</v>
      </c>
      <c r="AX10" s="30"/>
      <c r="AY10" s="31">
        <f t="shared" si="9"/>
        <v>7</v>
      </c>
      <c r="AZ10" s="32"/>
      <c r="BA10" s="33">
        <f t="shared" si="10"/>
        <v>-4</v>
      </c>
    </row>
    <row r="11" spans="1:53" ht="15.6" x14ac:dyDescent="0.3">
      <c r="A11" s="95" t="s">
        <v>26</v>
      </c>
      <c r="B11" s="45">
        <v>2</v>
      </c>
      <c r="C11" s="46">
        <f>(P20)</f>
        <v>1</v>
      </c>
      <c r="D11" s="46">
        <f>(N20)</f>
        <v>0</v>
      </c>
      <c r="E11" s="35" t="str">
        <f t="shared" si="11"/>
        <v>g</v>
      </c>
      <c r="F11" s="45">
        <v>1</v>
      </c>
      <c r="G11" s="46">
        <f>(P15)</f>
        <v>0</v>
      </c>
      <c r="H11" s="46">
        <f>(N15)</f>
        <v>3</v>
      </c>
      <c r="I11" s="35" t="str">
        <f t="shared" si="12"/>
        <v>v</v>
      </c>
      <c r="J11" s="45">
        <v>9</v>
      </c>
      <c r="K11" s="46">
        <f>(P63)</f>
        <v>1</v>
      </c>
      <c r="L11" s="46">
        <f>(N63)</f>
        <v>4</v>
      </c>
      <c r="M11" s="35" t="str">
        <f t="shared" si="13"/>
        <v>v</v>
      </c>
      <c r="N11" s="45">
        <v>8</v>
      </c>
      <c r="O11" s="46">
        <f>(P58)</f>
        <v>0</v>
      </c>
      <c r="P11" s="46">
        <f>(N58)</f>
        <v>1</v>
      </c>
      <c r="Q11" s="35" t="str">
        <f t="shared" si="14"/>
        <v>v</v>
      </c>
      <c r="R11" s="45">
        <v>7</v>
      </c>
      <c r="S11" s="46">
        <f>(P52)</f>
        <v>1</v>
      </c>
      <c r="T11" s="46">
        <f>(N52)</f>
        <v>1</v>
      </c>
      <c r="U11" s="35" t="str">
        <f>IF(S11=".","-",IF(S11&gt;T11,"g",IF(S11=T11,"d","v")))</f>
        <v>d</v>
      </c>
      <c r="V11" s="45">
        <v>6</v>
      </c>
      <c r="W11" s="46">
        <f>(P47)</f>
        <v>0</v>
      </c>
      <c r="X11" s="46">
        <f>(N47)</f>
        <v>0</v>
      </c>
      <c r="Y11" s="35" t="str">
        <f>IF(W11=".","-",IF(W11&gt;X11,"g",IF(W11=X11,"d","v")))</f>
        <v>d</v>
      </c>
      <c r="Z11" s="45">
        <v>5</v>
      </c>
      <c r="AA11" s="46">
        <f>(P41)</f>
        <v>0</v>
      </c>
      <c r="AB11" s="46">
        <f>(N41)</f>
        <v>3</v>
      </c>
      <c r="AC11" s="35" t="str">
        <f>IF(AA11=".","-",IF(AA11&gt;AB11,"g",IF(AA11=AB11,"d","v")))</f>
        <v>v</v>
      </c>
      <c r="AD11" s="45">
        <v>4</v>
      </c>
      <c r="AE11" s="46">
        <f>(P36)</f>
        <v>1</v>
      </c>
      <c r="AF11" s="46">
        <f>(N36)</f>
        <v>0</v>
      </c>
      <c r="AG11" s="35" t="str">
        <f>IF(AE11=".","-",IF(AE11&gt;AF11,"g",IF(AE11=AF11,"d","v")))</f>
        <v>g</v>
      </c>
      <c r="AH11" s="47"/>
      <c r="AI11" s="48"/>
      <c r="AJ11" s="48"/>
      <c r="AK11" s="48"/>
      <c r="AL11" s="45">
        <v>3</v>
      </c>
      <c r="AM11" s="46">
        <f>(N30)</f>
        <v>0</v>
      </c>
      <c r="AN11" s="46">
        <f>(P30)</f>
        <v>1</v>
      </c>
      <c r="AO11" s="35" t="str">
        <f t="shared" si="3"/>
        <v>v</v>
      </c>
      <c r="AP11" s="25"/>
      <c r="AQ11" s="26">
        <f t="shared" si="4"/>
        <v>9</v>
      </c>
      <c r="AR11" s="27">
        <f t="shared" si="5"/>
        <v>2</v>
      </c>
      <c r="AS11" s="27">
        <f t="shared" si="6"/>
        <v>2</v>
      </c>
      <c r="AT11" s="27">
        <f t="shared" si="7"/>
        <v>5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4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13</v>
      </c>
      <c r="AW11" s="29">
        <f t="shared" si="8"/>
        <v>8</v>
      </c>
      <c r="AX11" s="30"/>
      <c r="AY11" s="31">
        <v>9</v>
      </c>
      <c r="AZ11" s="32"/>
      <c r="BA11" s="33">
        <f t="shared" si="10"/>
        <v>-9</v>
      </c>
    </row>
    <row r="12" spans="1:53" s="44" customFormat="1" ht="16.2" thickBot="1" x14ac:dyDescent="0.35">
      <c r="A12" s="94" t="s">
        <v>43</v>
      </c>
      <c r="B12" s="49">
        <v>1</v>
      </c>
      <c r="C12" s="50">
        <f>(P14)</f>
        <v>0</v>
      </c>
      <c r="D12" s="50">
        <f>(N14)</f>
        <v>6</v>
      </c>
      <c r="E12" s="51" t="str">
        <f t="shared" si="11"/>
        <v>v</v>
      </c>
      <c r="F12" s="49">
        <v>8</v>
      </c>
      <c r="G12" s="50">
        <f>(P57)</f>
        <v>1</v>
      </c>
      <c r="H12" s="50">
        <f>(N57)</f>
        <v>3</v>
      </c>
      <c r="I12" s="51" t="str">
        <f t="shared" si="12"/>
        <v>v</v>
      </c>
      <c r="J12" s="49">
        <v>6</v>
      </c>
      <c r="K12" s="50">
        <f>(P46)</f>
        <v>0</v>
      </c>
      <c r="L12" s="50">
        <f>(N46)</f>
        <v>3</v>
      </c>
      <c r="M12" s="51" t="str">
        <f t="shared" si="13"/>
        <v>v</v>
      </c>
      <c r="N12" s="49">
        <v>4</v>
      </c>
      <c r="O12" s="50">
        <f>(P35)</f>
        <v>1</v>
      </c>
      <c r="P12" s="50">
        <f>(N35)</f>
        <v>1</v>
      </c>
      <c r="Q12" s="51" t="str">
        <f t="shared" si="14"/>
        <v>d</v>
      </c>
      <c r="R12" s="49">
        <v>2</v>
      </c>
      <c r="S12" s="50">
        <f>(P24)</f>
        <v>1</v>
      </c>
      <c r="T12" s="50">
        <f>(N24)</f>
        <v>2</v>
      </c>
      <c r="U12" s="51" t="str">
        <f>IF(S12=".","-",IF(S12&gt;T12,"g",IF(S12=T12,"d","v")))</f>
        <v>v</v>
      </c>
      <c r="V12" s="49">
        <v>9</v>
      </c>
      <c r="W12" s="50">
        <f>(P66)</f>
        <v>0</v>
      </c>
      <c r="X12" s="50">
        <f>(N66)</f>
        <v>3</v>
      </c>
      <c r="Y12" s="51" t="str">
        <f>IF(W12=".","-",IF(W12&gt;X12,"g",IF(W12=X12,"d","v")))</f>
        <v>v</v>
      </c>
      <c r="Z12" s="49">
        <v>7</v>
      </c>
      <c r="AA12" s="50">
        <f>(P54)</f>
        <v>2</v>
      </c>
      <c r="AB12" s="50">
        <f>(N54)</f>
        <v>1</v>
      </c>
      <c r="AC12" s="51" t="str">
        <f>IF(AA12=".","-",IF(AA12&gt;AB12,"g",IF(AA12=AB12,"d","v")))</f>
        <v>g</v>
      </c>
      <c r="AD12" s="49">
        <v>5</v>
      </c>
      <c r="AE12" s="50">
        <f>(P42)</f>
        <v>1</v>
      </c>
      <c r="AF12" s="50">
        <f>(N42)</f>
        <v>1</v>
      </c>
      <c r="AG12" s="51" t="str">
        <f>IF(AE12=".","-",IF(AE12&gt;AF12,"g",IF(AE12=AF12,"d","v")))</f>
        <v>d</v>
      </c>
      <c r="AH12" s="49">
        <v>3</v>
      </c>
      <c r="AI12" s="50">
        <f>(P30)</f>
        <v>1</v>
      </c>
      <c r="AJ12" s="50">
        <f>(N30)</f>
        <v>0</v>
      </c>
      <c r="AK12" s="51" t="str">
        <f>IF(AI12=".","-",IF(AI12&gt;AJ12,"g",IF(AI12=AJ12,"d","v")))</f>
        <v>g</v>
      </c>
      <c r="AL12" s="52"/>
      <c r="AM12" s="53"/>
      <c r="AN12" s="53"/>
      <c r="AO12" s="54"/>
      <c r="AP12" s="42"/>
      <c r="AQ12" s="55">
        <f t="shared" si="4"/>
        <v>9</v>
      </c>
      <c r="AR12" s="56">
        <f t="shared" si="5"/>
        <v>2</v>
      </c>
      <c r="AS12" s="56">
        <f t="shared" si="6"/>
        <v>2</v>
      </c>
      <c r="AT12" s="56">
        <f t="shared" si="7"/>
        <v>5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7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20</v>
      </c>
      <c r="AW12" s="58">
        <f t="shared" si="8"/>
        <v>8</v>
      </c>
      <c r="AX12" s="59"/>
      <c r="AY12" s="60">
        <f t="shared" si="9"/>
        <v>8</v>
      </c>
      <c r="AZ12" s="32"/>
      <c r="BA12" s="33">
        <f t="shared" si="10"/>
        <v>-13</v>
      </c>
    </row>
    <row r="13" spans="1:53" s="44" customFormat="1" ht="3.75" customHeight="1" thickTop="1" x14ac:dyDescent="0.3">
      <c r="A13" s="30"/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1</v>
      </c>
      <c r="B14" s="69"/>
      <c r="D14" s="70"/>
      <c r="K14" s="71"/>
      <c r="L14" s="72" t="str">
        <f>($A$3)</f>
        <v>Fülöp Elemér</v>
      </c>
      <c r="M14" s="71"/>
      <c r="N14" s="73">
        <v>6</v>
      </c>
      <c r="O14" s="96" t="s">
        <v>58</v>
      </c>
      <c r="P14" s="73">
        <v>0</v>
      </c>
      <c r="R14" s="44" t="str">
        <f>($A$12)</f>
        <v>Váradi László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Lukács Viktor</v>
      </c>
      <c r="N15" s="73">
        <v>3</v>
      </c>
      <c r="O15" s="96" t="s">
        <v>58</v>
      </c>
      <c r="P15" s="73">
        <v>0</v>
      </c>
      <c r="R15" s="44" t="str">
        <f>($A$11)</f>
        <v>Valics Lehel 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Mártonfi István</v>
      </c>
      <c r="N16" s="73">
        <v>1</v>
      </c>
      <c r="O16" s="96" t="s">
        <v>58</v>
      </c>
      <c r="P16" s="73">
        <v>2</v>
      </c>
      <c r="Q16" s="78" t="s">
        <v>59</v>
      </c>
      <c r="R16" s="44" t="str">
        <f>($A$10)</f>
        <v>Böcskei Imre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Lukács László</v>
      </c>
      <c r="N17" s="73">
        <v>1</v>
      </c>
      <c r="O17" s="96" t="s">
        <v>58</v>
      </c>
      <c r="P17" s="73">
        <v>0</v>
      </c>
      <c r="R17" s="44" t="str">
        <f>($A$9)</f>
        <v>Oláh Tamás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Moldovan Karoly </v>
      </c>
      <c r="N18" s="73">
        <v>1</v>
      </c>
      <c r="O18" s="96" t="s">
        <v>58</v>
      </c>
      <c r="P18" s="73">
        <v>0</v>
      </c>
      <c r="Q18" s="78" t="s">
        <v>59</v>
      </c>
      <c r="R18" s="44" t="str">
        <f>($A$8)</f>
        <v>Máté Bálint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2</v>
      </c>
      <c r="B20" s="84"/>
      <c r="D20" s="70"/>
      <c r="K20" s="71"/>
      <c r="L20" s="72" t="str">
        <f>($A$3)</f>
        <v>Fülöp Elemér</v>
      </c>
      <c r="M20" s="71"/>
      <c r="N20" s="73">
        <v>0</v>
      </c>
      <c r="O20" s="96" t="s">
        <v>58</v>
      </c>
      <c r="P20" s="73">
        <v>1</v>
      </c>
      <c r="R20" s="44" t="str">
        <f>($A$11)</f>
        <v>Valics Lehel 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Lukács Viktor</v>
      </c>
      <c r="N21" s="73">
        <v>4</v>
      </c>
      <c r="O21" s="96" t="s">
        <v>58</v>
      </c>
      <c r="P21" s="73">
        <v>1</v>
      </c>
      <c r="Q21" s="78"/>
      <c r="R21" s="44" t="str">
        <f>($A$10)</f>
        <v>Böcskei Imre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Mártonfi István</v>
      </c>
      <c r="N22" s="73">
        <v>2</v>
      </c>
      <c r="O22" s="96" t="s">
        <v>58</v>
      </c>
      <c r="P22" s="73">
        <v>1</v>
      </c>
      <c r="Q22" s="78" t="s">
        <v>59</v>
      </c>
      <c r="R22" s="44" t="str">
        <f>($A$9)</f>
        <v>Oláh Tamás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Lukács László</v>
      </c>
      <c r="N23" s="73">
        <v>0</v>
      </c>
      <c r="O23" s="96" t="s">
        <v>58</v>
      </c>
      <c r="P23" s="73">
        <v>3</v>
      </c>
      <c r="Q23" s="78" t="s">
        <v>59</v>
      </c>
      <c r="R23" s="44" t="str">
        <f>($A$8)</f>
        <v>Máté Bálint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Moldovan Karoly </v>
      </c>
      <c r="N24" s="73">
        <v>2</v>
      </c>
      <c r="O24" s="96" t="s">
        <v>58</v>
      </c>
      <c r="P24" s="73">
        <v>1</v>
      </c>
      <c r="Q24" s="78" t="s">
        <v>59</v>
      </c>
      <c r="R24" s="44" t="str">
        <f>($A$12)</f>
        <v>Váradi László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3</v>
      </c>
      <c r="B26" s="69"/>
      <c r="D26" s="70"/>
      <c r="K26" s="71"/>
      <c r="L26" s="72" t="str">
        <f>($A$3)</f>
        <v>Fülöp Elemér</v>
      </c>
      <c r="M26" s="71"/>
      <c r="N26" s="73">
        <v>4</v>
      </c>
      <c r="O26" s="96" t="s">
        <v>58</v>
      </c>
      <c r="P26" s="73">
        <v>0</v>
      </c>
      <c r="R26" s="44" t="str">
        <f>($A$10)</f>
        <v>Böcskei Imre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Lukács Viktor</v>
      </c>
      <c r="N27" s="73">
        <v>1</v>
      </c>
      <c r="O27" s="96" t="s">
        <v>58</v>
      </c>
      <c r="P27" s="73">
        <v>1</v>
      </c>
      <c r="R27" s="44" t="str">
        <f>($A$9)</f>
        <v>Oláh Tamás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Mártonfi István</v>
      </c>
      <c r="N28" s="73">
        <v>2</v>
      </c>
      <c r="O28" s="96" t="s">
        <v>58</v>
      </c>
      <c r="P28" s="73">
        <v>1</v>
      </c>
      <c r="Q28" s="78"/>
      <c r="R28" s="44" t="str">
        <f>($A$8)</f>
        <v>Máté Bálint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Lukács László</v>
      </c>
      <c r="N29" s="73">
        <v>0</v>
      </c>
      <c r="O29" s="96" t="s">
        <v>58</v>
      </c>
      <c r="P29" s="73">
        <v>0</v>
      </c>
      <c r="R29" s="44" t="str">
        <f>($A$7)</f>
        <v>Moldovan Karoly 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Valics Lehel </v>
      </c>
      <c r="N30" s="73">
        <v>0</v>
      </c>
      <c r="O30" s="96" t="s">
        <v>58</v>
      </c>
      <c r="P30" s="73">
        <v>1</v>
      </c>
      <c r="Q30" s="78" t="s">
        <v>59</v>
      </c>
      <c r="R30" s="44" t="str">
        <f>($A$12)</f>
        <v>Váradi László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4</v>
      </c>
      <c r="B32" s="84"/>
      <c r="D32" s="70"/>
      <c r="K32" s="71"/>
      <c r="L32" s="72" t="str">
        <f>($A$3)</f>
        <v>Fülöp Elemér</v>
      </c>
      <c r="M32" s="71"/>
      <c r="N32" s="73">
        <v>7</v>
      </c>
      <c r="O32" s="96" t="s">
        <v>58</v>
      </c>
      <c r="P32" s="73">
        <v>1</v>
      </c>
      <c r="R32" s="44" t="str">
        <f>($A$9)</f>
        <v>Oláh Tamás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Máté Bálint</v>
      </c>
      <c r="N33" s="73">
        <v>3</v>
      </c>
      <c r="O33" s="96" t="s">
        <v>58</v>
      </c>
      <c r="P33" s="73">
        <v>2</v>
      </c>
      <c r="R33" s="44" t="str">
        <f>($A$4)</f>
        <v>Lukács Viktor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Mártonfi István</v>
      </c>
      <c r="N34" s="73">
        <v>1</v>
      </c>
      <c r="O34" s="96" t="s">
        <v>58</v>
      </c>
      <c r="P34" s="73">
        <v>3</v>
      </c>
      <c r="Q34" s="78"/>
      <c r="R34" s="44" t="str">
        <f>($A$7)</f>
        <v>Moldovan Karoly 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Lukács László</v>
      </c>
      <c r="N35" s="73">
        <v>1</v>
      </c>
      <c r="O35" s="96" t="s">
        <v>58</v>
      </c>
      <c r="P35" s="73">
        <v>1</v>
      </c>
      <c r="R35" s="44" t="str">
        <f>($A$12)</f>
        <v>Váradi László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Böcskei Imre</v>
      </c>
      <c r="N36" s="73">
        <v>0</v>
      </c>
      <c r="O36" s="96" t="s">
        <v>58</v>
      </c>
      <c r="P36" s="73">
        <v>1</v>
      </c>
      <c r="Q36" s="78" t="s">
        <v>59</v>
      </c>
      <c r="R36" s="44" t="str">
        <f>($A$11)</f>
        <v>Valics Lehel 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5</v>
      </c>
      <c r="B38" s="69"/>
      <c r="D38" s="70"/>
      <c r="K38" s="71"/>
      <c r="L38" s="72" t="str">
        <f>($A$3)</f>
        <v>Fülöp Elemér</v>
      </c>
      <c r="M38" s="71"/>
      <c r="N38" s="73">
        <v>4</v>
      </c>
      <c r="O38" s="96" t="s">
        <v>58</v>
      </c>
      <c r="P38" s="73">
        <v>1</v>
      </c>
      <c r="R38" s="44" t="str">
        <f>($A$8)</f>
        <v>Máté Bálint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Lukács Viktor</v>
      </c>
      <c r="N39" s="73">
        <v>4</v>
      </c>
      <c r="O39" s="96" t="s">
        <v>58</v>
      </c>
      <c r="P39" s="73">
        <v>1</v>
      </c>
      <c r="R39" s="44" t="str">
        <f>($A$7)</f>
        <v>Moldovan Karoly 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Mártonfi István</v>
      </c>
      <c r="N40" s="73">
        <v>0</v>
      </c>
      <c r="O40" s="96" t="s">
        <v>58</v>
      </c>
      <c r="P40" s="73">
        <v>2</v>
      </c>
      <c r="Q40" s="78"/>
      <c r="R40" s="44" t="str">
        <f>($A$6)</f>
        <v>Lukács László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Oláh Tamás</v>
      </c>
      <c r="N41" s="73">
        <v>3</v>
      </c>
      <c r="O41" s="96" t="s">
        <v>58</v>
      </c>
      <c r="P41" s="73">
        <v>0</v>
      </c>
      <c r="R41" s="44" t="str">
        <f>($A$11)</f>
        <v>Valics Lehel 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Böcskei Imre</v>
      </c>
      <c r="N42" s="73">
        <v>1</v>
      </c>
      <c r="O42" s="96" t="s">
        <v>58</v>
      </c>
      <c r="P42" s="73">
        <v>1</v>
      </c>
      <c r="Q42" s="78" t="s">
        <v>59</v>
      </c>
      <c r="R42" s="44" t="str">
        <f>($A$12)</f>
        <v>Váradi László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6</v>
      </c>
      <c r="B44" s="84"/>
      <c r="D44" s="70"/>
      <c r="K44" s="71"/>
      <c r="L44" s="72" t="str">
        <f>($A$3)</f>
        <v>Fülöp Elemér</v>
      </c>
      <c r="M44" s="71"/>
      <c r="N44" s="73">
        <v>1</v>
      </c>
      <c r="O44" s="96" t="s">
        <v>58</v>
      </c>
      <c r="P44" s="73">
        <v>0</v>
      </c>
      <c r="R44" s="44" t="str">
        <f>($A$7)</f>
        <v>Moldovan Karoly 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Lukács Viktor</v>
      </c>
      <c r="N45" s="73">
        <v>4</v>
      </c>
      <c r="O45" s="96" t="s">
        <v>58</v>
      </c>
      <c r="P45" s="73">
        <v>1</v>
      </c>
      <c r="R45" s="44" t="str">
        <f>($A$6)</f>
        <v>Lukács László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Mártonfi István</v>
      </c>
      <c r="M46">
        <v>3</v>
      </c>
      <c r="N46" s="73">
        <v>3</v>
      </c>
      <c r="O46" s="96" t="s">
        <v>58</v>
      </c>
      <c r="P46" s="73">
        <v>0</v>
      </c>
      <c r="Q46" s="78"/>
      <c r="R46" s="44" t="str">
        <f>($A$12)</f>
        <v>Váradi László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Máté Bálint</v>
      </c>
      <c r="N47" s="73">
        <v>0</v>
      </c>
      <c r="O47" s="96" t="s">
        <v>58</v>
      </c>
      <c r="P47" s="73">
        <v>0</v>
      </c>
      <c r="R47" s="44" t="str">
        <f>($A$11)</f>
        <v>Valics Lehel 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Oláh Tamás</v>
      </c>
      <c r="N48" s="73">
        <v>0</v>
      </c>
      <c r="O48" s="96" t="s">
        <v>58</v>
      </c>
      <c r="P48" s="73">
        <v>2</v>
      </c>
      <c r="Q48" s="78" t="s">
        <v>59</v>
      </c>
      <c r="R48" s="44" t="str">
        <f>($A$10)</f>
        <v>Böcskei Imre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7</v>
      </c>
      <c r="B50" s="69"/>
      <c r="D50" s="70"/>
      <c r="K50" s="71"/>
      <c r="L50" s="72" t="str">
        <f>($A$3)</f>
        <v>Fülöp Elemér</v>
      </c>
      <c r="M50" s="71"/>
      <c r="N50" s="73">
        <v>1</v>
      </c>
      <c r="O50" s="96" t="s">
        <v>58</v>
      </c>
      <c r="P50" s="73">
        <v>0</v>
      </c>
      <c r="R50" s="44" t="str">
        <f>($A$6)</f>
        <v>Lukács László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Lukács Viktor</v>
      </c>
      <c r="N51" s="73">
        <v>2</v>
      </c>
      <c r="O51" s="96" t="s">
        <v>58</v>
      </c>
      <c r="P51" s="73">
        <v>0</v>
      </c>
      <c r="R51" s="44" t="str">
        <f>($A$5)</f>
        <v>Mártonfi István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Moldovan Karoly </v>
      </c>
      <c r="N52" s="73">
        <v>1</v>
      </c>
      <c r="O52" s="96" t="s">
        <v>58</v>
      </c>
      <c r="P52" s="73">
        <v>1</v>
      </c>
      <c r="Q52" s="78"/>
      <c r="R52" s="44" t="str">
        <f>($A$11)</f>
        <v>Valics Lehel 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Máté Bálint</v>
      </c>
      <c r="N53" s="73">
        <v>1</v>
      </c>
      <c r="O53" s="96" t="s">
        <v>58</v>
      </c>
      <c r="P53" s="73">
        <v>4</v>
      </c>
      <c r="R53" s="44" t="str">
        <f>($A$10)</f>
        <v>Böcskei Imre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Oláh Tamás</v>
      </c>
      <c r="N54" s="73">
        <v>1</v>
      </c>
      <c r="O54" s="96" t="s">
        <v>58</v>
      </c>
      <c r="P54" s="73">
        <v>2</v>
      </c>
      <c r="Q54" s="78" t="s">
        <v>59</v>
      </c>
      <c r="R54" s="44" t="str">
        <f>($A$12)</f>
        <v>Váradi László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8</v>
      </c>
      <c r="B56" s="84"/>
      <c r="D56" s="70"/>
      <c r="K56" s="71"/>
      <c r="L56" s="72" t="str">
        <f>($A$3)</f>
        <v>Fülöp Elemér</v>
      </c>
      <c r="M56" s="71"/>
      <c r="N56" s="73">
        <v>0</v>
      </c>
      <c r="O56" s="96" t="s">
        <v>58</v>
      </c>
      <c r="P56" s="73">
        <v>0</v>
      </c>
      <c r="R56" s="44" t="str">
        <f>($A$5)</f>
        <v>Mártonfi István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Lukács Viktor</v>
      </c>
      <c r="N57" s="73">
        <v>3</v>
      </c>
      <c r="O57" s="96" t="s">
        <v>58</v>
      </c>
      <c r="P57" s="73">
        <v>1</v>
      </c>
      <c r="R57" s="44" t="str">
        <f>($A$12)</f>
        <v>Váradi László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Lukács László</v>
      </c>
      <c r="N58" s="73">
        <v>1</v>
      </c>
      <c r="O58" s="96" t="s">
        <v>58</v>
      </c>
      <c r="P58" s="73">
        <v>0</v>
      </c>
      <c r="Q58" s="78"/>
      <c r="R58" s="44" t="str">
        <f>($A$11)</f>
        <v>Valics Lehel 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Moldovan Karoly </v>
      </c>
      <c r="N59" s="73">
        <v>2</v>
      </c>
      <c r="O59" s="96" t="s">
        <v>58</v>
      </c>
      <c r="P59" s="73">
        <v>1</v>
      </c>
      <c r="R59" s="44" t="str">
        <f>($A$10)</f>
        <v>Böcskei Imre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Máté Bálint</v>
      </c>
      <c r="N60" s="73">
        <v>1</v>
      </c>
      <c r="O60" s="96" t="s">
        <v>58</v>
      </c>
      <c r="P60" s="73">
        <v>0</v>
      </c>
      <c r="Q60" s="78" t="s">
        <v>59</v>
      </c>
      <c r="R60" s="44" t="str">
        <f>($A$9)</f>
        <v>Oláh Tamás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9</v>
      </c>
      <c r="B62" s="69"/>
      <c r="D62" s="70"/>
      <c r="K62" s="71"/>
      <c r="L62" s="72" t="str">
        <f>($A$3)</f>
        <v>Fülöp Elemér</v>
      </c>
      <c r="M62" s="71"/>
      <c r="N62" s="73">
        <v>4</v>
      </c>
      <c r="O62" s="96" t="s">
        <v>58</v>
      </c>
      <c r="P62" s="73">
        <v>2</v>
      </c>
      <c r="R62" s="44" t="str">
        <f>($A$4)</f>
        <v>Lukács Viktor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Mártonfi István</v>
      </c>
      <c r="N63" s="73">
        <v>4</v>
      </c>
      <c r="O63" s="96" t="s">
        <v>58</v>
      </c>
      <c r="P63" s="73">
        <v>1</v>
      </c>
      <c r="R63" s="44" t="str">
        <f>($A$11)</f>
        <v>Valics Lehel 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Lukács László</v>
      </c>
      <c r="N64" s="73">
        <v>1</v>
      </c>
      <c r="O64" s="96" t="s">
        <v>58</v>
      </c>
      <c r="P64" s="73">
        <v>0</v>
      </c>
      <c r="Q64" s="78"/>
      <c r="R64" s="44" t="str">
        <f>($A$10)</f>
        <v>Böcskei Imre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Moldovan Karoly </v>
      </c>
      <c r="N65" s="73">
        <v>1</v>
      </c>
      <c r="O65" s="96" t="s">
        <v>58</v>
      </c>
      <c r="P65" s="73">
        <v>0</v>
      </c>
      <c r="R65" s="44" t="str">
        <f>($A$9)</f>
        <v>Oláh Tamás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Máté Bálint</v>
      </c>
      <c r="N66" s="73">
        <v>3</v>
      </c>
      <c r="O66" s="96" t="s">
        <v>58</v>
      </c>
      <c r="P66" s="73">
        <v>0</v>
      </c>
      <c r="Q66" s="78" t="s">
        <v>59</v>
      </c>
      <c r="R66" s="44" t="str">
        <f>($A$12)</f>
        <v>Váradi László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Q3:Q5 E4:E12 I5:I12 I3 M3:M4 M6:M12 Q7:Q12 U3:U6 U8:U12 Y3:Y7 Y9:Y12 AC3:AC8 AC10:AC12 AG3:AG9 AG11:AG12 AK3:AK10 AK12 AO3:AO11">
    <cfRule type="cellIs" dxfId="38" priority="1" stopIfTrue="1" operator="equal">
      <formula>"g"</formula>
    </cfRule>
    <cfRule type="cellIs" dxfId="37" priority="2" stopIfTrue="1" operator="equal">
      <formula>"d"</formula>
    </cfRule>
    <cfRule type="cellIs" dxfId="36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7" sqref="A7"/>
    </sheetView>
  </sheetViews>
  <sheetFormatPr defaultColWidth="3" defaultRowHeight="14.4" x14ac:dyDescent="0.3"/>
  <cols>
    <col min="1" max="1" width="21.33203125" style="15" bestFit="1" customWidth="1"/>
    <col min="2" max="15" width="2.88671875" customWidth="1"/>
    <col min="16" max="16" width="4.44140625" customWidth="1"/>
    <col min="17" max="41" width="2.88671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91" t="s">
        <v>47</v>
      </c>
      <c r="AQ1" s="2">
        <v>36892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92" t="s">
        <v>48</v>
      </c>
      <c r="B2" s="6" t="str">
        <f>(A3)</f>
        <v>Szili Balázs</v>
      </c>
      <c r="C2" s="7"/>
      <c r="D2" s="8"/>
      <c r="E2" s="8"/>
      <c r="F2" s="9" t="str">
        <f>(A4)</f>
        <v>I. Farkas Gábor</v>
      </c>
      <c r="G2" s="8"/>
      <c r="H2" s="8"/>
      <c r="I2" s="8"/>
      <c r="J2" s="9" t="str">
        <f>(A5)</f>
        <v>Trecskó János</v>
      </c>
      <c r="K2" s="8"/>
      <c r="L2" s="8"/>
      <c r="M2" s="8"/>
      <c r="N2" s="9" t="str">
        <f>(A6)</f>
        <v>Donáth Tibor</v>
      </c>
      <c r="O2" s="8"/>
      <c r="P2" s="8"/>
      <c r="Q2" s="8"/>
      <c r="R2" s="9" t="str">
        <f>(A7)</f>
        <v>Komáromi Zsolt</v>
      </c>
      <c r="S2" s="8"/>
      <c r="T2" s="8"/>
      <c r="U2" s="8"/>
      <c r="V2" s="9" t="str">
        <f>(A8)</f>
        <v>Siska János</v>
      </c>
      <c r="W2" s="8"/>
      <c r="X2" s="8"/>
      <c r="Y2" s="8"/>
      <c r="Z2" s="9" t="str">
        <f>(A9)</f>
        <v>Bánfalvi Szabolcs</v>
      </c>
      <c r="AA2" s="8"/>
      <c r="AB2" s="8"/>
      <c r="AC2" s="8"/>
      <c r="AD2" s="9" t="str">
        <f>(A10)</f>
        <v>Szappanos György</v>
      </c>
      <c r="AE2" s="8"/>
      <c r="AF2" s="8"/>
      <c r="AG2" s="8"/>
      <c r="AH2" s="9" t="str">
        <f>(A11)</f>
        <v>Theodos Sándor</v>
      </c>
      <c r="AI2" s="8"/>
      <c r="AJ2" s="8"/>
      <c r="AK2" s="8"/>
      <c r="AL2" s="9" t="str">
        <f>(A12)</f>
        <v>Kondor Balázs </v>
      </c>
      <c r="AM2" s="8"/>
      <c r="AN2" s="8"/>
      <c r="AO2" s="8"/>
      <c r="AP2" s="10"/>
      <c r="AQ2" s="11" t="s">
        <v>49</v>
      </c>
      <c r="AR2" s="12" t="s">
        <v>50</v>
      </c>
      <c r="AS2" s="12" t="s">
        <v>51</v>
      </c>
      <c r="AT2" s="12" t="s">
        <v>52</v>
      </c>
      <c r="AU2" s="13" t="s">
        <v>53</v>
      </c>
      <c r="AV2" s="13" t="s">
        <v>54</v>
      </c>
      <c r="AW2" s="14" t="s">
        <v>55</v>
      </c>
      <c r="AX2" s="15"/>
      <c r="AY2" s="16" t="s">
        <v>56</v>
      </c>
      <c r="AZ2" s="17"/>
      <c r="BA2" s="18" t="s">
        <v>57</v>
      </c>
    </row>
    <row r="3" spans="1:53" ht="16.2" thickTop="1" x14ac:dyDescent="0.3">
      <c r="A3" s="94" t="s">
        <v>3</v>
      </c>
      <c r="B3" s="19"/>
      <c r="C3" s="20"/>
      <c r="D3" s="20"/>
      <c r="E3" s="20"/>
      <c r="F3" s="21">
        <v>9</v>
      </c>
      <c r="G3" s="22">
        <f>(N62)</f>
        <v>1</v>
      </c>
      <c r="H3" s="22">
        <f>(P62)</f>
        <v>1</v>
      </c>
      <c r="I3" s="23" t="str">
        <f>IF(G3=".","-",IF(G3&gt;H3,"g",IF(G3=H3,"d","v")))</f>
        <v>d</v>
      </c>
      <c r="J3" s="21">
        <v>8</v>
      </c>
      <c r="K3" s="24">
        <f>(N56)</f>
        <v>1</v>
      </c>
      <c r="L3" s="24">
        <f>(P56)</f>
        <v>1</v>
      </c>
      <c r="M3" s="23" t="str">
        <f>IF(K3=".","-",IF(K3&gt;L3,"g",IF(K3=L3,"d","v")))</f>
        <v>d</v>
      </c>
      <c r="N3" s="21">
        <v>7</v>
      </c>
      <c r="O3" s="24">
        <f>(N50)</f>
        <v>4</v>
      </c>
      <c r="P3" s="24">
        <f>(P50)</f>
        <v>2</v>
      </c>
      <c r="Q3" s="23" t="str">
        <f>IF(O3=".","-",IF(O3&gt;P3,"g",IF(O3=P3,"d","v")))</f>
        <v>g</v>
      </c>
      <c r="R3" s="21">
        <v>6</v>
      </c>
      <c r="S3" s="24">
        <f>(N44)</f>
        <v>2</v>
      </c>
      <c r="T3" s="24">
        <f>(P44)</f>
        <v>3</v>
      </c>
      <c r="U3" s="23" t="str">
        <f>IF(S3=".","-",IF(S3&gt;T3,"g",IF(S3=T3,"d","v")))</f>
        <v>v</v>
      </c>
      <c r="V3" s="21">
        <v>5</v>
      </c>
      <c r="W3" s="24">
        <f>(N38)</f>
        <v>4</v>
      </c>
      <c r="X3" s="24">
        <f>(P38)</f>
        <v>3</v>
      </c>
      <c r="Y3" s="23" t="str">
        <f>IF(W3=".","-",IF(W3&gt;X3,"g",IF(W3=X3,"d","v")))</f>
        <v>g</v>
      </c>
      <c r="Z3" s="21">
        <v>4</v>
      </c>
      <c r="AA3" s="24">
        <f>(N32)</f>
        <v>2</v>
      </c>
      <c r="AB3" s="24">
        <f>(P32)</f>
        <v>0</v>
      </c>
      <c r="AC3" s="23" t="str">
        <f t="shared" ref="AC3:AC8" si="0">IF(AA3=".","-",IF(AA3&gt;AB3,"g",IF(AA3=AB3,"d","v")))</f>
        <v>g</v>
      </c>
      <c r="AD3" s="21">
        <v>3</v>
      </c>
      <c r="AE3" s="24">
        <f>(N26)</f>
        <v>4</v>
      </c>
      <c r="AF3" s="24">
        <f>(P26)</f>
        <v>0</v>
      </c>
      <c r="AG3" s="23" t="str">
        <f t="shared" ref="AG3:AG9" si="1">IF(AE3=".","-",IF(AE3&gt;AF3,"g",IF(AE3=AF3,"d","v")))</f>
        <v>g</v>
      </c>
      <c r="AH3" s="21">
        <v>2</v>
      </c>
      <c r="AI3" s="24">
        <f>(N20)</f>
        <v>2</v>
      </c>
      <c r="AJ3" s="24">
        <f>(P20)</f>
        <v>2</v>
      </c>
      <c r="AK3" s="23" t="str">
        <f t="shared" ref="AK3:AK10" si="2">IF(AI3=".","-",IF(AI3&gt;AJ3,"g",IF(AI3=AJ3,"d","v")))</f>
        <v>d</v>
      </c>
      <c r="AL3" s="21">
        <v>1</v>
      </c>
      <c r="AM3" s="24">
        <f>(N14)</f>
        <v>2</v>
      </c>
      <c r="AN3" s="24">
        <f>(P14)</f>
        <v>2</v>
      </c>
      <c r="AO3" s="23" t="str">
        <f t="shared" ref="AO3:AO11" si="3">IF(AM3=".","-",IF(AM3&gt;AN3,"g",IF(AM3=AN3,"d","v")))</f>
        <v>d</v>
      </c>
      <c r="AP3" s="25"/>
      <c r="AQ3" s="26">
        <f t="shared" ref="AQ3:AQ12" si="4">SUM(AR3:AT3)</f>
        <v>9</v>
      </c>
      <c r="AR3" s="27">
        <f t="shared" ref="AR3:AR12" si="5">COUNTIF(B3:AO3,"g")</f>
        <v>4</v>
      </c>
      <c r="AS3" s="27">
        <f t="shared" ref="AS3:AS12" si="6">COUNTIF(B3:AO3,"d")</f>
        <v>4</v>
      </c>
      <c r="AT3" s="27">
        <f t="shared" ref="AT3:AT12" si="7">COUNTIF(B3:AO3,"v")</f>
        <v>1</v>
      </c>
      <c r="AU3" s="28">
        <f>SUM(IF(O3&lt;&gt;".",O3)+IF(S3&lt;&gt;".",S3)+IF(W3&lt;&gt;".",W3)+IF(AA3&lt;&gt;".",AA3)+IF(AE3&lt;&gt;".",AE3)+IF(AI3&lt;&gt;".",AI3)+IF(AM3&lt;&gt;".",AM3)+IF(G3&lt;&gt;".",G3)+IF(K3&lt;&gt;".",K3))</f>
        <v>22</v>
      </c>
      <c r="AV3" s="28">
        <f>SUM(IF(P3&lt;&gt;".",P3)+IF(T3&lt;&gt;".",T3)+IF(X3&lt;&gt;".",X3)+IF(AB3&lt;&gt;".",AB3)+IF(AF3&lt;&gt;".",AF3)+IF(AJ3&lt;&gt;".",AJ3)+IF(AN3&lt;&gt;".",AN3)+IF(H3&lt;&gt;".",H3)+IF(L3&lt;&gt;".",L3))</f>
        <v>14</v>
      </c>
      <c r="AW3" s="29">
        <f t="shared" ref="AW3:AW12" si="8">SUM(AR3*3+AS3*1)</f>
        <v>16</v>
      </c>
      <c r="AX3" s="30"/>
      <c r="AY3" s="31">
        <v>5</v>
      </c>
      <c r="AZ3" s="32"/>
      <c r="BA3" s="33">
        <f t="shared" ref="BA3:BA12" si="9">SUM(AU3-AV3)</f>
        <v>8</v>
      </c>
    </row>
    <row r="4" spans="1:53" ht="15.6" x14ac:dyDescent="0.3">
      <c r="A4" s="94" t="s">
        <v>1</v>
      </c>
      <c r="B4" s="34">
        <v>9</v>
      </c>
      <c r="C4" s="22">
        <f>(P62)</f>
        <v>1</v>
      </c>
      <c r="D4" s="22">
        <f>(N62)</f>
        <v>1</v>
      </c>
      <c r="E4" s="35" t="str">
        <f t="shared" ref="E4:E12" si="10">IF(C4=".","-",IF(C4&gt;D4,"g",IF(C4=D4,"d","v")))</f>
        <v>d</v>
      </c>
      <c r="F4" s="36"/>
      <c r="G4" s="37"/>
      <c r="H4" s="37"/>
      <c r="I4" s="37"/>
      <c r="J4" s="34">
        <v>7</v>
      </c>
      <c r="K4" s="22">
        <f>(N51)</f>
        <v>3</v>
      </c>
      <c r="L4" s="22">
        <f>(P51)</f>
        <v>2</v>
      </c>
      <c r="M4" s="38" t="str">
        <f>IF(K4=".","-",IF(K4&gt;L4,"g",IF(K4=L4,"d","v")))</f>
        <v>g</v>
      </c>
      <c r="N4" s="34">
        <v>6</v>
      </c>
      <c r="O4" s="22">
        <f>(N45)</f>
        <v>0</v>
      </c>
      <c r="P4" s="22">
        <f>(P45)</f>
        <v>3</v>
      </c>
      <c r="Q4" s="38" t="str">
        <f>IF(O4=".","-",IF(O4&gt;P4,"g",IF(O4=P4,"d","v")))</f>
        <v>v</v>
      </c>
      <c r="R4" s="34">
        <v>5</v>
      </c>
      <c r="S4" s="22">
        <f>(N39)</f>
        <v>2</v>
      </c>
      <c r="T4" s="22">
        <f>(P39)</f>
        <v>1</v>
      </c>
      <c r="U4" s="38" t="str">
        <f>IF(S4=".","-",IF(S4&gt;T4,"g",IF(S4=T4,"d","v")))</f>
        <v>g</v>
      </c>
      <c r="V4" s="34">
        <v>4</v>
      </c>
      <c r="W4" s="22">
        <f>(P33)</f>
        <v>11</v>
      </c>
      <c r="X4" s="22">
        <f>(N33)</f>
        <v>3</v>
      </c>
      <c r="Y4" s="38" t="str">
        <f>IF(W4=".","-",IF(W4&gt;X4,"g",IF(W4=X4,"d","v")))</f>
        <v>g</v>
      </c>
      <c r="Z4" s="34">
        <v>3</v>
      </c>
      <c r="AA4" s="22">
        <f>(N27)</f>
        <v>2</v>
      </c>
      <c r="AB4" s="22">
        <f>(P27)</f>
        <v>2</v>
      </c>
      <c r="AC4" s="38" t="str">
        <f t="shared" si="0"/>
        <v>d</v>
      </c>
      <c r="AD4" s="34">
        <v>2</v>
      </c>
      <c r="AE4" s="22">
        <f>(N21)</f>
        <v>2</v>
      </c>
      <c r="AF4" s="22">
        <f>(P21)</f>
        <v>2</v>
      </c>
      <c r="AG4" s="38" t="str">
        <f t="shared" si="1"/>
        <v>d</v>
      </c>
      <c r="AH4" s="34">
        <v>1</v>
      </c>
      <c r="AI4" s="22">
        <f>(N15)</f>
        <v>4</v>
      </c>
      <c r="AJ4" s="22">
        <f>(P15)</f>
        <v>1</v>
      </c>
      <c r="AK4" s="38" t="str">
        <f t="shared" si="2"/>
        <v>g</v>
      </c>
      <c r="AL4" s="34">
        <v>8</v>
      </c>
      <c r="AM4" s="22">
        <f>(N57)</f>
        <v>1</v>
      </c>
      <c r="AN4" s="22">
        <f>(P57)</f>
        <v>1</v>
      </c>
      <c r="AO4" s="38" t="str">
        <f t="shared" si="3"/>
        <v>d</v>
      </c>
      <c r="AP4" s="39"/>
      <c r="AQ4" s="26">
        <f t="shared" si="4"/>
        <v>9</v>
      </c>
      <c r="AR4" s="27">
        <f t="shared" si="5"/>
        <v>4</v>
      </c>
      <c r="AS4" s="27">
        <f t="shared" si="6"/>
        <v>4</v>
      </c>
      <c r="AT4" s="27">
        <f t="shared" si="7"/>
        <v>1</v>
      </c>
      <c r="AU4" s="28">
        <f>SUM(IF(O4&lt;&gt;".",O4)+IF(S4&lt;&gt;".",S4)+IF(W4&lt;&gt;".",W4)+IF(AA4&lt;&gt;".",AA4)+IF(AE4&lt;&gt;".",AE4)+IF(AI4&lt;&gt;".",AI4)+IF(AM4&lt;&gt;".",AM4)+IF(C4&lt;&gt;".",C4)+IF(K4&lt;&gt;".",K4))</f>
        <v>26</v>
      </c>
      <c r="AV4" s="28">
        <f>SUM(IF(P4&lt;&gt;".",P4)+IF(T4&lt;&gt;".",T4)+IF(X4&lt;&gt;".",X4)+IF(AB4&lt;&gt;".",AB4)+IF(AF4&lt;&gt;".",AF4)+IF(AJ4&lt;&gt;".",AJ4)+IF(AN4&lt;&gt;".",AN4)+IF(D4&lt;&gt;".",D4)+IF(L4&lt;&gt;".",L4))</f>
        <v>16</v>
      </c>
      <c r="AW4" s="40">
        <f t="shared" si="8"/>
        <v>16</v>
      </c>
      <c r="AX4" s="30"/>
      <c r="AY4" s="31">
        <f t="shared" ref="AY4:AY12" si="11">RANK(AW4,$AW$3:$AW$12,0)</f>
        <v>2</v>
      </c>
      <c r="AZ4" s="32"/>
      <c r="BA4" s="33">
        <f t="shared" si="9"/>
        <v>10</v>
      </c>
    </row>
    <row r="5" spans="1:53" ht="15.6" x14ac:dyDescent="0.3">
      <c r="A5" s="95" t="s">
        <v>38</v>
      </c>
      <c r="B5" s="34">
        <v>8</v>
      </c>
      <c r="C5" s="22">
        <f>(P56)</f>
        <v>1</v>
      </c>
      <c r="D5" s="22">
        <f>(N56)</f>
        <v>1</v>
      </c>
      <c r="E5" s="35" t="str">
        <f t="shared" si="10"/>
        <v>d</v>
      </c>
      <c r="F5" s="34">
        <v>7</v>
      </c>
      <c r="G5" s="22">
        <f>(P51)</f>
        <v>2</v>
      </c>
      <c r="H5" s="22">
        <f>(N51)</f>
        <v>3</v>
      </c>
      <c r="I5" s="35" t="str">
        <f t="shared" ref="I5:I12" si="12">IF(G5=".","-",IF(G5&gt;H5,"g",IF(G5=H5,"d","v")))</f>
        <v>v</v>
      </c>
      <c r="J5" s="36"/>
      <c r="K5" s="37"/>
      <c r="L5" s="37"/>
      <c r="M5" s="37"/>
      <c r="N5" s="34">
        <v>5</v>
      </c>
      <c r="O5" s="22">
        <f>(N40)</f>
        <v>2</v>
      </c>
      <c r="P5" s="22">
        <f>(P40)</f>
        <v>4</v>
      </c>
      <c r="Q5" s="38" t="str">
        <f>IF(O5=".","-",IF(O5&gt;P5,"g",IF(O5=P5,"d","v")))</f>
        <v>v</v>
      </c>
      <c r="R5" s="34">
        <v>4</v>
      </c>
      <c r="S5" s="22">
        <f>(N34)</f>
        <v>1</v>
      </c>
      <c r="T5" s="22">
        <f>(P34)</f>
        <v>0</v>
      </c>
      <c r="U5" s="38" t="str">
        <f>IF(S5=".","-",IF(S5&gt;T5,"g",IF(S5=T5,"d","v")))</f>
        <v>g</v>
      </c>
      <c r="V5" s="34">
        <v>3</v>
      </c>
      <c r="W5" s="22">
        <f>(N28)</f>
        <v>1</v>
      </c>
      <c r="X5" s="22">
        <f>(P28)</f>
        <v>4</v>
      </c>
      <c r="Y5" s="38" t="str">
        <f>IF(W5=".","-",IF(W5&gt;X5,"g",IF(W5=X5,"d","v")))</f>
        <v>v</v>
      </c>
      <c r="Z5" s="34">
        <v>2</v>
      </c>
      <c r="AA5" s="22">
        <f>(N22)</f>
        <v>4</v>
      </c>
      <c r="AB5" s="22">
        <f>(P22)</f>
        <v>0</v>
      </c>
      <c r="AC5" s="38" t="str">
        <f t="shared" si="0"/>
        <v>g</v>
      </c>
      <c r="AD5" s="34">
        <v>1</v>
      </c>
      <c r="AE5" s="22">
        <f>(N16)</f>
        <v>3</v>
      </c>
      <c r="AF5" s="22">
        <f>(P16)</f>
        <v>1</v>
      </c>
      <c r="AG5" s="38" t="str">
        <f t="shared" si="1"/>
        <v>g</v>
      </c>
      <c r="AH5" s="34">
        <v>9</v>
      </c>
      <c r="AI5" s="22">
        <f>(N63)</f>
        <v>2</v>
      </c>
      <c r="AJ5" s="22">
        <f>(P63)</f>
        <v>0</v>
      </c>
      <c r="AK5" s="38" t="str">
        <f t="shared" si="2"/>
        <v>g</v>
      </c>
      <c r="AL5" s="34">
        <v>6</v>
      </c>
      <c r="AM5" s="22">
        <f>(N46)</f>
        <v>3</v>
      </c>
      <c r="AN5" s="22">
        <f>(P46)</f>
        <v>1</v>
      </c>
      <c r="AO5" s="38" t="str">
        <f t="shared" si="3"/>
        <v>g</v>
      </c>
      <c r="AP5" s="39"/>
      <c r="AQ5" s="26">
        <f t="shared" si="4"/>
        <v>9</v>
      </c>
      <c r="AR5" s="27">
        <f t="shared" si="5"/>
        <v>5</v>
      </c>
      <c r="AS5" s="27">
        <f t="shared" si="6"/>
        <v>1</v>
      </c>
      <c r="AT5" s="27">
        <f t="shared" si="7"/>
        <v>3</v>
      </c>
      <c r="AU5" s="28">
        <f>SUM(IF(O5&lt;&gt;".",O5)+IF(S5&lt;&gt;".",S5)+IF(W5&lt;&gt;".",W5)+IF(AA5&lt;&gt;".",AA5)+IF(AE5&lt;&gt;".",AE5)+IF(AI5&lt;&gt;".",AI5)+IF(AM5&lt;&gt;".",AM5)+IF(G5&lt;&gt;".",G5)+IF(C5&lt;&gt;".",C5))</f>
        <v>19</v>
      </c>
      <c r="AV5" s="28">
        <f>SUM(IF(P5&lt;&gt;".",P5)+IF(T5&lt;&gt;".",T5)+IF(X5&lt;&gt;".",X5)+IF(AB5&lt;&gt;".",AB5)+IF(AF5&lt;&gt;".",AF5)+IF(AJ5&lt;&gt;".",AJ5)+IF(AN5&lt;&gt;".",AN5)+IF(H5&lt;&gt;".",H5)+IF(D5&lt;&gt;".",D5))</f>
        <v>14</v>
      </c>
      <c r="AW5" s="40">
        <f t="shared" si="8"/>
        <v>16</v>
      </c>
      <c r="AX5" s="30"/>
      <c r="AY5" s="31">
        <v>3</v>
      </c>
      <c r="AZ5" s="32"/>
      <c r="BA5" s="33">
        <f t="shared" si="9"/>
        <v>5</v>
      </c>
    </row>
    <row r="6" spans="1:53" ht="15.6" x14ac:dyDescent="0.3">
      <c r="A6" s="95" t="s">
        <v>15</v>
      </c>
      <c r="B6" s="34">
        <v>7</v>
      </c>
      <c r="C6" s="22">
        <f>(P50)</f>
        <v>2</v>
      </c>
      <c r="D6" s="22">
        <f>(N50)</f>
        <v>4</v>
      </c>
      <c r="E6" s="35" t="str">
        <f t="shared" si="10"/>
        <v>v</v>
      </c>
      <c r="F6" s="34">
        <v>6</v>
      </c>
      <c r="G6" s="22">
        <f>(P45)</f>
        <v>3</v>
      </c>
      <c r="H6" s="22">
        <f>(N45)</f>
        <v>0</v>
      </c>
      <c r="I6" s="35" t="str">
        <f t="shared" si="12"/>
        <v>g</v>
      </c>
      <c r="J6" s="34">
        <v>5</v>
      </c>
      <c r="K6" s="22">
        <f>(P40)</f>
        <v>4</v>
      </c>
      <c r="L6" s="22">
        <f>(N40)</f>
        <v>2</v>
      </c>
      <c r="M6" s="35" t="str">
        <f t="shared" ref="M6:M12" si="13">IF(K6=".","-",IF(K6&gt;L6,"g",IF(K6=L6,"d","v")))</f>
        <v>g</v>
      </c>
      <c r="N6" s="36"/>
      <c r="O6" s="37"/>
      <c r="P6" s="37"/>
      <c r="Q6" s="37"/>
      <c r="R6" s="34">
        <v>3</v>
      </c>
      <c r="S6" s="22">
        <f>(N29)</f>
        <v>1</v>
      </c>
      <c r="T6" s="22">
        <f>(P29)</f>
        <v>0</v>
      </c>
      <c r="U6" s="38" t="str">
        <f>IF(S6=".","-",IF(S6&gt;T6,"g",IF(S6=T6,"d","v")))</f>
        <v>g</v>
      </c>
      <c r="V6" s="34">
        <v>2</v>
      </c>
      <c r="W6" s="22">
        <f>(N23)</f>
        <v>0</v>
      </c>
      <c r="X6" s="22">
        <f>(P23)</f>
        <v>0</v>
      </c>
      <c r="Y6" s="38" t="str">
        <f>IF(W6=".","-",IF(W6&gt;X6,"g",IF(W6=X6,"d","v")))</f>
        <v>d</v>
      </c>
      <c r="Z6" s="34">
        <v>1</v>
      </c>
      <c r="AA6" s="22">
        <f>(N17)</f>
        <v>1</v>
      </c>
      <c r="AB6" s="22">
        <f>(P17)</f>
        <v>0</v>
      </c>
      <c r="AC6" s="38" t="str">
        <f t="shared" si="0"/>
        <v>g</v>
      </c>
      <c r="AD6" s="34">
        <v>9</v>
      </c>
      <c r="AE6" s="22">
        <f>(N64)</f>
        <v>2</v>
      </c>
      <c r="AF6" s="22">
        <f>(P64)</f>
        <v>0</v>
      </c>
      <c r="AG6" s="38" t="str">
        <f t="shared" si="1"/>
        <v>g</v>
      </c>
      <c r="AH6" s="34">
        <v>8</v>
      </c>
      <c r="AI6" s="22">
        <f>(N58)</f>
        <v>0</v>
      </c>
      <c r="AJ6" s="22">
        <f>(P58)</f>
        <v>0</v>
      </c>
      <c r="AK6" s="38" t="str">
        <f t="shared" si="2"/>
        <v>d</v>
      </c>
      <c r="AL6" s="34">
        <v>4</v>
      </c>
      <c r="AM6" s="22">
        <f>(N35)</f>
        <v>4</v>
      </c>
      <c r="AN6" s="22">
        <f>(P35)</f>
        <v>2</v>
      </c>
      <c r="AO6" s="38" t="str">
        <f t="shared" si="3"/>
        <v>g</v>
      </c>
      <c r="AP6" s="39"/>
      <c r="AQ6" s="26">
        <f t="shared" si="4"/>
        <v>9</v>
      </c>
      <c r="AR6" s="27">
        <f t="shared" si="5"/>
        <v>6</v>
      </c>
      <c r="AS6" s="27">
        <f t="shared" si="6"/>
        <v>2</v>
      </c>
      <c r="AT6" s="27">
        <f t="shared" si="7"/>
        <v>1</v>
      </c>
      <c r="AU6" s="28">
        <f>SUM(IF(C6&lt;&gt;".",C6)+IF(S6&lt;&gt;".",S6)+IF(W6&lt;&gt;".",W6)+IF(AA6&lt;&gt;".",AA6)+IF(AE6&lt;&gt;".",AE6)+IF(AI6&lt;&gt;".",AI6)+IF(AM6&lt;&gt;".",AM6)+IF(G6&lt;&gt;".",G6)+IF(K6&lt;&gt;".",K6))</f>
        <v>17</v>
      </c>
      <c r="AV6" s="28">
        <f>SUM(IF(D6&lt;&gt;".",D6)+IF(T6&lt;&gt;".",T6)+IF(X6&lt;&gt;".",X6)+IF(AB6&lt;&gt;".",AB6)+IF(AF6&lt;&gt;".",AF6)+IF(AJ6&lt;&gt;".",AJ6)+IF(AN6&lt;&gt;".",AN6)+IF(H6&lt;&gt;".",H6)+IF(L6&lt;&gt;".",L6))</f>
        <v>8</v>
      </c>
      <c r="AW6" s="40">
        <f t="shared" si="8"/>
        <v>20</v>
      </c>
      <c r="AX6" s="30"/>
      <c r="AY6" s="31">
        <f t="shared" si="11"/>
        <v>1</v>
      </c>
      <c r="AZ6" s="32"/>
      <c r="BA6" s="33">
        <f t="shared" si="9"/>
        <v>9</v>
      </c>
    </row>
    <row r="7" spans="1:53" ht="15.6" x14ac:dyDescent="0.3">
      <c r="A7" s="94" t="s">
        <v>42</v>
      </c>
      <c r="B7" s="34">
        <v>6</v>
      </c>
      <c r="C7" s="22">
        <f>(P44)</f>
        <v>3</v>
      </c>
      <c r="D7" s="22">
        <f>(N44)</f>
        <v>2</v>
      </c>
      <c r="E7" s="35" t="str">
        <f t="shared" si="10"/>
        <v>g</v>
      </c>
      <c r="F7" s="34">
        <v>5</v>
      </c>
      <c r="G7" s="22">
        <f>(P39)</f>
        <v>1</v>
      </c>
      <c r="H7" s="22">
        <f>(N39)</f>
        <v>2</v>
      </c>
      <c r="I7" s="35" t="str">
        <f t="shared" si="12"/>
        <v>v</v>
      </c>
      <c r="J7" s="34">
        <v>4</v>
      </c>
      <c r="K7" s="22">
        <f>(P34)</f>
        <v>0</v>
      </c>
      <c r="L7" s="22">
        <f>(N34)</f>
        <v>1</v>
      </c>
      <c r="M7" s="35" t="str">
        <f t="shared" si="13"/>
        <v>v</v>
      </c>
      <c r="N7" s="34">
        <v>3</v>
      </c>
      <c r="O7" s="22">
        <f>(P29)</f>
        <v>0</v>
      </c>
      <c r="P7" s="22">
        <f>(N29)</f>
        <v>1</v>
      </c>
      <c r="Q7" s="35" t="str">
        <f t="shared" ref="Q7:Q12" si="14">IF(O7=".","-",IF(O7&gt;P7,"g",IF(O7=P7,"d","v")))</f>
        <v>v</v>
      </c>
      <c r="R7" s="36"/>
      <c r="S7" s="37"/>
      <c r="T7" s="37"/>
      <c r="U7" s="37"/>
      <c r="V7" s="34">
        <v>1</v>
      </c>
      <c r="W7" s="22">
        <f>(N18)</f>
        <v>1</v>
      </c>
      <c r="X7" s="22">
        <f>(P18)</f>
        <v>1</v>
      </c>
      <c r="Y7" s="38" t="str">
        <f>IF(W7=".","-",IF(W7&gt;X7,"g",IF(W7=X7,"d","v")))</f>
        <v>d</v>
      </c>
      <c r="Z7" s="34">
        <v>9</v>
      </c>
      <c r="AA7" s="22">
        <f>(N65)</f>
        <v>1</v>
      </c>
      <c r="AB7" s="22">
        <f>(P65)</f>
        <v>0</v>
      </c>
      <c r="AC7" s="38" t="str">
        <f t="shared" si="0"/>
        <v>g</v>
      </c>
      <c r="AD7" s="34">
        <v>8</v>
      </c>
      <c r="AE7" s="22">
        <f>(N59)</f>
        <v>3</v>
      </c>
      <c r="AF7" s="22">
        <f>(P59)</f>
        <v>0</v>
      </c>
      <c r="AG7" s="38" t="str">
        <f t="shared" si="1"/>
        <v>g</v>
      </c>
      <c r="AH7" s="34">
        <v>7</v>
      </c>
      <c r="AI7" s="22">
        <f>(N52)</f>
        <v>1</v>
      </c>
      <c r="AJ7" s="22">
        <f>(P52)</f>
        <v>0</v>
      </c>
      <c r="AK7" s="38" t="str">
        <f t="shared" si="2"/>
        <v>g</v>
      </c>
      <c r="AL7" s="34">
        <v>2</v>
      </c>
      <c r="AM7" s="22">
        <f>(N24)</f>
        <v>1</v>
      </c>
      <c r="AN7" s="22">
        <f>(P24)</f>
        <v>0</v>
      </c>
      <c r="AO7" s="38" t="str">
        <f t="shared" si="3"/>
        <v>g</v>
      </c>
      <c r="AP7" s="39"/>
      <c r="AQ7" s="26">
        <f t="shared" si="4"/>
        <v>9</v>
      </c>
      <c r="AR7" s="27">
        <f t="shared" si="5"/>
        <v>5</v>
      </c>
      <c r="AS7" s="27">
        <f t="shared" si="6"/>
        <v>1</v>
      </c>
      <c r="AT7" s="27">
        <f t="shared" si="7"/>
        <v>3</v>
      </c>
      <c r="AU7" s="28">
        <f>SUM(IF(O7&lt;&gt;".",O7)+IF(C7&lt;&gt;".",C7)+IF(W7&lt;&gt;".",W7)+IF(AA7&lt;&gt;".",AA7)+IF(AE7&lt;&gt;".",AE7)+IF(AI7&lt;&gt;".",AI7)+IF(AM7&lt;&gt;".",AM7)+IF(G7&lt;&gt;".",G7)+IF(K7&lt;&gt;".",K7))</f>
        <v>11</v>
      </c>
      <c r="AV7" s="28">
        <f>SUM(IF(P7&lt;&gt;".",P7)+IF(D7&lt;&gt;".",D7)+IF(X7&lt;&gt;".",X7)+IF(AB7&lt;&gt;".",AB7)+IF(AF7&lt;&gt;".",AF7)+IF(AJ7&lt;&gt;".",AJ7)+IF(AN7&lt;&gt;".",AN7)+IF(H7&lt;&gt;".",H7)+IF(L7&lt;&gt;".",L7))</f>
        <v>7</v>
      </c>
      <c r="AW7" s="40">
        <f t="shared" si="8"/>
        <v>16</v>
      </c>
      <c r="AX7" s="30"/>
      <c r="AY7" s="31">
        <v>4</v>
      </c>
      <c r="AZ7" s="32"/>
      <c r="BA7" s="33">
        <f t="shared" si="9"/>
        <v>4</v>
      </c>
    </row>
    <row r="8" spans="1:53" ht="15.6" x14ac:dyDescent="0.3">
      <c r="A8" s="95" t="s">
        <v>16</v>
      </c>
      <c r="B8" s="34">
        <v>5</v>
      </c>
      <c r="C8" s="22">
        <f>(P38)</f>
        <v>3</v>
      </c>
      <c r="D8" s="22">
        <f>(N38)</f>
        <v>4</v>
      </c>
      <c r="E8" s="35" t="str">
        <f t="shared" si="10"/>
        <v>v</v>
      </c>
      <c r="F8" s="34">
        <v>4</v>
      </c>
      <c r="G8" s="22">
        <f>(N33)</f>
        <v>3</v>
      </c>
      <c r="H8" s="22">
        <f>(P33)</f>
        <v>11</v>
      </c>
      <c r="I8" s="35" t="str">
        <f t="shared" si="12"/>
        <v>v</v>
      </c>
      <c r="J8" s="34">
        <v>3</v>
      </c>
      <c r="K8" s="22">
        <f>(P28)</f>
        <v>4</v>
      </c>
      <c r="L8" s="22">
        <f>(N28)</f>
        <v>1</v>
      </c>
      <c r="M8" s="35" t="str">
        <f t="shared" si="13"/>
        <v>g</v>
      </c>
      <c r="N8" s="34">
        <v>2</v>
      </c>
      <c r="O8" s="22">
        <f>(P23)</f>
        <v>0</v>
      </c>
      <c r="P8" s="22">
        <f>(N23)</f>
        <v>0</v>
      </c>
      <c r="Q8" s="35" t="str">
        <f t="shared" si="14"/>
        <v>d</v>
      </c>
      <c r="R8" s="34">
        <v>1</v>
      </c>
      <c r="S8" s="22">
        <f>(P18)</f>
        <v>1</v>
      </c>
      <c r="T8" s="22">
        <f>(N18)</f>
        <v>1</v>
      </c>
      <c r="U8" s="35" t="str">
        <f>IF(S8=".","-",IF(S8&gt;T8,"g",IF(S8=T8,"d","v")))</f>
        <v>d</v>
      </c>
      <c r="V8" s="36"/>
      <c r="W8" s="37"/>
      <c r="X8" s="37"/>
      <c r="Y8" s="37"/>
      <c r="Z8" s="34">
        <v>8</v>
      </c>
      <c r="AA8" s="22">
        <f>(N60)</f>
        <v>2</v>
      </c>
      <c r="AB8" s="22">
        <f>(P60)</f>
        <v>2</v>
      </c>
      <c r="AC8" s="38" t="str">
        <f t="shared" si="0"/>
        <v>d</v>
      </c>
      <c r="AD8" s="34">
        <v>7</v>
      </c>
      <c r="AE8" s="22">
        <f>(N53)</f>
        <v>3</v>
      </c>
      <c r="AF8" s="22">
        <f>(P53)</f>
        <v>1</v>
      </c>
      <c r="AG8" s="38" t="str">
        <f t="shared" si="1"/>
        <v>g</v>
      </c>
      <c r="AH8" s="34">
        <v>6</v>
      </c>
      <c r="AI8" s="22">
        <f>(N47)</f>
        <v>5</v>
      </c>
      <c r="AJ8" s="22">
        <f>(P47)</f>
        <v>0</v>
      </c>
      <c r="AK8" s="38" t="str">
        <f t="shared" si="2"/>
        <v>g</v>
      </c>
      <c r="AL8" s="34">
        <v>9</v>
      </c>
      <c r="AM8" s="22">
        <f>(N66)</f>
        <v>4</v>
      </c>
      <c r="AN8" s="22">
        <f>(P66)</f>
        <v>2</v>
      </c>
      <c r="AO8" s="38" t="str">
        <f t="shared" si="3"/>
        <v>g</v>
      </c>
      <c r="AP8" s="39"/>
      <c r="AQ8" s="26">
        <f t="shared" si="4"/>
        <v>9</v>
      </c>
      <c r="AR8" s="27">
        <f t="shared" si="5"/>
        <v>4</v>
      </c>
      <c r="AS8" s="27">
        <f t="shared" si="6"/>
        <v>3</v>
      </c>
      <c r="AT8" s="27">
        <f t="shared" si="7"/>
        <v>2</v>
      </c>
      <c r="AU8" s="28">
        <f>SUM(IF(O8&lt;&gt;".",O8)+IF(S8&lt;&gt;".",S8)+IF(C8&lt;&gt;".",C8)+IF(AA8&lt;&gt;".",AA8)+IF(AE8&lt;&gt;".",AE8)+IF(AI8&lt;&gt;".",AI8)+IF(AM8&lt;&gt;".",AM8)+IF(G8&lt;&gt;".",G8)+IF(K8&lt;&gt;".",K8))</f>
        <v>25</v>
      </c>
      <c r="AV8" s="28">
        <f>SUM(IF(P8&lt;&gt;".",P8)+IF(T8&lt;&gt;".",T8)+IF(D8&lt;&gt;".",D8)+IF(AB8&lt;&gt;".",AB8)+IF(AF8&lt;&gt;".",AF8)+IF(AJ8&lt;&gt;".",AJ8)+IF(AN8&lt;&gt;".",AN8)+IF(H8&lt;&gt;".",H8)+IF(L8&lt;&gt;".",L8))</f>
        <v>22</v>
      </c>
      <c r="AW8" s="40">
        <f t="shared" si="8"/>
        <v>15</v>
      </c>
      <c r="AX8" s="30"/>
      <c r="AY8" s="31">
        <f t="shared" si="11"/>
        <v>6</v>
      </c>
      <c r="AZ8" s="32"/>
      <c r="BA8" s="33">
        <f t="shared" si="9"/>
        <v>3</v>
      </c>
    </row>
    <row r="9" spans="1:53" ht="15.6" x14ac:dyDescent="0.3">
      <c r="A9" s="94" t="s">
        <v>62</v>
      </c>
      <c r="B9" s="34">
        <v>4</v>
      </c>
      <c r="C9" s="22">
        <f>(P32)</f>
        <v>0</v>
      </c>
      <c r="D9" s="22">
        <f>(N32)</f>
        <v>2</v>
      </c>
      <c r="E9" s="35" t="str">
        <f t="shared" si="10"/>
        <v>v</v>
      </c>
      <c r="F9" s="34">
        <v>3</v>
      </c>
      <c r="G9" s="22">
        <f>(P27)</f>
        <v>2</v>
      </c>
      <c r="H9" s="22">
        <f>(N27)</f>
        <v>2</v>
      </c>
      <c r="I9" s="35" t="str">
        <f t="shared" si="12"/>
        <v>d</v>
      </c>
      <c r="J9" s="34">
        <v>2</v>
      </c>
      <c r="K9" s="22">
        <f>(P22)</f>
        <v>0</v>
      </c>
      <c r="L9" s="22">
        <f>(N22)</f>
        <v>4</v>
      </c>
      <c r="M9" s="35" t="str">
        <f t="shared" si="13"/>
        <v>v</v>
      </c>
      <c r="N9" s="34">
        <v>1</v>
      </c>
      <c r="O9" s="22">
        <f>(P17)</f>
        <v>0</v>
      </c>
      <c r="P9" s="22">
        <f>(N17)</f>
        <v>1</v>
      </c>
      <c r="Q9" s="35" t="str">
        <f t="shared" si="14"/>
        <v>v</v>
      </c>
      <c r="R9" s="34">
        <v>9</v>
      </c>
      <c r="S9" s="22">
        <f>(P65)</f>
        <v>0</v>
      </c>
      <c r="T9" s="22">
        <f>(N65)</f>
        <v>1</v>
      </c>
      <c r="U9" s="35" t="str">
        <f>IF(S9=".","-",IF(S9&gt;T9,"g",IF(S9=T9,"d","v")))</f>
        <v>v</v>
      </c>
      <c r="V9" s="34">
        <v>8</v>
      </c>
      <c r="W9" s="22">
        <f>(P60)</f>
        <v>2</v>
      </c>
      <c r="X9" s="22">
        <f>(N60)</f>
        <v>2</v>
      </c>
      <c r="Y9" s="35" t="str">
        <f>IF(W9=".","-",IF(W9&gt;X9,"g",IF(W9=X9,"d","v")))</f>
        <v>d</v>
      </c>
      <c r="Z9" s="36"/>
      <c r="AA9" s="37"/>
      <c r="AB9" s="37"/>
      <c r="AC9" s="37"/>
      <c r="AD9" s="34">
        <v>6</v>
      </c>
      <c r="AE9" s="22">
        <f>(N48)</f>
        <v>2</v>
      </c>
      <c r="AF9" s="22">
        <f>(P48)</f>
        <v>1</v>
      </c>
      <c r="AG9" s="38" t="str">
        <f t="shared" si="1"/>
        <v>g</v>
      </c>
      <c r="AH9" s="34">
        <v>5</v>
      </c>
      <c r="AI9" s="22">
        <f>(N41)</f>
        <v>2</v>
      </c>
      <c r="AJ9" s="22">
        <f>(P41)</f>
        <v>0</v>
      </c>
      <c r="AK9" s="38" t="str">
        <f t="shared" si="2"/>
        <v>g</v>
      </c>
      <c r="AL9" s="34">
        <v>7</v>
      </c>
      <c r="AM9" s="22">
        <f>(N54)</f>
        <v>1</v>
      </c>
      <c r="AN9" s="22">
        <f>(P54)</f>
        <v>2</v>
      </c>
      <c r="AO9" s="38" t="str">
        <f t="shared" si="3"/>
        <v>v</v>
      </c>
      <c r="AP9" s="39"/>
      <c r="AQ9" s="26">
        <f t="shared" si="4"/>
        <v>9</v>
      </c>
      <c r="AR9" s="27">
        <f t="shared" si="5"/>
        <v>2</v>
      </c>
      <c r="AS9" s="27">
        <f t="shared" si="6"/>
        <v>2</v>
      </c>
      <c r="AT9" s="27">
        <f t="shared" si="7"/>
        <v>5</v>
      </c>
      <c r="AU9" s="28">
        <f>SUM(IF(O9&lt;&gt;".",O9)+IF(S9&lt;&gt;".",S9)+IF(W9&lt;&gt;".",W9)+IF(C9&lt;&gt;".",C9)+IF(AE9&lt;&gt;".",AE9)+IF(AI9&lt;&gt;".",AI9)+IF(AM9&lt;&gt;".",AM9)+IF(G9&lt;&gt;".",G9)+IF(K9&lt;&gt;".",K9))</f>
        <v>9</v>
      </c>
      <c r="AV9" s="28">
        <f>SUM(IF(P9&lt;&gt;".",P9)+IF(T9&lt;&gt;".",T9)+IF(X9&lt;&gt;".",X9)+IF(D9&lt;&gt;".",D9)+IF(AF9&lt;&gt;".",AF9)+IF(AJ9&lt;&gt;".",AJ9)+IF(AN9&lt;&gt;".",AN9)+IF(H9&lt;&gt;".",H9)+IF(L9&lt;&gt;".",L9))</f>
        <v>15</v>
      </c>
      <c r="AW9" s="40">
        <f t="shared" si="8"/>
        <v>8</v>
      </c>
      <c r="AX9" s="30"/>
      <c r="AY9" s="31">
        <f t="shared" si="11"/>
        <v>8</v>
      </c>
      <c r="AZ9" s="32"/>
      <c r="BA9" s="33">
        <f t="shared" si="9"/>
        <v>-6</v>
      </c>
    </row>
    <row r="10" spans="1:53" s="44" customFormat="1" ht="15.6" x14ac:dyDescent="0.3">
      <c r="A10" s="93" t="s">
        <v>35</v>
      </c>
      <c r="B10" s="34">
        <v>3</v>
      </c>
      <c r="C10" s="22">
        <f>(P26)</f>
        <v>0</v>
      </c>
      <c r="D10" s="22">
        <f>(N26)</f>
        <v>4</v>
      </c>
      <c r="E10" s="38" t="str">
        <f t="shared" si="10"/>
        <v>v</v>
      </c>
      <c r="F10" s="34">
        <v>2</v>
      </c>
      <c r="G10" s="22">
        <f>(P21)</f>
        <v>2</v>
      </c>
      <c r="H10" s="22">
        <f>(N21)</f>
        <v>2</v>
      </c>
      <c r="I10" s="38" t="str">
        <f t="shared" si="12"/>
        <v>d</v>
      </c>
      <c r="J10" s="34">
        <v>1</v>
      </c>
      <c r="K10" s="22">
        <f>(P16)</f>
        <v>1</v>
      </c>
      <c r="L10" s="22">
        <f>(N16)</f>
        <v>3</v>
      </c>
      <c r="M10" s="38" t="str">
        <f t="shared" si="13"/>
        <v>v</v>
      </c>
      <c r="N10" s="34">
        <v>9</v>
      </c>
      <c r="O10" s="22">
        <f>(P64)</f>
        <v>0</v>
      </c>
      <c r="P10" s="22">
        <f>(N64)</f>
        <v>2</v>
      </c>
      <c r="Q10" s="38" t="str">
        <f t="shared" si="14"/>
        <v>v</v>
      </c>
      <c r="R10" s="34">
        <v>8</v>
      </c>
      <c r="S10" s="22">
        <f>(P59)</f>
        <v>0</v>
      </c>
      <c r="T10" s="22">
        <f>(N59)</f>
        <v>3</v>
      </c>
      <c r="U10" s="38" t="str">
        <f>IF(S10=".","-",IF(S10&gt;T10,"g",IF(S10=T10,"d","v")))</f>
        <v>v</v>
      </c>
      <c r="V10" s="34">
        <v>7</v>
      </c>
      <c r="W10" s="22">
        <f>(P53)</f>
        <v>1</v>
      </c>
      <c r="X10" s="22">
        <f>(N53)</f>
        <v>3</v>
      </c>
      <c r="Y10" s="38" t="str">
        <f>IF(W10=".","-",IF(W10&gt;X10,"g",IF(W10=X10,"d","v")))</f>
        <v>v</v>
      </c>
      <c r="Z10" s="34">
        <v>6</v>
      </c>
      <c r="AA10" s="22">
        <f>(P48)</f>
        <v>1</v>
      </c>
      <c r="AB10" s="22">
        <f>(N48)</f>
        <v>2</v>
      </c>
      <c r="AC10" s="38" t="str">
        <f>IF(AA10=".","-",IF(AA10&gt;AB10,"g",IF(AA10=AB10,"d","v")))</f>
        <v>v</v>
      </c>
      <c r="AD10" s="36"/>
      <c r="AE10" s="37"/>
      <c r="AF10" s="37"/>
      <c r="AG10" s="37"/>
      <c r="AH10" s="34">
        <v>4</v>
      </c>
      <c r="AI10" s="22">
        <f>(N36)</f>
        <v>0</v>
      </c>
      <c r="AJ10" s="22">
        <f>(P36)</f>
        <v>0</v>
      </c>
      <c r="AK10" s="38" t="str">
        <f t="shared" si="2"/>
        <v>d</v>
      </c>
      <c r="AL10" s="34">
        <v>5</v>
      </c>
      <c r="AM10" s="22">
        <f>(N42)</f>
        <v>0</v>
      </c>
      <c r="AN10" s="22">
        <f>(P42)</f>
        <v>1</v>
      </c>
      <c r="AO10" s="41" t="str">
        <f t="shared" si="3"/>
        <v>v</v>
      </c>
      <c r="AP10" s="42"/>
      <c r="AQ10" s="26">
        <f t="shared" si="4"/>
        <v>9</v>
      </c>
      <c r="AR10" s="27">
        <f t="shared" si="5"/>
        <v>0</v>
      </c>
      <c r="AS10" s="27">
        <f t="shared" si="6"/>
        <v>2</v>
      </c>
      <c r="AT10" s="27">
        <f t="shared" si="7"/>
        <v>7</v>
      </c>
      <c r="AU10" s="28">
        <f>SUM(IF(O10&lt;&gt;".",O10)+IF(S10&lt;&gt;".",S10)+IF(W10&lt;&gt;".",W10)+IF(AA10&lt;&gt;".",AA10)+IF(C10&lt;&gt;".",C10)+IF(AI10&lt;&gt;".",AI10)+IF(AM10&lt;&gt;".",AM10)+IF(G10&lt;&gt;".",G10)+IF(K10&lt;&gt;".",K10))</f>
        <v>5</v>
      </c>
      <c r="AV10" s="28">
        <f>SUM(IF(P10&lt;&gt;".",P10)+IF(T10&lt;&gt;".",T10)+IF(X10&lt;&gt;".",X10)+IF(AB10&lt;&gt;".",AB10)+IF(D10&lt;&gt;".",D10)+IF(AJ10&lt;&gt;".",AJ10)+IF(AN10&lt;&gt;".",AN10)+IF(H10&lt;&gt;".",H10)+IF(L10&lt;&gt;".",L10))</f>
        <v>20</v>
      </c>
      <c r="AW10" s="43">
        <f t="shared" si="8"/>
        <v>2</v>
      </c>
      <c r="AX10" s="30"/>
      <c r="AY10" s="31">
        <f t="shared" si="11"/>
        <v>10</v>
      </c>
      <c r="AZ10" s="32"/>
      <c r="BA10" s="33">
        <f t="shared" si="9"/>
        <v>-15</v>
      </c>
    </row>
    <row r="11" spans="1:53" ht="15.6" x14ac:dyDescent="0.3">
      <c r="A11" s="1" t="s">
        <v>36</v>
      </c>
      <c r="B11" s="45">
        <v>2</v>
      </c>
      <c r="C11" s="46">
        <f>(P20)</f>
        <v>2</v>
      </c>
      <c r="D11" s="46">
        <f>(N20)</f>
        <v>2</v>
      </c>
      <c r="E11" s="35" t="str">
        <f t="shared" si="10"/>
        <v>d</v>
      </c>
      <c r="F11" s="45">
        <v>1</v>
      </c>
      <c r="G11" s="46">
        <f>(P15)</f>
        <v>1</v>
      </c>
      <c r="H11" s="46">
        <f>(N15)</f>
        <v>4</v>
      </c>
      <c r="I11" s="35" t="str">
        <f t="shared" si="12"/>
        <v>v</v>
      </c>
      <c r="J11" s="45">
        <v>9</v>
      </c>
      <c r="K11" s="46">
        <f>(P63)</f>
        <v>0</v>
      </c>
      <c r="L11" s="46">
        <f>(N63)</f>
        <v>2</v>
      </c>
      <c r="M11" s="35" t="str">
        <f t="shared" si="13"/>
        <v>v</v>
      </c>
      <c r="N11" s="45">
        <v>8</v>
      </c>
      <c r="O11" s="46">
        <f>(P58)</f>
        <v>0</v>
      </c>
      <c r="P11" s="46">
        <f>(N58)</f>
        <v>0</v>
      </c>
      <c r="Q11" s="35" t="str">
        <f t="shared" si="14"/>
        <v>d</v>
      </c>
      <c r="R11" s="45">
        <v>7</v>
      </c>
      <c r="S11" s="46">
        <f>(P52)</f>
        <v>0</v>
      </c>
      <c r="T11" s="46">
        <f>(N52)</f>
        <v>1</v>
      </c>
      <c r="U11" s="35" t="str">
        <f>IF(S11=".","-",IF(S11&gt;T11,"g",IF(S11=T11,"d","v")))</f>
        <v>v</v>
      </c>
      <c r="V11" s="45">
        <v>6</v>
      </c>
      <c r="W11" s="46">
        <f>(P47)</f>
        <v>0</v>
      </c>
      <c r="X11" s="46">
        <f>(N47)</f>
        <v>5</v>
      </c>
      <c r="Y11" s="35" t="str">
        <f>IF(W11=".","-",IF(W11&gt;X11,"g",IF(W11=X11,"d","v")))</f>
        <v>v</v>
      </c>
      <c r="Z11" s="45">
        <v>5</v>
      </c>
      <c r="AA11" s="46">
        <f>(P41)</f>
        <v>0</v>
      </c>
      <c r="AB11" s="46">
        <f>(N41)</f>
        <v>2</v>
      </c>
      <c r="AC11" s="35" t="str">
        <f>IF(AA11=".","-",IF(AA11&gt;AB11,"g",IF(AA11=AB11,"d","v")))</f>
        <v>v</v>
      </c>
      <c r="AD11" s="45">
        <v>4</v>
      </c>
      <c r="AE11" s="46">
        <f>(P36)</f>
        <v>0</v>
      </c>
      <c r="AF11" s="46">
        <f>(N36)</f>
        <v>0</v>
      </c>
      <c r="AG11" s="35" t="str">
        <f>IF(AE11=".","-",IF(AE11&gt;AF11,"g",IF(AE11=AF11,"d","v")))</f>
        <v>d</v>
      </c>
      <c r="AH11" s="47"/>
      <c r="AI11" s="48"/>
      <c r="AJ11" s="48"/>
      <c r="AK11" s="48"/>
      <c r="AL11" s="45">
        <v>3</v>
      </c>
      <c r="AM11" s="46">
        <f>(N30)</f>
        <v>2</v>
      </c>
      <c r="AN11" s="46">
        <f>(P30)</f>
        <v>2</v>
      </c>
      <c r="AO11" s="35" t="str">
        <f t="shared" si="3"/>
        <v>d</v>
      </c>
      <c r="AP11" s="25"/>
      <c r="AQ11" s="26">
        <f t="shared" si="4"/>
        <v>9</v>
      </c>
      <c r="AR11" s="27">
        <f t="shared" si="5"/>
        <v>0</v>
      </c>
      <c r="AS11" s="27">
        <f t="shared" si="6"/>
        <v>4</v>
      </c>
      <c r="AT11" s="27">
        <f t="shared" si="7"/>
        <v>5</v>
      </c>
      <c r="AU11" s="28">
        <f>SUM(IF(O11&lt;&gt;".",O11)+IF(S11&lt;&gt;".",S11)+IF(W11&lt;&gt;".",W11)+IF(AA11&lt;&gt;".",AA11)+IF(AE11&lt;&gt;".",AE11)+IF(C11&lt;&gt;".",C11)+IF(AM11&lt;&gt;".",AM11)+IF(G11&lt;&gt;".",G11)+IF(K11&lt;&gt;".",K11))</f>
        <v>5</v>
      </c>
      <c r="AV11" s="28">
        <f>SUM(IF(P11&lt;&gt;".",P11)+IF(T11&lt;&gt;".",T11)+IF(X11&lt;&gt;".",X11)+IF(AB11&lt;&gt;".",AB11)+IF(AF11&lt;&gt;".",AF11)+IF(D11&lt;&gt;".",D11)+IF(AN11&lt;&gt;".",AN11)+IF(H11&lt;&gt;".",H11)+IF(L11&lt;&gt;".",L11))</f>
        <v>18</v>
      </c>
      <c r="AW11" s="29">
        <f t="shared" si="8"/>
        <v>4</v>
      </c>
      <c r="AX11" s="30"/>
      <c r="AY11" s="31">
        <f t="shared" si="11"/>
        <v>9</v>
      </c>
      <c r="AZ11" s="32"/>
      <c r="BA11" s="33">
        <f t="shared" si="9"/>
        <v>-13</v>
      </c>
    </row>
    <row r="12" spans="1:53" s="44" customFormat="1" ht="16.2" thickBot="1" x14ac:dyDescent="0.35">
      <c r="A12" s="93" t="s">
        <v>33</v>
      </c>
      <c r="B12" s="49">
        <v>1</v>
      </c>
      <c r="C12" s="50">
        <f>(P14)</f>
        <v>2</v>
      </c>
      <c r="D12" s="50">
        <f>(N14)</f>
        <v>2</v>
      </c>
      <c r="E12" s="51" t="str">
        <f t="shared" si="10"/>
        <v>d</v>
      </c>
      <c r="F12" s="49">
        <v>8</v>
      </c>
      <c r="G12" s="50">
        <f>(P57)</f>
        <v>1</v>
      </c>
      <c r="H12" s="50">
        <f>(N57)</f>
        <v>1</v>
      </c>
      <c r="I12" s="51" t="str">
        <f t="shared" si="12"/>
        <v>d</v>
      </c>
      <c r="J12" s="49">
        <v>6</v>
      </c>
      <c r="K12" s="50">
        <f>(P46)</f>
        <v>1</v>
      </c>
      <c r="L12" s="50">
        <f>(N46)</f>
        <v>3</v>
      </c>
      <c r="M12" s="51" t="str">
        <f t="shared" si="13"/>
        <v>v</v>
      </c>
      <c r="N12" s="49">
        <v>4</v>
      </c>
      <c r="O12" s="50">
        <f>(P35)</f>
        <v>2</v>
      </c>
      <c r="P12" s="50">
        <f>(N35)</f>
        <v>4</v>
      </c>
      <c r="Q12" s="51" t="str">
        <f t="shared" si="14"/>
        <v>v</v>
      </c>
      <c r="R12" s="49">
        <v>2</v>
      </c>
      <c r="S12" s="50">
        <f>(P24)</f>
        <v>0</v>
      </c>
      <c r="T12" s="50">
        <f>(N24)</f>
        <v>1</v>
      </c>
      <c r="U12" s="51" t="str">
        <f>IF(S12=".","-",IF(S12&gt;T12,"g",IF(S12=T12,"d","v")))</f>
        <v>v</v>
      </c>
      <c r="V12" s="49">
        <v>9</v>
      </c>
      <c r="W12" s="50">
        <f>(P66)</f>
        <v>2</v>
      </c>
      <c r="X12" s="50">
        <f>(N66)</f>
        <v>4</v>
      </c>
      <c r="Y12" s="51" t="str">
        <f>IF(W12=".","-",IF(W12&gt;X12,"g",IF(W12=X12,"d","v")))</f>
        <v>v</v>
      </c>
      <c r="Z12" s="49">
        <v>7</v>
      </c>
      <c r="AA12" s="50">
        <f>(P54)</f>
        <v>2</v>
      </c>
      <c r="AB12" s="50">
        <f>(N54)</f>
        <v>1</v>
      </c>
      <c r="AC12" s="51" t="str">
        <f>IF(AA12=".","-",IF(AA12&gt;AB12,"g",IF(AA12=AB12,"d","v")))</f>
        <v>g</v>
      </c>
      <c r="AD12" s="49">
        <v>5</v>
      </c>
      <c r="AE12" s="50">
        <f>(P42)</f>
        <v>1</v>
      </c>
      <c r="AF12" s="50">
        <f>(N42)</f>
        <v>0</v>
      </c>
      <c r="AG12" s="51" t="str">
        <f>IF(AE12=".","-",IF(AE12&gt;AF12,"g",IF(AE12=AF12,"d","v")))</f>
        <v>g</v>
      </c>
      <c r="AH12" s="49">
        <v>3</v>
      </c>
      <c r="AI12" s="50">
        <f>(P30)</f>
        <v>2</v>
      </c>
      <c r="AJ12" s="50">
        <f>(N30)</f>
        <v>2</v>
      </c>
      <c r="AK12" s="51" t="str">
        <f>IF(AI12=".","-",IF(AI12&gt;AJ12,"g",IF(AI12=AJ12,"d","v")))</f>
        <v>d</v>
      </c>
      <c r="AL12" s="52"/>
      <c r="AM12" s="53"/>
      <c r="AN12" s="53"/>
      <c r="AO12" s="54"/>
      <c r="AP12" s="42"/>
      <c r="AQ12" s="55">
        <f t="shared" si="4"/>
        <v>9</v>
      </c>
      <c r="AR12" s="56">
        <f t="shared" si="5"/>
        <v>2</v>
      </c>
      <c r="AS12" s="56">
        <f t="shared" si="6"/>
        <v>3</v>
      </c>
      <c r="AT12" s="56">
        <f t="shared" si="7"/>
        <v>4</v>
      </c>
      <c r="AU12" s="57">
        <f>SUM(IF(O12&lt;&gt;".",O12)+IF(S12&lt;&gt;".",S12)+IF(W12&lt;&gt;".",W12)+IF(AA12&lt;&gt;".",AA12)+IF(AE12&lt;&gt;".",AE12)+IF(AI12&lt;&gt;".",AI12)+IF(C12&lt;&gt;".",C12)+IF(G12&lt;&gt;".",G12)+IF(K12&lt;&gt;".",K12))</f>
        <v>13</v>
      </c>
      <c r="AV12" s="57">
        <f>SUM(IF(P12&lt;&gt;".",P12)+IF(T12&lt;&gt;".",T12)+IF(X12&lt;&gt;".",X12)+IF(AB12&lt;&gt;".",AB12)+IF(AF12&lt;&gt;".",AF12)+IF(AJ12&lt;&gt;".",AJ12)+IF(D12&lt;&gt;".",D12)+IF(H12&lt;&gt;".",H12)+IF(L12&lt;&gt;".",L12))</f>
        <v>18</v>
      </c>
      <c r="AW12" s="58">
        <f t="shared" si="8"/>
        <v>9</v>
      </c>
      <c r="AX12" s="59"/>
      <c r="AY12" s="60">
        <f t="shared" si="11"/>
        <v>7</v>
      </c>
      <c r="AZ12" s="32"/>
      <c r="BA12" s="33">
        <f t="shared" si="9"/>
        <v>-5</v>
      </c>
    </row>
    <row r="13" spans="1:53" s="44" customFormat="1" ht="3.75" customHeight="1" thickTop="1" x14ac:dyDescent="0.3">
      <c r="A13" s="30"/>
      <c r="B13" s="61"/>
      <c r="C13" s="62"/>
      <c r="D13" s="62"/>
      <c r="E13" s="63"/>
      <c r="F13" s="61"/>
      <c r="G13" s="62"/>
      <c r="H13" s="62"/>
      <c r="I13" s="63"/>
      <c r="J13" s="61"/>
      <c r="K13" s="62"/>
      <c r="L13" s="62"/>
      <c r="M13" s="63"/>
      <c r="N13" s="61"/>
      <c r="O13" s="62"/>
      <c r="P13" s="62"/>
      <c r="Q13" s="63"/>
      <c r="R13" s="61"/>
      <c r="S13" s="62"/>
      <c r="T13" s="62"/>
      <c r="U13" s="63"/>
      <c r="V13" s="61"/>
      <c r="W13" s="62"/>
      <c r="X13" s="62"/>
      <c r="Y13" s="63"/>
      <c r="Z13" s="61"/>
      <c r="AA13" s="62"/>
      <c r="AB13" s="62"/>
      <c r="AC13" s="63"/>
      <c r="AH13" s="61"/>
      <c r="AI13" s="62"/>
      <c r="AJ13" s="62"/>
      <c r="AK13" s="63"/>
      <c r="AQ13" s="64"/>
      <c r="AR13" s="65"/>
      <c r="AS13" s="65"/>
      <c r="AT13" s="65"/>
      <c r="AU13" s="66"/>
      <c r="AV13" s="66"/>
      <c r="AW13" s="67"/>
    </row>
    <row r="14" spans="1:53" s="44" customFormat="1" ht="24.6" x14ac:dyDescent="0.4">
      <c r="A14" s="68">
        <v>1</v>
      </c>
      <c r="B14" s="69"/>
      <c r="D14" s="70"/>
      <c r="K14" s="71"/>
      <c r="L14" s="72" t="str">
        <f>($A$3)</f>
        <v>Szili Balázs</v>
      </c>
      <c r="M14" s="71"/>
      <c r="N14" s="73">
        <v>2</v>
      </c>
      <c r="O14" s="96" t="s">
        <v>58</v>
      </c>
      <c r="P14" s="73">
        <v>2</v>
      </c>
      <c r="R14" s="44" t="str">
        <f>($A$12)</f>
        <v>Kondor Balázs </v>
      </c>
      <c r="W14" s="71"/>
      <c r="Y14" s="70"/>
      <c r="AY14" s="75"/>
    </row>
    <row r="15" spans="1:53" ht="21" x14ac:dyDescent="0.4">
      <c r="A15" s="76"/>
      <c r="B15" s="77"/>
      <c r="E15" s="44"/>
      <c r="F15" s="44"/>
      <c r="G15" s="44"/>
      <c r="H15" s="44"/>
      <c r="I15" s="44"/>
      <c r="J15" s="44"/>
      <c r="L15" s="72" t="str">
        <f>($A$4)</f>
        <v>I. Farkas Gábor</v>
      </c>
      <c r="N15" s="73">
        <v>4</v>
      </c>
      <c r="O15" s="96" t="s">
        <v>58</v>
      </c>
      <c r="P15" s="73">
        <v>1</v>
      </c>
      <c r="R15" s="44" t="str">
        <f>($A$11)</f>
        <v>Theodos Sándor</v>
      </c>
      <c r="S15" s="44"/>
      <c r="V15" s="44"/>
      <c r="Z15" s="44"/>
      <c r="AA15" s="78"/>
      <c r="AI15" s="78"/>
      <c r="AJ15" s="74"/>
      <c r="AK15" s="78"/>
      <c r="AM15" s="44"/>
      <c r="AN15" s="44"/>
      <c r="AO15" s="44"/>
      <c r="AP15" s="44"/>
      <c r="AQ15" s="44"/>
      <c r="AR15" s="44"/>
      <c r="AT15" s="44"/>
      <c r="AU15" s="44"/>
      <c r="AV15" s="44"/>
      <c r="AW15" s="44"/>
      <c r="AY15" s="75"/>
    </row>
    <row r="16" spans="1:53" ht="21" x14ac:dyDescent="0.4">
      <c r="A16" s="76"/>
      <c r="B16" s="77"/>
      <c r="D16" s="70"/>
      <c r="E16" s="44"/>
      <c r="F16" s="44"/>
      <c r="G16" s="44"/>
      <c r="H16" s="44"/>
      <c r="I16" s="44"/>
      <c r="J16" s="44"/>
      <c r="L16" s="72" t="str">
        <f>($A$5)</f>
        <v>Trecskó János</v>
      </c>
      <c r="N16" s="73">
        <v>3</v>
      </c>
      <c r="O16" s="96" t="s">
        <v>58</v>
      </c>
      <c r="P16" s="73">
        <v>1</v>
      </c>
      <c r="Q16" s="78" t="s">
        <v>59</v>
      </c>
      <c r="R16" s="44" t="str">
        <f>($A$10)</f>
        <v>Szappanos György</v>
      </c>
      <c r="S16" s="44"/>
      <c r="V16" s="44"/>
      <c r="Y16" s="70"/>
      <c r="Z16" s="44"/>
      <c r="AA16" s="71"/>
      <c r="AI16" s="71"/>
      <c r="AJ16" s="71"/>
      <c r="AK16" s="71"/>
      <c r="AM16" s="44"/>
      <c r="AN16" s="44"/>
      <c r="AO16" s="44"/>
      <c r="AP16" s="44"/>
      <c r="AQ16" s="44"/>
      <c r="AR16" s="44"/>
      <c r="AT16" s="44"/>
      <c r="AU16" s="44"/>
      <c r="AV16" s="44"/>
      <c r="AW16" s="44"/>
      <c r="AY16" s="75"/>
      <c r="AZ16" s="44"/>
    </row>
    <row r="17" spans="1:52" ht="21" x14ac:dyDescent="0.4">
      <c r="A17" s="76"/>
      <c r="B17" s="77"/>
      <c r="E17" s="44"/>
      <c r="F17" s="44"/>
      <c r="G17" s="44"/>
      <c r="H17" s="44"/>
      <c r="I17" s="44"/>
      <c r="J17" s="44"/>
      <c r="L17" s="72" t="str">
        <f>($A$6)</f>
        <v>Donáth Tibor</v>
      </c>
      <c r="N17" s="73">
        <v>1</v>
      </c>
      <c r="O17" s="96" t="s">
        <v>58</v>
      </c>
      <c r="P17" s="73">
        <v>0</v>
      </c>
      <c r="R17" s="44" t="str">
        <f>($A$9)</f>
        <v>Bánfalvi Szabolcs</v>
      </c>
      <c r="S17" s="44"/>
      <c r="V17" s="44"/>
      <c r="Z17" s="44"/>
      <c r="AA17" s="78"/>
      <c r="AI17" s="78"/>
      <c r="AJ17" s="74"/>
      <c r="AK17" s="78"/>
      <c r="AM17" s="44"/>
      <c r="AN17" s="44"/>
      <c r="AO17" s="44"/>
      <c r="AP17" s="44"/>
      <c r="AQ17" s="44"/>
      <c r="AR17" s="44"/>
      <c r="AT17" s="44"/>
      <c r="AU17" s="44"/>
      <c r="AV17" s="44"/>
      <c r="AW17" s="44"/>
      <c r="AY17" s="75"/>
    </row>
    <row r="18" spans="1:52" ht="21" x14ac:dyDescent="0.4">
      <c r="A18" s="76"/>
      <c r="B18" s="77"/>
      <c r="D18" s="70"/>
      <c r="E18" s="44"/>
      <c r="F18" s="44"/>
      <c r="G18" s="44"/>
      <c r="H18" s="44"/>
      <c r="I18" s="44"/>
      <c r="J18" s="44"/>
      <c r="L18" s="72" t="str">
        <f>($A$7)</f>
        <v>Komáromi Zsolt</v>
      </c>
      <c r="N18" s="73">
        <v>1</v>
      </c>
      <c r="O18" s="96" t="s">
        <v>58</v>
      </c>
      <c r="P18" s="73">
        <v>1</v>
      </c>
      <c r="Q18" s="78" t="s">
        <v>59</v>
      </c>
      <c r="R18" s="44" t="str">
        <f>($A$8)</f>
        <v>Siska János</v>
      </c>
      <c r="S18" s="44"/>
      <c r="V18" s="44"/>
      <c r="Y18" s="70"/>
      <c r="Z18" s="44"/>
      <c r="AA18" s="71"/>
      <c r="AI18" s="71"/>
      <c r="AJ18" s="71"/>
      <c r="AK18" s="71"/>
      <c r="AM18" s="44"/>
      <c r="AN18" s="44"/>
      <c r="AO18" s="44"/>
      <c r="AP18" s="44"/>
      <c r="AQ18" s="44"/>
      <c r="AR18" s="44"/>
      <c r="AT18" s="44"/>
      <c r="AU18" s="44"/>
      <c r="AV18" s="44"/>
      <c r="AW18" s="44"/>
      <c r="AY18" s="75"/>
      <c r="AZ18" s="44"/>
    </row>
    <row r="19" spans="1:52" ht="3.75" customHeight="1" x14ac:dyDescent="0.4">
      <c r="A19" s="76"/>
      <c r="B19" s="77"/>
      <c r="C19" s="79"/>
      <c r="D19" s="80"/>
      <c r="E19" s="77"/>
      <c r="F19" s="77"/>
      <c r="G19" s="77"/>
      <c r="H19" s="77"/>
      <c r="I19" s="77"/>
      <c r="J19" s="77"/>
      <c r="K19" s="81"/>
      <c r="L19" s="81"/>
      <c r="M19" s="81"/>
      <c r="N19" s="77"/>
      <c r="O19" s="82"/>
      <c r="P19" s="83"/>
      <c r="Q19" s="82"/>
      <c r="R19" s="77"/>
      <c r="S19" s="77"/>
      <c r="T19" s="81"/>
      <c r="U19" s="81"/>
      <c r="V19" s="77"/>
      <c r="W19" s="81"/>
      <c r="X19" s="81"/>
      <c r="Y19" s="81"/>
      <c r="Z19" s="77"/>
      <c r="AA19" s="82"/>
      <c r="AB19" s="83"/>
      <c r="AC19" s="82"/>
      <c r="AD19" s="81"/>
      <c r="AE19" s="77"/>
      <c r="AF19" s="77"/>
      <c r="AG19" s="77"/>
      <c r="AH19" s="77"/>
      <c r="AI19" s="82"/>
      <c r="AJ19" s="83"/>
      <c r="AK19" s="82"/>
      <c r="AL19" s="81"/>
      <c r="AM19" s="77"/>
      <c r="AN19" s="77"/>
      <c r="AO19" s="77"/>
      <c r="AP19" s="44"/>
      <c r="AQ19" s="44"/>
      <c r="AR19" s="44"/>
      <c r="AS19" s="44"/>
      <c r="AT19" s="44"/>
      <c r="AU19" s="44"/>
      <c r="AV19" s="44"/>
      <c r="AW19" s="44"/>
    </row>
    <row r="20" spans="1:52" s="44" customFormat="1" ht="24.6" x14ac:dyDescent="0.4">
      <c r="A20" s="68">
        <v>2</v>
      </c>
      <c r="B20" s="84"/>
      <c r="D20" s="70"/>
      <c r="K20" s="71"/>
      <c r="L20" s="72" t="str">
        <f>($A$3)</f>
        <v>Szili Balázs</v>
      </c>
      <c r="M20" s="71"/>
      <c r="N20" s="73">
        <v>2</v>
      </c>
      <c r="O20" s="96" t="s">
        <v>58</v>
      </c>
      <c r="P20" s="73">
        <v>2</v>
      </c>
      <c r="R20" s="44" t="str">
        <f>($A$11)</f>
        <v>Theodos Sándor</v>
      </c>
      <c r="W20" s="71"/>
      <c r="Y20" s="70"/>
      <c r="AY20" s="75"/>
    </row>
    <row r="21" spans="1:52" ht="21" x14ac:dyDescent="0.4">
      <c r="A21" s="76"/>
      <c r="B21" s="85"/>
      <c r="E21" s="44"/>
      <c r="F21" s="44"/>
      <c r="G21" s="44"/>
      <c r="H21" s="44"/>
      <c r="I21" s="44"/>
      <c r="J21" s="44"/>
      <c r="L21" s="72" t="str">
        <f>($A$4)</f>
        <v>I. Farkas Gábor</v>
      </c>
      <c r="N21" s="73">
        <v>2</v>
      </c>
      <c r="O21" s="96" t="s">
        <v>58</v>
      </c>
      <c r="P21" s="73">
        <v>2</v>
      </c>
      <c r="Q21" s="78"/>
      <c r="R21" s="44" t="str">
        <f>($A$10)</f>
        <v>Szappanos György</v>
      </c>
      <c r="S21" s="44"/>
      <c r="V21" s="44"/>
      <c r="Z21" s="44"/>
      <c r="AA21" s="78"/>
      <c r="AI21" s="78"/>
      <c r="AJ21" s="74"/>
      <c r="AK21" s="78"/>
      <c r="AM21" s="44"/>
      <c r="AN21" s="44"/>
      <c r="AO21" s="44"/>
      <c r="AP21" s="44"/>
      <c r="AQ21" s="44"/>
      <c r="AR21" s="44"/>
      <c r="AT21" s="44"/>
      <c r="AU21" s="44"/>
      <c r="AV21" s="44"/>
      <c r="AW21" s="44"/>
      <c r="AY21" s="75"/>
    </row>
    <row r="22" spans="1:52" ht="21" x14ac:dyDescent="0.4">
      <c r="A22" s="76"/>
      <c r="B22" s="85"/>
      <c r="D22" s="70"/>
      <c r="E22" s="44"/>
      <c r="F22" s="44"/>
      <c r="G22" s="44"/>
      <c r="H22" s="44"/>
      <c r="I22" s="44"/>
      <c r="J22" s="44"/>
      <c r="L22" s="72" t="str">
        <f>($A$5)</f>
        <v>Trecskó János</v>
      </c>
      <c r="N22" s="73">
        <v>4</v>
      </c>
      <c r="O22" s="96" t="s">
        <v>58</v>
      </c>
      <c r="P22" s="73">
        <v>0</v>
      </c>
      <c r="Q22" s="78" t="s">
        <v>59</v>
      </c>
      <c r="R22" s="44" t="str">
        <f>($A$9)</f>
        <v>Bánfalvi Szabolcs</v>
      </c>
      <c r="V22" s="44"/>
      <c r="Y22" s="70"/>
      <c r="Z22" s="44"/>
      <c r="AA22" s="71"/>
      <c r="AI22" s="71"/>
      <c r="AJ22" s="71"/>
      <c r="AK22" s="71"/>
      <c r="AM22" s="44"/>
      <c r="AN22" s="44"/>
      <c r="AO22" s="44"/>
      <c r="AP22" s="44"/>
      <c r="AQ22" s="44"/>
      <c r="AR22" s="44"/>
      <c r="AT22" s="44"/>
      <c r="AU22" s="44"/>
      <c r="AV22" s="44"/>
      <c r="AW22" s="44"/>
      <c r="AY22" s="75"/>
      <c r="AZ22" s="44"/>
    </row>
    <row r="23" spans="1:52" ht="21" x14ac:dyDescent="0.4">
      <c r="A23" s="76"/>
      <c r="B23" s="85"/>
      <c r="E23" s="44"/>
      <c r="F23" s="44"/>
      <c r="G23" s="44"/>
      <c r="H23" s="44"/>
      <c r="I23" s="44"/>
      <c r="J23" s="44"/>
      <c r="L23" s="72" t="str">
        <f>($A$6)</f>
        <v>Donáth Tibor</v>
      </c>
      <c r="N23" s="73">
        <v>0</v>
      </c>
      <c r="O23" s="96" t="s">
        <v>58</v>
      </c>
      <c r="P23" s="73">
        <v>0</v>
      </c>
      <c r="Q23" s="78" t="s">
        <v>59</v>
      </c>
      <c r="R23" s="44" t="str">
        <f>($A$8)</f>
        <v>Siska János</v>
      </c>
      <c r="S23" s="44"/>
      <c r="V23" s="44"/>
      <c r="Z23" s="44"/>
      <c r="AA23" s="78"/>
      <c r="AI23" s="78"/>
      <c r="AJ23" s="74"/>
      <c r="AK23" s="78"/>
      <c r="AM23" s="44"/>
      <c r="AN23" s="44"/>
      <c r="AO23" s="44"/>
      <c r="AP23" s="44"/>
      <c r="AQ23" s="44"/>
      <c r="AR23" s="44"/>
      <c r="AT23" s="44"/>
      <c r="AU23" s="44"/>
      <c r="AV23" s="44"/>
      <c r="AW23" s="44"/>
      <c r="AY23" s="75"/>
    </row>
    <row r="24" spans="1:52" ht="21" x14ac:dyDescent="0.4">
      <c r="A24" s="76"/>
      <c r="B24" s="85"/>
      <c r="D24" s="70"/>
      <c r="E24" s="44"/>
      <c r="F24" s="44"/>
      <c r="G24" s="44"/>
      <c r="H24" s="44"/>
      <c r="I24" s="44"/>
      <c r="J24" s="44"/>
      <c r="L24" s="72" t="str">
        <f>($A$7)</f>
        <v>Komáromi Zsolt</v>
      </c>
      <c r="N24" s="73">
        <v>1</v>
      </c>
      <c r="O24" s="96" t="s">
        <v>58</v>
      </c>
      <c r="P24" s="73">
        <v>0</v>
      </c>
      <c r="Q24" s="78" t="s">
        <v>59</v>
      </c>
      <c r="R24" s="44" t="str">
        <f>($A$12)</f>
        <v>Kondor Balázs </v>
      </c>
      <c r="S24" s="44"/>
      <c r="V24" s="44"/>
      <c r="Y24" s="70"/>
      <c r="Z24" s="44"/>
      <c r="AA24" s="71"/>
      <c r="AI24" s="71"/>
      <c r="AJ24" s="71"/>
      <c r="AK24" s="71"/>
      <c r="AM24" s="44"/>
      <c r="AN24" s="44"/>
      <c r="AO24" s="44"/>
      <c r="AP24" s="44"/>
      <c r="AQ24" s="44"/>
      <c r="AR24" s="44"/>
      <c r="AT24" s="44"/>
      <c r="AU24" s="44"/>
      <c r="AV24" s="44"/>
      <c r="AW24" s="44"/>
      <c r="AY24" s="75"/>
      <c r="AZ24" s="44"/>
    </row>
    <row r="25" spans="1:52" ht="3.75" customHeight="1" x14ac:dyDescent="0.4">
      <c r="A25" s="76"/>
      <c r="B25" s="85"/>
      <c r="C25" s="86"/>
      <c r="D25" s="87"/>
      <c r="E25" s="85"/>
      <c r="F25" s="85"/>
      <c r="G25" s="85"/>
      <c r="H25" s="85"/>
      <c r="I25" s="85"/>
      <c r="J25" s="85"/>
      <c r="K25" s="88"/>
      <c r="L25" s="88"/>
      <c r="M25" s="88"/>
      <c r="N25" s="85"/>
      <c r="O25" s="89"/>
      <c r="P25" s="90"/>
      <c r="Q25" s="89"/>
      <c r="R25" s="85"/>
      <c r="S25" s="85"/>
      <c r="T25" s="88"/>
      <c r="U25" s="88"/>
      <c r="V25" s="85"/>
      <c r="W25" s="88"/>
      <c r="X25" s="88"/>
      <c r="Y25" s="88"/>
      <c r="Z25" s="85"/>
      <c r="AA25" s="89"/>
      <c r="AB25" s="90"/>
      <c r="AC25" s="89"/>
      <c r="AD25" s="88"/>
      <c r="AE25" s="85"/>
      <c r="AF25" s="85"/>
      <c r="AG25" s="85"/>
      <c r="AH25" s="85"/>
      <c r="AI25" s="89"/>
      <c r="AJ25" s="90"/>
      <c r="AK25" s="89"/>
      <c r="AL25" s="88"/>
      <c r="AM25" s="85"/>
      <c r="AN25" s="85"/>
      <c r="AO25" s="85"/>
      <c r="AP25" s="44"/>
      <c r="AQ25" s="44"/>
      <c r="AR25" s="44"/>
      <c r="AS25" s="44"/>
      <c r="AT25" s="44"/>
      <c r="AU25" s="44"/>
      <c r="AV25" s="44"/>
      <c r="AW25" s="44"/>
    </row>
    <row r="26" spans="1:52" s="44" customFormat="1" ht="24.6" x14ac:dyDescent="0.4">
      <c r="A26" s="68">
        <v>3</v>
      </c>
      <c r="B26" s="69"/>
      <c r="D26" s="70"/>
      <c r="K26" s="71"/>
      <c r="L26" s="72" t="str">
        <f>($A$3)</f>
        <v>Szili Balázs</v>
      </c>
      <c r="M26" s="71"/>
      <c r="N26" s="73">
        <v>4</v>
      </c>
      <c r="O26" s="96" t="s">
        <v>58</v>
      </c>
      <c r="P26" s="73">
        <v>0</v>
      </c>
      <c r="R26" s="44" t="str">
        <f>($A$10)</f>
        <v>Szappanos György</v>
      </c>
      <c r="W26" s="71"/>
      <c r="Y26" s="70"/>
      <c r="AY26" s="75"/>
    </row>
    <row r="27" spans="1:52" ht="21" x14ac:dyDescent="0.4">
      <c r="A27" s="76"/>
      <c r="B27" s="77"/>
      <c r="E27" s="44"/>
      <c r="F27" s="44"/>
      <c r="G27" s="44"/>
      <c r="H27" s="44"/>
      <c r="I27" s="44"/>
      <c r="J27" s="44"/>
      <c r="L27" s="72" t="str">
        <f>($A$4)</f>
        <v>I. Farkas Gábor</v>
      </c>
      <c r="M27">
        <v>2</v>
      </c>
      <c r="N27" s="73">
        <v>2</v>
      </c>
      <c r="O27" s="96" t="s">
        <v>58</v>
      </c>
      <c r="P27" s="73">
        <v>2</v>
      </c>
      <c r="R27" s="44" t="str">
        <f>($A$9)</f>
        <v>Bánfalvi Szabolcs</v>
      </c>
      <c r="S27" s="44"/>
      <c r="V27" s="44"/>
      <c r="Z27" s="44"/>
      <c r="AA27" s="78"/>
      <c r="AI27" s="78"/>
      <c r="AJ27" s="74"/>
      <c r="AK27" s="78"/>
      <c r="AM27" s="44"/>
      <c r="AN27" s="44"/>
      <c r="AO27" s="44"/>
      <c r="AP27" s="44"/>
      <c r="AQ27" s="44"/>
      <c r="AR27" s="44"/>
      <c r="AT27" s="44"/>
      <c r="AU27" s="44"/>
      <c r="AV27" s="44"/>
      <c r="AW27" s="44"/>
      <c r="AY27" s="75"/>
    </row>
    <row r="28" spans="1:52" ht="21" x14ac:dyDescent="0.4">
      <c r="A28" s="76"/>
      <c r="B28" s="77"/>
      <c r="D28" s="70"/>
      <c r="E28" s="44"/>
      <c r="F28" s="44"/>
      <c r="G28" s="44"/>
      <c r="H28" s="44"/>
      <c r="I28" s="44"/>
      <c r="J28" s="44"/>
      <c r="L28" s="72" t="str">
        <f>($A$5)</f>
        <v>Trecskó János</v>
      </c>
      <c r="N28" s="73">
        <v>1</v>
      </c>
      <c r="O28" s="96" t="s">
        <v>58</v>
      </c>
      <c r="P28" s="73">
        <v>4</v>
      </c>
      <c r="Q28" s="78"/>
      <c r="R28" s="44" t="str">
        <f>($A$8)</f>
        <v>Siska János</v>
      </c>
      <c r="S28" s="44"/>
      <c r="V28" s="44"/>
      <c r="Y28" s="70"/>
      <c r="Z28" s="44"/>
      <c r="AA28" s="71"/>
      <c r="AI28" s="71"/>
      <c r="AJ28" s="71"/>
      <c r="AK28" s="71"/>
      <c r="AM28" s="44"/>
      <c r="AN28" s="44"/>
      <c r="AO28" s="44"/>
      <c r="AP28" s="44"/>
      <c r="AQ28" s="44"/>
      <c r="AR28" s="44"/>
      <c r="AT28" s="44"/>
      <c r="AU28" s="44"/>
      <c r="AV28" s="44"/>
      <c r="AW28" s="44"/>
      <c r="AY28" s="75"/>
      <c r="AZ28" s="44"/>
    </row>
    <row r="29" spans="1:52" ht="21" x14ac:dyDescent="0.4">
      <c r="A29" s="76"/>
      <c r="B29" s="77"/>
      <c r="E29" s="44"/>
      <c r="F29" s="44"/>
      <c r="G29" s="44"/>
      <c r="H29" s="44"/>
      <c r="I29" s="44"/>
      <c r="J29" s="44"/>
      <c r="L29" s="72" t="str">
        <f>($A$6)</f>
        <v>Donáth Tibor</v>
      </c>
      <c r="N29" s="73">
        <v>1</v>
      </c>
      <c r="O29" s="96" t="s">
        <v>58</v>
      </c>
      <c r="P29" s="73">
        <v>0</v>
      </c>
      <c r="R29" s="44" t="str">
        <f>($A$7)</f>
        <v>Komáromi Zsolt</v>
      </c>
      <c r="S29" s="44"/>
      <c r="V29" s="44"/>
      <c r="Z29" s="44"/>
      <c r="AA29" s="78"/>
      <c r="AI29" s="78"/>
      <c r="AJ29" s="74"/>
      <c r="AK29" s="78"/>
      <c r="AM29" s="44"/>
      <c r="AN29" s="44"/>
      <c r="AO29" s="44"/>
      <c r="AP29" s="44"/>
      <c r="AQ29" s="44"/>
      <c r="AR29" s="44"/>
      <c r="AT29" s="44"/>
      <c r="AU29" s="44"/>
      <c r="AV29" s="44"/>
      <c r="AW29" s="44"/>
      <c r="AY29" s="75"/>
    </row>
    <row r="30" spans="1:52" ht="21" x14ac:dyDescent="0.4">
      <c r="A30" s="76"/>
      <c r="B30" s="77"/>
      <c r="D30" s="70"/>
      <c r="E30" s="44"/>
      <c r="F30" s="44"/>
      <c r="G30" s="44"/>
      <c r="H30" s="44"/>
      <c r="I30" s="44"/>
      <c r="J30" s="44"/>
      <c r="L30" s="72" t="str">
        <f>($A$11)</f>
        <v>Theodos Sándor</v>
      </c>
      <c r="N30" s="73">
        <v>2</v>
      </c>
      <c r="O30" s="96" t="s">
        <v>58</v>
      </c>
      <c r="P30" s="73">
        <v>2</v>
      </c>
      <c r="Q30" s="78" t="s">
        <v>59</v>
      </c>
      <c r="R30" s="44" t="str">
        <f>($A$12)</f>
        <v>Kondor Balázs </v>
      </c>
      <c r="S30" s="44"/>
      <c r="V30" s="44"/>
      <c r="Y30" s="70"/>
      <c r="Z30" s="44"/>
      <c r="AA30" s="71"/>
      <c r="AI30" s="71"/>
      <c r="AJ30" s="71"/>
      <c r="AK30" s="71"/>
      <c r="AM30" s="44"/>
      <c r="AN30" s="44"/>
      <c r="AO30" s="44"/>
      <c r="AP30" s="44"/>
      <c r="AQ30" s="44"/>
      <c r="AR30" s="44"/>
      <c r="AT30" s="44"/>
      <c r="AU30" s="44"/>
      <c r="AV30" s="44"/>
      <c r="AW30" s="44"/>
      <c r="AY30" s="75"/>
      <c r="AZ30" s="44"/>
    </row>
    <row r="31" spans="1:52" ht="3.75" customHeight="1" x14ac:dyDescent="0.4">
      <c r="A31" s="76"/>
      <c r="B31" s="77"/>
      <c r="C31" s="79"/>
      <c r="D31" s="80"/>
      <c r="E31" s="77"/>
      <c r="F31" s="77"/>
      <c r="G31" s="77"/>
      <c r="H31" s="77"/>
      <c r="I31" s="77"/>
      <c r="J31" s="77"/>
      <c r="K31" s="81"/>
      <c r="L31" s="81"/>
      <c r="M31" s="81"/>
      <c r="N31" s="77"/>
      <c r="O31" s="82"/>
      <c r="P31" s="83"/>
      <c r="Q31" s="82"/>
      <c r="R31" s="77"/>
      <c r="S31" s="77"/>
      <c r="T31" s="81"/>
      <c r="U31" s="81"/>
      <c r="V31" s="77"/>
      <c r="W31" s="81"/>
      <c r="X31" s="81"/>
      <c r="Y31" s="81"/>
      <c r="Z31" s="77"/>
      <c r="AA31" s="82"/>
      <c r="AB31" s="83"/>
      <c r="AC31" s="82"/>
      <c r="AD31" s="81"/>
      <c r="AE31" s="77"/>
      <c r="AF31" s="77"/>
      <c r="AG31" s="77"/>
      <c r="AH31" s="77"/>
      <c r="AI31" s="82"/>
      <c r="AJ31" s="83"/>
      <c r="AK31" s="82"/>
      <c r="AL31" s="81"/>
      <c r="AM31" s="77"/>
      <c r="AN31" s="77"/>
      <c r="AO31" s="77"/>
      <c r="AP31" s="44"/>
      <c r="AQ31" s="44"/>
      <c r="AR31" s="44"/>
      <c r="AS31" s="44"/>
      <c r="AT31" s="44"/>
      <c r="AU31" s="44"/>
      <c r="AV31" s="44"/>
      <c r="AW31" s="44"/>
    </row>
    <row r="32" spans="1:52" s="44" customFormat="1" ht="24.6" x14ac:dyDescent="0.4">
      <c r="A32" s="68">
        <v>4</v>
      </c>
      <c r="B32" s="84"/>
      <c r="D32" s="70"/>
      <c r="K32" s="71"/>
      <c r="L32" s="72" t="str">
        <f>($A$3)</f>
        <v>Szili Balázs</v>
      </c>
      <c r="M32" s="71"/>
      <c r="N32" s="73">
        <v>2</v>
      </c>
      <c r="O32" s="96" t="s">
        <v>58</v>
      </c>
      <c r="P32" s="73">
        <v>0</v>
      </c>
      <c r="R32" s="44" t="str">
        <f>($A$9)</f>
        <v>Bánfalvi Szabolcs</v>
      </c>
      <c r="W32" s="71"/>
      <c r="Y32" s="70"/>
      <c r="AY32" s="75"/>
    </row>
    <row r="33" spans="1:52" ht="21" x14ac:dyDescent="0.4">
      <c r="A33" s="76"/>
      <c r="B33" s="85"/>
      <c r="E33" s="44"/>
      <c r="F33" s="44"/>
      <c r="G33" s="44"/>
      <c r="H33" s="44"/>
      <c r="I33" s="44"/>
      <c r="J33" s="44"/>
      <c r="L33" s="72" t="str">
        <f>($A$8)</f>
        <v>Siska János</v>
      </c>
      <c r="N33" s="73">
        <v>3</v>
      </c>
      <c r="O33" s="96" t="s">
        <v>58</v>
      </c>
      <c r="P33" s="73">
        <v>11</v>
      </c>
      <c r="R33" s="44" t="str">
        <f>($A$4)</f>
        <v>I. Farkas Gábor</v>
      </c>
      <c r="S33" s="44"/>
      <c r="V33" s="44"/>
      <c r="Z33" s="44"/>
      <c r="AA33" s="78"/>
      <c r="AI33" s="78"/>
      <c r="AJ33" s="74"/>
      <c r="AK33" s="78"/>
      <c r="AM33" s="44"/>
      <c r="AN33" s="44"/>
      <c r="AO33" s="44"/>
      <c r="AP33" s="44"/>
      <c r="AQ33" s="44"/>
      <c r="AR33" s="44"/>
      <c r="AT33" s="44"/>
      <c r="AU33" s="44"/>
      <c r="AV33" s="44"/>
      <c r="AW33" s="44"/>
      <c r="AY33" s="75"/>
    </row>
    <row r="34" spans="1:52" ht="21" x14ac:dyDescent="0.4">
      <c r="A34" s="76"/>
      <c r="B34" s="85"/>
      <c r="D34" s="70"/>
      <c r="E34" s="44"/>
      <c r="F34" s="44"/>
      <c r="G34" s="44"/>
      <c r="H34" s="44"/>
      <c r="I34" s="44"/>
      <c r="J34" s="44"/>
      <c r="L34" s="72" t="str">
        <f>($A$5)</f>
        <v>Trecskó János</v>
      </c>
      <c r="N34" s="73">
        <v>1</v>
      </c>
      <c r="O34" s="96" t="s">
        <v>58</v>
      </c>
      <c r="P34" s="73">
        <v>0</v>
      </c>
      <c r="Q34" s="78"/>
      <c r="R34" s="44" t="str">
        <f>($A$7)</f>
        <v>Komáromi Zsolt</v>
      </c>
      <c r="S34" s="44"/>
      <c r="V34" s="44"/>
      <c r="Y34" s="70"/>
      <c r="Z34" s="44"/>
      <c r="AA34" s="71"/>
      <c r="AI34" s="71"/>
      <c r="AJ34" s="71"/>
      <c r="AK34" s="71"/>
      <c r="AM34" s="44"/>
      <c r="AN34" s="44"/>
      <c r="AO34" s="44"/>
      <c r="AP34" s="44"/>
      <c r="AQ34" s="44"/>
      <c r="AR34" s="44"/>
      <c r="AT34" s="44"/>
      <c r="AU34" s="44"/>
      <c r="AV34" s="44"/>
      <c r="AW34" s="44"/>
      <c r="AY34" s="75"/>
      <c r="AZ34" s="44"/>
    </row>
    <row r="35" spans="1:52" ht="21" x14ac:dyDescent="0.4">
      <c r="A35" s="76"/>
      <c r="B35" s="85"/>
      <c r="E35" s="44"/>
      <c r="F35" s="44"/>
      <c r="G35" s="44"/>
      <c r="H35" s="44"/>
      <c r="I35" s="44"/>
      <c r="J35" s="44"/>
      <c r="L35" s="72" t="str">
        <f>($A$6)</f>
        <v>Donáth Tibor</v>
      </c>
      <c r="N35" s="73">
        <v>4</v>
      </c>
      <c r="O35" s="96" t="s">
        <v>58</v>
      </c>
      <c r="P35" s="73">
        <v>2</v>
      </c>
      <c r="R35" s="44" t="str">
        <f>($A$12)</f>
        <v>Kondor Balázs </v>
      </c>
      <c r="S35" s="44"/>
      <c r="V35" s="44"/>
      <c r="Z35" s="44"/>
      <c r="AA35" s="78"/>
      <c r="AI35" s="78"/>
      <c r="AJ35" s="74"/>
      <c r="AK35" s="78"/>
      <c r="AM35" s="44"/>
      <c r="AN35" s="44"/>
      <c r="AO35" s="44"/>
      <c r="AP35" s="44"/>
      <c r="AQ35" s="44"/>
      <c r="AR35" s="44"/>
      <c r="AT35" s="44"/>
      <c r="AU35" s="44"/>
      <c r="AV35" s="44"/>
      <c r="AW35" s="44"/>
      <c r="AY35" s="75"/>
    </row>
    <row r="36" spans="1:52" ht="21" x14ac:dyDescent="0.4">
      <c r="A36" s="76"/>
      <c r="B36" s="85"/>
      <c r="D36" s="70"/>
      <c r="E36" s="44"/>
      <c r="F36" s="44"/>
      <c r="G36" s="44"/>
      <c r="H36" s="44"/>
      <c r="I36" s="44"/>
      <c r="J36" s="44"/>
      <c r="L36" s="72" t="str">
        <f>($A$10)</f>
        <v>Szappanos György</v>
      </c>
      <c r="N36" s="73">
        <v>0</v>
      </c>
      <c r="O36" s="96" t="s">
        <v>58</v>
      </c>
      <c r="P36" s="73">
        <v>0</v>
      </c>
      <c r="Q36" s="78" t="s">
        <v>59</v>
      </c>
      <c r="R36" s="44" t="str">
        <f>($A$11)</f>
        <v>Theodos Sándor</v>
      </c>
      <c r="S36" s="44"/>
      <c r="V36" s="44"/>
      <c r="Y36" s="70"/>
      <c r="Z36" s="44"/>
      <c r="AA36" s="71"/>
      <c r="AI36" s="71"/>
      <c r="AJ36" s="71"/>
      <c r="AK36" s="71"/>
      <c r="AM36" s="44"/>
      <c r="AN36" s="44"/>
      <c r="AO36" s="44"/>
      <c r="AP36" s="44"/>
      <c r="AQ36" s="44"/>
      <c r="AR36" s="44"/>
      <c r="AT36" s="44"/>
      <c r="AU36" s="44"/>
      <c r="AV36" s="44"/>
      <c r="AW36" s="44"/>
      <c r="AY36" s="75"/>
      <c r="AZ36" s="44"/>
    </row>
    <row r="37" spans="1:52" ht="3.75" customHeight="1" x14ac:dyDescent="0.4">
      <c r="A37" s="76"/>
      <c r="B37" s="85"/>
      <c r="C37" s="86"/>
      <c r="D37" s="87"/>
      <c r="E37" s="85"/>
      <c r="F37" s="85"/>
      <c r="G37" s="85"/>
      <c r="H37" s="85"/>
      <c r="I37" s="85"/>
      <c r="J37" s="85"/>
      <c r="K37" s="88"/>
      <c r="L37" s="88"/>
      <c r="M37" s="88"/>
      <c r="N37" s="85"/>
      <c r="O37" s="89"/>
      <c r="P37" s="90"/>
      <c r="Q37" s="89"/>
      <c r="R37" s="85"/>
      <c r="S37" s="85"/>
      <c r="T37" s="88"/>
      <c r="U37" s="88"/>
      <c r="V37" s="85"/>
      <c r="W37" s="88"/>
      <c r="X37" s="88"/>
      <c r="Y37" s="88"/>
      <c r="Z37" s="85"/>
      <c r="AA37" s="89"/>
      <c r="AB37" s="90"/>
      <c r="AC37" s="89"/>
      <c r="AD37" s="88"/>
      <c r="AE37" s="85"/>
      <c r="AF37" s="85"/>
      <c r="AG37" s="85"/>
      <c r="AH37" s="85"/>
      <c r="AI37" s="89"/>
      <c r="AJ37" s="90"/>
      <c r="AK37" s="89"/>
      <c r="AL37" s="88"/>
      <c r="AM37" s="85"/>
      <c r="AN37" s="85"/>
      <c r="AO37" s="85"/>
      <c r="AP37" s="44"/>
      <c r="AQ37" s="44"/>
      <c r="AR37" s="44"/>
      <c r="AS37" s="44"/>
      <c r="AT37" s="44"/>
      <c r="AU37" s="44"/>
      <c r="AV37" s="44"/>
      <c r="AW37" s="44"/>
    </row>
    <row r="38" spans="1:52" s="44" customFormat="1" ht="24.6" x14ac:dyDescent="0.4">
      <c r="A38" s="68">
        <v>5</v>
      </c>
      <c r="B38" s="69"/>
      <c r="D38" s="70"/>
      <c r="K38" s="71"/>
      <c r="L38" s="72" t="str">
        <f>($A$3)</f>
        <v>Szili Balázs</v>
      </c>
      <c r="M38" s="71"/>
      <c r="N38" s="73">
        <v>4</v>
      </c>
      <c r="O38" s="96" t="s">
        <v>58</v>
      </c>
      <c r="P38" s="73">
        <v>3</v>
      </c>
      <c r="R38" s="44" t="str">
        <f>($A$8)</f>
        <v>Siska János</v>
      </c>
      <c r="W38" s="71"/>
      <c r="Y38" s="70"/>
      <c r="AY38" s="75"/>
    </row>
    <row r="39" spans="1:52" ht="21" x14ac:dyDescent="0.4">
      <c r="A39" s="76"/>
      <c r="B39" s="77"/>
      <c r="E39" s="44"/>
      <c r="F39" s="44"/>
      <c r="G39" s="44"/>
      <c r="H39" s="44"/>
      <c r="I39" s="44"/>
      <c r="J39" s="44"/>
      <c r="L39" s="72" t="str">
        <f>($A$4)</f>
        <v>I. Farkas Gábor</v>
      </c>
      <c r="N39" s="73">
        <v>2</v>
      </c>
      <c r="O39" s="96" t="s">
        <v>58</v>
      </c>
      <c r="P39" s="73">
        <v>1</v>
      </c>
      <c r="R39" s="44" t="str">
        <f>($A$7)</f>
        <v>Komáromi Zsolt</v>
      </c>
      <c r="S39" s="44"/>
      <c r="V39" s="44"/>
      <c r="Z39" s="44"/>
      <c r="AA39" s="78"/>
      <c r="AB39" s="74"/>
      <c r="AC39" s="78"/>
      <c r="AE39" s="44"/>
      <c r="AF39" s="44"/>
      <c r="AG39" s="44"/>
      <c r="AH39" s="44"/>
      <c r="AI39" s="78"/>
      <c r="AJ39" s="74"/>
      <c r="AK39" s="78"/>
      <c r="AM39" s="44"/>
      <c r="AN39" s="44"/>
      <c r="AO39" s="44"/>
      <c r="AP39" s="44"/>
      <c r="AQ39" s="44"/>
      <c r="AR39" s="44"/>
      <c r="AT39" s="44"/>
      <c r="AU39" s="44"/>
      <c r="AV39" s="44"/>
      <c r="AW39" s="44"/>
      <c r="AY39" s="75"/>
    </row>
    <row r="40" spans="1:52" ht="21" x14ac:dyDescent="0.4">
      <c r="A40" s="76"/>
      <c r="B40" s="77"/>
      <c r="D40" s="70"/>
      <c r="E40" s="44"/>
      <c r="F40" s="44"/>
      <c r="G40" s="44"/>
      <c r="H40" s="44"/>
      <c r="I40" s="44"/>
      <c r="J40" s="44"/>
      <c r="L40" s="72" t="str">
        <f>($A$5)</f>
        <v>Trecskó János</v>
      </c>
      <c r="N40" s="73">
        <v>2</v>
      </c>
      <c r="O40" s="96" t="s">
        <v>58</v>
      </c>
      <c r="P40" s="73">
        <v>4</v>
      </c>
      <c r="Q40" s="78"/>
      <c r="R40" s="44" t="str">
        <f>($A$6)</f>
        <v>Donáth Tibor</v>
      </c>
      <c r="S40" s="44"/>
      <c r="V40" s="44"/>
      <c r="Y40" s="70"/>
      <c r="Z40" s="44"/>
      <c r="AA40" s="71"/>
      <c r="AB40" s="71"/>
      <c r="AC40" s="71"/>
      <c r="AE40" s="44"/>
      <c r="AF40" s="44"/>
      <c r="AG40" s="44"/>
      <c r="AH40" s="44"/>
      <c r="AI40" s="71"/>
      <c r="AJ40" s="71"/>
      <c r="AK40" s="71"/>
      <c r="AM40" s="44"/>
      <c r="AN40" s="44"/>
      <c r="AO40" s="44"/>
      <c r="AP40" s="44"/>
      <c r="AQ40" s="44"/>
      <c r="AR40" s="44"/>
      <c r="AT40" s="44"/>
      <c r="AU40" s="44"/>
      <c r="AV40" s="44"/>
      <c r="AW40" s="44"/>
      <c r="AY40" s="75"/>
      <c r="AZ40" s="44"/>
    </row>
    <row r="41" spans="1:52" ht="21" x14ac:dyDescent="0.4">
      <c r="A41" s="76"/>
      <c r="B41" s="77"/>
      <c r="E41" s="44"/>
      <c r="F41" s="44"/>
      <c r="G41" s="44"/>
      <c r="H41" s="44"/>
      <c r="I41" s="44"/>
      <c r="J41" s="44"/>
      <c r="L41" s="72" t="str">
        <f>($A$9)</f>
        <v>Bánfalvi Szabolcs</v>
      </c>
      <c r="N41" s="73">
        <v>2</v>
      </c>
      <c r="O41" s="96" t="s">
        <v>58</v>
      </c>
      <c r="P41" s="73">
        <v>0</v>
      </c>
      <c r="R41" s="44" t="str">
        <f>($A$11)</f>
        <v>Theodos Sándor</v>
      </c>
      <c r="S41" s="44"/>
      <c r="V41" s="44"/>
      <c r="Z41" s="44"/>
      <c r="AA41" s="78"/>
      <c r="AB41" s="74"/>
      <c r="AC41" s="78"/>
      <c r="AE41" s="44"/>
      <c r="AF41" s="44"/>
      <c r="AG41" s="44"/>
      <c r="AH41" s="44"/>
      <c r="AI41" s="78"/>
      <c r="AJ41" s="74"/>
      <c r="AK41" s="78"/>
      <c r="AM41" s="44"/>
      <c r="AN41" s="44"/>
      <c r="AO41" s="44"/>
      <c r="AP41" s="44"/>
      <c r="AQ41" s="44"/>
      <c r="AR41" s="44"/>
      <c r="AT41" s="44"/>
      <c r="AU41" s="44"/>
      <c r="AV41" s="44"/>
      <c r="AW41" s="44"/>
      <c r="AY41" s="75"/>
    </row>
    <row r="42" spans="1:52" ht="21" x14ac:dyDescent="0.4">
      <c r="A42" s="76"/>
      <c r="B42" s="77"/>
      <c r="D42" s="70"/>
      <c r="E42" s="44"/>
      <c r="F42" s="44"/>
      <c r="G42" s="44"/>
      <c r="H42" s="44"/>
      <c r="I42" s="44"/>
      <c r="J42" s="44"/>
      <c r="L42" s="72" t="str">
        <f>($A$10)</f>
        <v>Szappanos György</v>
      </c>
      <c r="N42" s="73">
        <v>0</v>
      </c>
      <c r="O42" s="96" t="s">
        <v>58</v>
      </c>
      <c r="P42" s="73">
        <v>1</v>
      </c>
      <c r="Q42" s="78" t="s">
        <v>59</v>
      </c>
      <c r="R42" s="44" t="str">
        <f>($A$12)</f>
        <v>Kondor Balázs </v>
      </c>
      <c r="S42" s="44"/>
      <c r="V42" s="44"/>
      <c r="Y42" s="70"/>
      <c r="Z42" s="44"/>
      <c r="AA42" s="71"/>
      <c r="AB42" s="71"/>
      <c r="AC42" s="71"/>
      <c r="AE42" s="44"/>
      <c r="AF42" s="44"/>
      <c r="AG42" s="44"/>
      <c r="AH42" s="44"/>
      <c r="AI42" s="71"/>
      <c r="AJ42" s="71"/>
      <c r="AK42" s="71"/>
      <c r="AM42" s="44"/>
      <c r="AN42" s="44"/>
      <c r="AO42" s="44"/>
      <c r="AP42" s="44"/>
      <c r="AQ42" s="44"/>
      <c r="AR42" s="44"/>
      <c r="AT42" s="44"/>
      <c r="AU42" s="44"/>
      <c r="AV42" s="44"/>
      <c r="AW42" s="44"/>
      <c r="AY42" s="75"/>
      <c r="AZ42" s="44"/>
    </row>
    <row r="43" spans="1:52" ht="3.75" customHeight="1" x14ac:dyDescent="0.4">
      <c r="A43" s="76"/>
      <c r="B43" s="77"/>
      <c r="C43" s="79"/>
      <c r="D43" s="80"/>
      <c r="E43" s="77"/>
      <c r="F43" s="77"/>
      <c r="G43" s="77"/>
      <c r="H43" s="77"/>
      <c r="I43" s="77"/>
      <c r="J43" s="77"/>
      <c r="K43" s="81"/>
      <c r="L43" s="81"/>
      <c r="M43" s="81"/>
      <c r="N43" s="77"/>
      <c r="O43" s="82"/>
      <c r="P43" s="83"/>
      <c r="Q43" s="82"/>
      <c r="R43" s="77"/>
      <c r="S43" s="77"/>
      <c r="T43" s="81"/>
      <c r="U43" s="81"/>
      <c r="V43" s="77"/>
      <c r="W43" s="81"/>
      <c r="X43" s="81"/>
      <c r="Y43" s="81"/>
      <c r="Z43" s="77"/>
      <c r="AA43" s="82"/>
      <c r="AB43" s="83"/>
      <c r="AC43" s="82"/>
      <c r="AD43" s="81"/>
      <c r="AE43" s="77"/>
      <c r="AF43" s="77"/>
      <c r="AG43" s="77"/>
      <c r="AH43" s="77"/>
      <c r="AI43" s="82"/>
      <c r="AJ43" s="83"/>
      <c r="AK43" s="82"/>
      <c r="AL43" s="81"/>
      <c r="AM43" s="77"/>
      <c r="AN43" s="77"/>
      <c r="AO43" s="77"/>
      <c r="AP43" s="44"/>
      <c r="AQ43" s="44"/>
      <c r="AR43" s="44"/>
      <c r="AS43" s="44"/>
      <c r="AT43" s="44"/>
      <c r="AU43" s="44"/>
      <c r="AV43" s="44"/>
      <c r="AW43" s="44"/>
    </row>
    <row r="44" spans="1:52" s="44" customFormat="1" ht="24.6" x14ac:dyDescent="0.4">
      <c r="A44" s="68">
        <v>6</v>
      </c>
      <c r="B44" s="84"/>
      <c r="D44" s="70"/>
      <c r="K44" s="71"/>
      <c r="L44" s="72" t="str">
        <f>($A$3)</f>
        <v>Szili Balázs</v>
      </c>
      <c r="M44" s="71"/>
      <c r="N44" s="73">
        <v>2</v>
      </c>
      <c r="O44" s="96" t="s">
        <v>58</v>
      </c>
      <c r="P44" s="73">
        <v>3</v>
      </c>
      <c r="R44" s="44" t="str">
        <f>($A$7)</f>
        <v>Komáromi Zsolt</v>
      </c>
      <c r="W44" s="71"/>
      <c r="Y44" s="70"/>
      <c r="AY44" s="75"/>
    </row>
    <row r="45" spans="1:52" ht="21" x14ac:dyDescent="0.4">
      <c r="A45" s="76"/>
      <c r="B45" s="85"/>
      <c r="E45" s="44"/>
      <c r="F45" s="44"/>
      <c r="G45" s="44"/>
      <c r="H45" s="44"/>
      <c r="I45" s="44"/>
      <c r="J45" s="44"/>
      <c r="L45" s="72" t="str">
        <f>($A$4)</f>
        <v>I. Farkas Gábor</v>
      </c>
      <c r="N45" s="73">
        <v>0</v>
      </c>
      <c r="O45" s="96" t="s">
        <v>58</v>
      </c>
      <c r="P45" s="73">
        <v>3</v>
      </c>
      <c r="R45" s="44" t="str">
        <f>($A$6)</f>
        <v>Donáth Tibor</v>
      </c>
      <c r="S45" s="44"/>
      <c r="V45" s="44"/>
      <c r="Z45" s="44"/>
      <c r="AA45" s="78"/>
      <c r="AB45" s="74"/>
      <c r="AC45" s="78"/>
      <c r="AE45" s="44"/>
      <c r="AF45" s="44"/>
      <c r="AG45" s="44"/>
      <c r="AH45" s="44"/>
      <c r="AI45" s="78"/>
      <c r="AJ45" s="74"/>
      <c r="AK45" s="78"/>
      <c r="AM45" s="44"/>
      <c r="AN45" s="44"/>
      <c r="AO45" s="44"/>
      <c r="AP45" s="44"/>
      <c r="AQ45" s="44"/>
      <c r="AR45" s="44"/>
      <c r="AT45" s="44"/>
      <c r="AU45" s="44"/>
      <c r="AV45" s="44"/>
      <c r="AW45" s="44"/>
      <c r="AY45" s="75"/>
    </row>
    <row r="46" spans="1:52" ht="21" x14ac:dyDescent="0.4">
      <c r="A46" s="76"/>
      <c r="B46" s="85"/>
      <c r="D46" s="70"/>
      <c r="E46" s="44"/>
      <c r="F46" s="44"/>
      <c r="G46" s="44"/>
      <c r="H46" s="44"/>
      <c r="I46" s="44"/>
      <c r="J46" s="44"/>
      <c r="L46" s="72" t="str">
        <f>($A$5)</f>
        <v>Trecskó János</v>
      </c>
      <c r="N46" s="73">
        <v>3</v>
      </c>
      <c r="O46" s="96" t="s">
        <v>58</v>
      </c>
      <c r="P46" s="73">
        <v>1</v>
      </c>
      <c r="Q46" s="78"/>
      <c r="R46" s="44" t="str">
        <f>($A$12)</f>
        <v>Kondor Balázs </v>
      </c>
      <c r="S46" s="44"/>
      <c r="V46" s="44"/>
      <c r="Y46" s="70"/>
      <c r="Z46" s="44"/>
      <c r="AA46" s="71"/>
      <c r="AB46" s="71"/>
      <c r="AC46" s="71"/>
      <c r="AE46" s="44"/>
      <c r="AF46" s="44"/>
      <c r="AG46" s="44"/>
      <c r="AH46" s="44"/>
      <c r="AI46" s="71"/>
      <c r="AJ46" s="71"/>
      <c r="AK46" s="71"/>
      <c r="AM46" s="44"/>
      <c r="AN46" s="44"/>
      <c r="AO46" s="44"/>
      <c r="AP46" s="44"/>
      <c r="AQ46" s="44"/>
      <c r="AR46" s="44"/>
      <c r="AT46" s="44"/>
      <c r="AU46" s="44"/>
      <c r="AV46" s="44"/>
      <c r="AW46" s="44"/>
      <c r="AY46" s="75"/>
      <c r="AZ46" s="44"/>
    </row>
    <row r="47" spans="1:52" ht="21" x14ac:dyDescent="0.4">
      <c r="A47" s="76"/>
      <c r="B47" s="85"/>
      <c r="E47" s="44"/>
      <c r="F47" s="44"/>
      <c r="G47" s="44"/>
      <c r="H47" s="44"/>
      <c r="I47" s="44"/>
      <c r="J47" s="44"/>
      <c r="L47" s="72" t="str">
        <f>($A$8)</f>
        <v>Siska János</v>
      </c>
      <c r="N47" s="73">
        <v>5</v>
      </c>
      <c r="O47" s="96" t="s">
        <v>58</v>
      </c>
      <c r="P47" s="73">
        <v>0</v>
      </c>
      <c r="R47" s="44" t="str">
        <f>($A$11)</f>
        <v>Theodos Sándor</v>
      </c>
      <c r="S47" s="44"/>
      <c r="V47" s="44"/>
      <c r="Z47" s="44"/>
      <c r="AA47" s="78"/>
      <c r="AB47" s="74"/>
      <c r="AC47" s="78"/>
      <c r="AE47" s="44"/>
      <c r="AF47" s="44"/>
      <c r="AG47" s="44"/>
      <c r="AH47" s="44"/>
      <c r="AI47" s="78"/>
      <c r="AJ47" s="74"/>
      <c r="AK47" s="78"/>
      <c r="AM47" s="44"/>
      <c r="AN47" s="44"/>
      <c r="AO47" s="44"/>
      <c r="AP47" s="44"/>
      <c r="AQ47" s="44"/>
      <c r="AR47" s="44"/>
      <c r="AT47" s="44"/>
      <c r="AU47" s="44"/>
      <c r="AV47" s="44"/>
      <c r="AW47" s="44"/>
      <c r="AY47" s="75"/>
    </row>
    <row r="48" spans="1:52" ht="21" x14ac:dyDescent="0.4">
      <c r="A48" s="76"/>
      <c r="B48" s="85"/>
      <c r="D48" s="70"/>
      <c r="E48" s="44"/>
      <c r="F48" s="44"/>
      <c r="G48" s="44"/>
      <c r="H48" s="44"/>
      <c r="I48" s="44"/>
      <c r="J48" s="44"/>
      <c r="L48" s="72" t="str">
        <f>($A$9)</f>
        <v>Bánfalvi Szabolcs</v>
      </c>
      <c r="N48" s="73">
        <v>2</v>
      </c>
      <c r="O48" s="96" t="s">
        <v>58</v>
      </c>
      <c r="P48" s="73">
        <v>1</v>
      </c>
      <c r="Q48" s="78" t="s">
        <v>59</v>
      </c>
      <c r="R48" s="44" t="str">
        <f>($A$10)</f>
        <v>Szappanos György</v>
      </c>
      <c r="S48" s="44"/>
      <c r="V48" s="44"/>
      <c r="Y48" s="70"/>
      <c r="Z48" s="44"/>
      <c r="AA48" s="71"/>
      <c r="AB48" s="71"/>
      <c r="AC48" s="71"/>
      <c r="AE48" s="44"/>
      <c r="AF48" s="44"/>
      <c r="AG48" s="44"/>
      <c r="AH48" s="44"/>
      <c r="AI48" s="71"/>
      <c r="AJ48" s="71"/>
      <c r="AK48" s="71"/>
      <c r="AM48" s="44"/>
      <c r="AN48" s="44"/>
      <c r="AO48" s="44"/>
      <c r="AP48" s="44"/>
      <c r="AQ48" s="44"/>
      <c r="AR48" s="44"/>
      <c r="AT48" s="44"/>
      <c r="AU48" s="44"/>
      <c r="AV48" s="44"/>
      <c r="AW48" s="44"/>
      <c r="AY48" s="75"/>
      <c r="AZ48" s="44"/>
    </row>
    <row r="49" spans="1:52" ht="3.75" customHeight="1" x14ac:dyDescent="0.4">
      <c r="A49" s="76"/>
      <c r="B49" s="85"/>
      <c r="C49" s="86"/>
      <c r="D49" s="87"/>
      <c r="E49" s="85"/>
      <c r="F49" s="85"/>
      <c r="G49" s="85"/>
      <c r="H49" s="85"/>
      <c r="I49" s="85"/>
      <c r="J49" s="85"/>
      <c r="K49" s="88"/>
      <c r="L49" s="88"/>
      <c r="M49" s="88"/>
      <c r="N49" s="85"/>
      <c r="O49" s="89"/>
      <c r="P49" s="90"/>
      <c r="Q49" s="89"/>
      <c r="R49" s="85"/>
      <c r="S49" s="85"/>
      <c r="T49" s="88"/>
      <c r="U49" s="88"/>
      <c r="V49" s="85"/>
      <c r="W49" s="88"/>
      <c r="X49" s="88"/>
      <c r="Y49" s="88"/>
      <c r="Z49" s="85"/>
      <c r="AA49" s="89"/>
      <c r="AB49" s="90"/>
      <c r="AC49" s="89"/>
      <c r="AD49" s="88"/>
      <c r="AE49" s="85"/>
      <c r="AF49" s="85"/>
      <c r="AG49" s="85"/>
      <c r="AH49" s="85"/>
      <c r="AI49" s="89"/>
      <c r="AJ49" s="90"/>
      <c r="AK49" s="89"/>
      <c r="AL49" s="88"/>
      <c r="AM49" s="85"/>
      <c r="AN49" s="85"/>
      <c r="AO49" s="85"/>
      <c r="AP49" s="44"/>
      <c r="AQ49" s="44"/>
      <c r="AR49" s="44"/>
      <c r="AS49" s="44"/>
      <c r="AT49" s="44"/>
      <c r="AU49" s="44"/>
      <c r="AV49" s="44"/>
      <c r="AW49" s="44"/>
    </row>
    <row r="50" spans="1:52" s="44" customFormat="1" ht="24.6" x14ac:dyDescent="0.4">
      <c r="A50" s="68">
        <v>7</v>
      </c>
      <c r="B50" s="69"/>
      <c r="D50" s="70"/>
      <c r="K50" s="71"/>
      <c r="L50" s="72" t="str">
        <f>($A$3)</f>
        <v>Szili Balázs</v>
      </c>
      <c r="M50" s="71"/>
      <c r="N50" s="73">
        <v>4</v>
      </c>
      <c r="O50" s="96" t="s">
        <v>58</v>
      </c>
      <c r="P50" s="73">
        <v>2</v>
      </c>
      <c r="R50" s="44" t="str">
        <f>($A$6)</f>
        <v>Donáth Tibor</v>
      </c>
      <c r="W50" s="71"/>
      <c r="Y50" s="70"/>
      <c r="AY50" s="75"/>
    </row>
    <row r="51" spans="1:52" ht="21" x14ac:dyDescent="0.4">
      <c r="A51" s="76"/>
      <c r="B51" s="77"/>
      <c r="E51" s="44"/>
      <c r="F51" s="44"/>
      <c r="G51" s="44"/>
      <c r="H51" s="44"/>
      <c r="I51" s="44"/>
      <c r="J51" s="44"/>
      <c r="L51" s="72" t="str">
        <f>($A$4)</f>
        <v>I. Farkas Gábor</v>
      </c>
      <c r="N51" s="73">
        <v>3</v>
      </c>
      <c r="O51" s="96" t="s">
        <v>58</v>
      </c>
      <c r="P51" s="73">
        <v>2</v>
      </c>
      <c r="R51" s="44" t="str">
        <f>($A$5)</f>
        <v>Trecskó János</v>
      </c>
      <c r="S51" s="44"/>
      <c r="V51" s="44"/>
      <c r="Z51" s="44"/>
      <c r="AA51" s="78"/>
      <c r="AB51" s="74"/>
      <c r="AC51" s="78"/>
      <c r="AE51" s="44"/>
      <c r="AF51" s="44"/>
      <c r="AG51" s="44"/>
      <c r="AH51" s="44"/>
      <c r="AI51" s="78"/>
      <c r="AJ51" s="74"/>
      <c r="AK51" s="78"/>
      <c r="AM51" s="44"/>
      <c r="AN51" s="44"/>
      <c r="AO51" s="44"/>
      <c r="AP51" s="44"/>
      <c r="AQ51" s="44"/>
      <c r="AR51" s="44"/>
      <c r="AT51" s="44"/>
      <c r="AU51" s="44"/>
      <c r="AV51" s="44"/>
      <c r="AW51" s="44"/>
      <c r="AY51" s="75"/>
    </row>
    <row r="52" spans="1:52" ht="21" x14ac:dyDescent="0.4">
      <c r="A52" s="76"/>
      <c r="B52" s="77"/>
      <c r="D52" s="70"/>
      <c r="E52" s="44"/>
      <c r="F52" s="44"/>
      <c r="G52" s="44"/>
      <c r="H52" s="44"/>
      <c r="I52" s="44"/>
      <c r="J52" s="44"/>
      <c r="L52" s="72" t="str">
        <f>($A$7)</f>
        <v>Komáromi Zsolt</v>
      </c>
      <c r="N52" s="73">
        <v>1</v>
      </c>
      <c r="O52" s="96" t="s">
        <v>58</v>
      </c>
      <c r="P52" s="73">
        <v>0</v>
      </c>
      <c r="Q52" s="78"/>
      <c r="R52" s="44" t="str">
        <f>($A$11)</f>
        <v>Theodos Sándor</v>
      </c>
      <c r="S52" s="44"/>
      <c r="V52" s="44"/>
      <c r="Y52" s="70"/>
      <c r="Z52" s="44"/>
      <c r="AA52" s="71"/>
      <c r="AB52" s="71"/>
      <c r="AC52" s="71"/>
      <c r="AE52" s="44"/>
      <c r="AF52" s="44"/>
      <c r="AG52" s="44"/>
      <c r="AH52" s="44"/>
      <c r="AI52" s="71"/>
      <c r="AJ52" s="71"/>
      <c r="AK52" s="71"/>
      <c r="AM52" s="44"/>
      <c r="AN52" s="44"/>
      <c r="AO52" s="44"/>
      <c r="AP52" s="44"/>
      <c r="AQ52" s="44"/>
      <c r="AR52" s="44"/>
      <c r="AT52" s="44"/>
      <c r="AU52" s="44"/>
      <c r="AV52" s="44"/>
      <c r="AW52" s="44"/>
      <c r="AY52" s="75"/>
      <c r="AZ52" s="44"/>
    </row>
    <row r="53" spans="1:52" ht="21" x14ac:dyDescent="0.4">
      <c r="A53" s="76"/>
      <c r="B53" s="77"/>
      <c r="E53" s="44"/>
      <c r="F53" s="44"/>
      <c r="G53" s="44"/>
      <c r="H53" s="44"/>
      <c r="I53" s="44"/>
      <c r="J53" s="44"/>
      <c r="L53" s="72" t="str">
        <f>($A$8)</f>
        <v>Siska János</v>
      </c>
      <c r="N53" s="73">
        <v>3</v>
      </c>
      <c r="O53" s="96" t="s">
        <v>58</v>
      </c>
      <c r="P53" s="73">
        <v>1</v>
      </c>
      <c r="R53" s="44" t="str">
        <f>($A$10)</f>
        <v>Szappanos György</v>
      </c>
      <c r="S53" s="44"/>
      <c r="V53" s="44"/>
      <c r="Z53" s="44"/>
      <c r="AA53" s="78"/>
      <c r="AB53" s="74"/>
      <c r="AC53" s="78"/>
      <c r="AE53" s="44"/>
      <c r="AF53" s="44"/>
      <c r="AG53" s="44"/>
      <c r="AH53" s="44"/>
      <c r="AI53" s="78"/>
      <c r="AJ53" s="74"/>
      <c r="AK53" s="78"/>
      <c r="AM53" s="44"/>
      <c r="AN53" s="44"/>
      <c r="AO53" s="44"/>
      <c r="AP53" s="44"/>
      <c r="AQ53" s="44"/>
      <c r="AR53" s="44"/>
      <c r="AT53" s="44"/>
      <c r="AU53" s="44"/>
      <c r="AV53" s="44"/>
      <c r="AW53" s="44"/>
      <c r="AY53" s="75"/>
    </row>
    <row r="54" spans="1:52" ht="21" x14ac:dyDescent="0.4">
      <c r="A54" s="76"/>
      <c r="B54" s="77"/>
      <c r="D54" s="70"/>
      <c r="E54" s="44"/>
      <c r="F54" s="44"/>
      <c r="G54" s="44"/>
      <c r="H54" s="44"/>
      <c r="I54" s="44"/>
      <c r="J54" s="44"/>
      <c r="L54" s="72" t="str">
        <f>($A$9)</f>
        <v>Bánfalvi Szabolcs</v>
      </c>
      <c r="N54" s="73">
        <v>1</v>
      </c>
      <c r="O54" s="96" t="s">
        <v>58</v>
      </c>
      <c r="P54" s="73">
        <v>2</v>
      </c>
      <c r="Q54" s="78" t="s">
        <v>59</v>
      </c>
      <c r="R54" s="44" t="str">
        <f>($A$12)</f>
        <v>Kondor Balázs </v>
      </c>
      <c r="S54" s="44"/>
      <c r="V54" s="44"/>
      <c r="Y54" s="70"/>
      <c r="Z54" s="44"/>
      <c r="AA54" s="71"/>
      <c r="AB54" s="71"/>
      <c r="AC54" s="71"/>
      <c r="AE54" s="44"/>
      <c r="AF54" s="44"/>
      <c r="AG54" s="44"/>
      <c r="AH54" s="44"/>
      <c r="AI54" s="71"/>
      <c r="AJ54" s="71"/>
      <c r="AK54" s="71"/>
      <c r="AM54" s="44"/>
      <c r="AN54" s="44"/>
      <c r="AO54" s="44"/>
      <c r="AP54" s="44"/>
      <c r="AQ54" s="44"/>
      <c r="AR54" s="44"/>
      <c r="AT54" s="44"/>
      <c r="AU54" s="44"/>
      <c r="AV54" s="44"/>
      <c r="AW54" s="44"/>
      <c r="AY54" s="75"/>
      <c r="AZ54" s="44"/>
    </row>
    <row r="55" spans="1:52" ht="3.75" customHeight="1" x14ac:dyDescent="0.4">
      <c r="A55" s="76"/>
      <c r="B55" s="77"/>
      <c r="C55" s="79"/>
      <c r="D55" s="80"/>
      <c r="E55" s="77"/>
      <c r="F55" s="77"/>
      <c r="G55" s="77"/>
      <c r="H55" s="77"/>
      <c r="I55" s="77"/>
      <c r="J55" s="77"/>
      <c r="K55" s="81"/>
      <c r="L55" s="81"/>
      <c r="M55" s="81"/>
      <c r="N55" s="77"/>
      <c r="O55" s="82"/>
      <c r="P55" s="83"/>
      <c r="Q55" s="82"/>
      <c r="R55" s="77"/>
      <c r="S55" s="77"/>
      <c r="T55" s="81"/>
      <c r="U55" s="81"/>
      <c r="V55" s="77"/>
      <c r="W55" s="81"/>
      <c r="X55" s="81"/>
      <c r="Y55" s="81"/>
      <c r="Z55" s="77"/>
      <c r="AA55" s="82"/>
      <c r="AB55" s="83"/>
      <c r="AC55" s="82"/>
      <c r="AD55" s="81"/>
      <c r="AE55" s="77"/>
      <c r="AF55" s="77"/>
      <c r="AG55" s="77"/>
      <c r="AH55" s="77"/>
      <c r="AI55" s="82"/>
      <c r="AJ55" s="83"/>
      <c r="AK55" s="82"/>
      <c r="AL55" s="81"/>
      <c r="AM55" s="77"/>
      <c r="AN55" s="77"/>
      <c r="AO55" s="77"/>
      <c r="AP55" s="44"/>
      <c r="AQ55" s="44"/>
      <c r="AR55" s="44"/>
      <c r="AS55" s="44"/>
      <c r="AT55" s="44"/>
      <c r="AU55" s="44"/>
      <c r="AV55" s="44"/>
      <c r="AW55" s="44"/>
    </row>
    <row r="56" spans="1:52" s="44" customFormat="1" ht="24.6" x14ac:dyDescent="0.4">
      <c r="A56" s="68">
        <v>8</v>
      </c>
      <c r="B56" s="84"/>
      <c r="D56" s="70"/>
      <c r="K56" s="71"/>
      <c r="L56" s="72" t="str">
        <f>($A$3)</f>
        <v>Szili Balázs</v>
      </c>
      <c r="M56" s="71"/>
      <c r="N56" s="73">
        <v>1</v>
      </c>
      <c r="O56" s="96" t="s">
        <v>58</v>
      </c>
      <c r="P56" s="73">
        <v>1</v>
      </c>
      <c r="R56" s="44" t="str">
        <f>($A$5)</f>
        <v>Trecskó János</v>
      </c>
      <c r="W56" s="71"/>
      <c r="Y56" s="70"/>
      <c r="AY56" s="75"/>
    </row>
    <row r="57" spans="1:52" ht="21" x14ac:dyDescent="0.4">
      <c r="A57" s="76"/>
      <c r="B57" s="85"/>
      <c r="D57" s="70"/>
      <c r="E57" s="44"/>
      <c r="F57" s="44"/>
      <c r="G57" s="44"/>
      <c r="H57" s="44"/>
      <c r="I57" s="44"/>
      <c r="J57" s="44"/>
      <c r="L57" s="72" t="str">
        <f>($A$4)</f>
        <v>I. Farkas Gábor</v>
      </c>
      <c r="N57" s="73">
        <v>1</v>
      </c>
      <c r="O57" s="96" t="s">
        <v>58</v>
      </c>
      <c r="P57" s="73">
        <v>1</v>
      </c>
      <c r="R57" s="44" t="str">
        <f>($A$12)</f>
        <v>Kondor Balázs </v>
      </c>
      <c r="S57" s="44"/>
      <c r="V57" s="44"/>
      <c r="Y57" s="70"/>
      <c r="Z57" s="44"/>
      <c r="AA57" s="71"/>
      <c r="AB57" s="71"/>
      <c r="AC57" s="71"/>
      <c r="AE57" s="44"/>
      <c r="AF57" s="44"/>
      <c r="AG57" s="44"/>
      <c r="AH57" s="44"/>
      <c r="AI57" s="71"/>
      <c r="AJ57" s="71"/>
      <c r="AK57" s="71"/>
      <c r="AM57" s="44"/>
      <c r="AN57" s="44"/>
      <c r="AO57" s="44"/>
      <c r="AP57" s="44"/>
      <c r="AQ57" s="44"/>
      <c r="AR57" s="44"/>
      <c r="AT57" s="44"/>
      <c r="AU57" s="44"/>
      <c r="AV57" s="44"/>
      <c r="AW57" s="44"/>
      <c r="AY57" s="75"/>
      <c r="AZ57" s="44"/>
    </row>
    <row r="58" spans="1:52" ht="21" x14ac:dyDescent="0.4">
      <c r="A58" s="76"/>
      <c r="B58" s="85"/>
      <c r="D58" s="70"/>
      <c r="E58" s="44"/>
      <c r="F58" s="44"/>
      <c r="G58" s="44"/>
      <c r="H58" s="44"/>
      <c r="I58" s="44"/>
      <c r="J58" s="44"/>
      <c r="L58" s="72" t="str">
        <f>($A$6)</f>
        <v>Donáth Tibor</v>
      </c>
      <c r="N58" s="73">
        <v>0</v>
      </c>
      <c r="O58" s="96" t="s">
        <v>58</v>
      </c>
      <c r="P58" s="73">
        <v>0</v>
      </c>
      <c r="Q58" s="78"/>
      <c r="R58" s="44" t="str">
        <f>($A$11)</f>
        <v>Theodos Sándor</v>
      </c>
      <c r="S58" s="44"/>
      <c r="V58" s="44"/>
      <c r="Y58" s="70"/>
      <c r="Z58" s="44"/>
      <c r="AA58" s="71"/>
      <c r="AB58" s="71"/>
      <c r="AC58" s="71"/>
      <c r="AE58" s="44"/>
      <c r="AF58" s="44"/>
      <c r="AG58" s="44"/>
      <c r="AH58" s="44"/>
      <c r="AI58" s="71"/>
      <c r="AJ58" s="71"/>
      <c r="AK58" s="71"/>
      <c r="AM58" s="44"/>
      <c r="AN58" s="44"/>
      <c r="AO58" s="44"/>
      <c r="AP58" s="44"/>
      <c r="AQ58" s="44"/>
      <c r="AR58" s="44"/>
      <c r="AT58" s="44"/>
      <c r="AU58" s="44"/>
      <c r="AV58" s="44"/>
      <c r="AW58" s="44"/>
      <c r="AY58" s="75"/>
      <c r="AZ58" s="44"/>
    </row>
    <row r="59" spans="1:52" ht="21" x14ac:dyDescent="0.4">
      <c r="A59" s="76"/>
      <c r="B59" s="85"/>
      <c r="D59" s="70"/>
      <c r="E59" s="44"/>
      <c r="F59" s="44"/>
      <c r="G59" s="44"/>
      <c r="H59" s="44"/>
      <c r="I59" s="44"/>
      <c r="J59" s="44"/>
      <c r="L59" s="72" t="str">
        <f>($A$7)</f>
        <v>Komáromi Zsolt</v>
      </c>
      <c r="N59" s="73">
        <v>3</v>
      </c>
      <c r="O59" s="96" t="s">
        <v>58</v>
      </c>
      <c r="P59" s="73">
        <v>0</v>
      </c>
      <c r="R59" s="44" t="str">
        <f>($A$10)</f>
        <v>Szappanos György</v>
      </c>
      <c r="S59" s="44"/>
      <c r="V59" s="44"/>
      <c r="Y59" s="70"/>
      <c r="Z59" s="44"/>
      <c r="AA59" s="71"/>
      <c r="AB59" s="71"/>
      <c r="AC59" s="71"/>
      <c r="AE59" s="44"/>
      <c r="AF59" s="44"/>
      <c r="AG59" s="44"/>
      <c r="AH59" s="44"/>
      <c r="AI59" s="71"/>
      <c r="AJ59" s="71"/>
      <c r="AK59" s="71"/>
      <c r="AM59" s="44"/>
      <c r="AN59" s="44"/>
      <c r="AO59" s="44"/>
      <c r="AP59" s="44"/>
      <c r="AQ59" s="44"/>
      <c r="AR59" s="44"/>
      <c r="AT59" s="44"/>
      <c r="AU59" s="44"/>
      <c r="AV59" s="44"/>
      <c r="AW59" s="44"/>
      <c r="AY59" s="75"/>
      <c r="AZ59" s="44"/>
    </row>
    <row r="60" spans="1:52" ht="21" x14ac:dyDescent="0.4">
      <c r="A60" s="76"/>
      <c r="B60" s="85"/>
      <c r="D60" s="70"/>
      <c r="E60" s="44"/>
      <c r="F60" s="44"/>
      <c r="G60" s="44"/>
      <c r="H60" s="44"/>
      <c r="I60" s="44"/>
      <c r="J60" s="44"/>
      <c r="L60" s="72" t="str">
        <f>($A$8)</f>
        <v>Siska János</v>
      </c>
      <c r="N60" s="73">
        <v>2</v>
      </c>
      <c r="O60" s="96" t="s">
        <v>58</v>
      </c>
      <c r="P60" s="73">
        <v>2</v>
      </c>
      <c r="Q60" s="78" t="s">
        <v>59</v>
      </c>
      <c r="R60" s="44" t="str">
        <f>($A$9)</f>
        <v>Bánfalvi Szabolcs</v>
      </c>
      <c r="S60" s="44"/>
      <c r="V60" s="44"/>
      <c r="Y60" s="70"/>
      <c r="Z60" s="44"/>
      <c r="AA60" s="71"/>
      <c r="AB60" s="71"/>
      <c r="AC60" s="71"/>
      <c r="AE60" s="44"/>
      <c r="AF60" s="44"/>
      <c r="AG60" s="44"/>
      <c r="AH60" s="44"/>
      <c r="AI60" s="71"/>
      <c r="AJ60" s="71"/>
      <c r="AK60" s="71"/>
      <c r="AM60" s="44"/>
      <c r="AN60" s="44"/>
      <c r="AO60" s="44"/>
      <c r="AP60" s="44"/>
      <c r="AQ60" s="44"/>
      <c r="AR60" s="44"/>
      <c r="AT60" s="44"/>
      <c r="AU60" s="44"/>
      <c r="AV60" s="44"/>
      <c r="AW60" s="44"/>
      <c r="AY60" s="75"/>
      <c r="AZ60" s="44"/>
    </row>
    <row r="61" spans="1:52" ht="3.75" customHeight="1" x14ac:dyDescent="0.4">
      <c r="A61" s="76"/>
      <c r="B61" s="85"/>
      <c r="C61" s="86"/>
      <c r="D61" s="87"/>
      <c r="E61" s="85"/>
      <c r="F61" s="85"/>
      <c r="G61" s="85"/>
      <c r="H61" s="85"/>
      <c r="I61" s="85"/>
      <c r="J61" s="85"/>
      <c r="K61" s="88"/>
      <c r="L61" s="88"/>
      <c r="M61" s="88"/>
      <c r="N61" s="85"/>
      <c r="O61" s="89"/>
      <c r="P61" s="90"/>
      <c r="Q61" s="89"/>
      <c r="R61" s="85"/>
      <c r="S61" s="85"/>
      <c r="T61" s="88"/>
      <c r="U61" s="88"/>
      <c r="V61" s="85"/>
      <c r="W61" s="88"/>
      <c r="X61" s="88"/>
      <c r="Y61" s="88"/>
      <c r="Z61" s="85"/>
      <c r="AA61" s="89"/>
      <c r="AB61" s="90"/>
      <c r="AC61" s="89"/>
      <c r="AD61" s="88"/>
      <c r="AE61" s="85"/>
      <c r="AF61" s="85"/>
      <c r="AG61" s="85"/>
      <c r="AH61" s="85"/>
      <c r="AI61" s="89"/>
      <c r="AJ61" s="90"/>
      <c r="AK61" s="89"/>
      <c r="AL61" s="88"/>
      <c r="AM61" s="85"/>
      <c r="AN61" s="85"/>
      <c r="AO61" s="85"/>
      <c r="AP61" s="44"/>
      <c r="AQ61" s="44"/>
      <c r="AR61" s="44"/>
      <c r="AS61" s="44"/>
      <c r="AT61" s="44"/>
      <c r="AU61" s="44"/>
      <c r="AV61" s="44"/>
      <c r="AW61" s="44"/>
    </row>
    <row r="62" spans="1:52" s="44" customFormat="1" ht="24.6" x14ac:dyDescent="0.4">
      <c r="A62" s="68">
        <v>9</v>
      </c>
      <c r="B62" s="69"/>
      <c r="D62" s="70"/>
      <c r="K62" s="71"/>
      <c r="L62" s="72" t="str">
        <f>($A$3)</f>
        <v>Szili Balázs</v>
      </c>
      <c r="M62" s="71"/>
      <c r="N62" s="73">
        <v>1</v>
      </c>
      <c r="O62" s="74" t="s">
        <v>58</v>
      </c>
      <c r="P62" s="73">
        <v>1</v>
      </c>
      <c r="R62" s="44" t="str">
        <f>($A$4)</f>
        <v>I. Farkas Gábor</v>
      </c>
      <c r="W62" s="71"/>
      <c r="Y62" s="70"/>
      <c r="AY62" s="75"/>
    </row>
    <row r="63" spans="1:52" ht="21" x14ac:dyDescent="0.4">
      <c r="A63" s="76"/>
      <c r="B63" s="77"/>
      <c r="E63" s="44"/>
      <c r="F63" s="44"/>
      <c r="G63" s="44"/>
      <c r="H63" s="44"/>
      <c r="I63" s="44"/>
      <c r="J63" s="44"/>
      <c r="L63" s="72" t="str">
        <f>($A$5)</f>
        <v>Trecskó János</v>
      </c>
      <c r="N63" s="73">
        <v>2</v>
      </c>
      <c r="O63" s="74" t="s">
        <v>58</v>
      </c>
      <c r="P63" s="73">
        <v>0</v>
      </c>
      <c r="R63" s="44" t="str">
        <f>($A$11)</f>
        <v>Theodos Sándor</v>
      </c>
      <c r="S63" s="44"/>
      <c r="V63" s="44"/>
      <c r="Z63" s="44"/>
      <c r="AA63" s="78"/>
      <c r="AB63" s="74"/>
      <c r="AC63" s="78"/>
      <c r="AE63" s="44"/>
      <c r="AF63" s="44"/>
      <c r="AG63" s="44"/>
      <c r="AH63" s="44"/>
      <c r="AI63" s="78"/>
      <c r="AJ63" s="74"/>
      <c r="AK63" s="78"/>
      <c r="AM63" s="44"/>
      <c r="AN63" s="44"/>
      <c r="AO63" s="44"/>
      <c r="AP63" s="44"/>
      <c r="AQ63" s="44"/>
      <c r="AR63" s="44"/>
      <c r="AT63" s="44"/>
      <c r="AU63" s="44"/>
      <c r="AV63" s="44"/>
      <c r="AW63" s="44"/>
      <c r="AY63" s="75"/>
    </row>
    <row r="64" spans="1:52" ht="21" x14ac:dyDescent="0.4">
      <c r="A64" s="76"/>
      <c r="B64" s="77"/>
      <c r="E64" s="44"/>
      <c r="F64" s="44"/>
      <c r="G64" s="44"/>
      <c r="H64" s="44"/>
      <c r="I64" s="44"/>
      <c r="J64" s="44"/>
      <c r="L64" s="72" t="str">
        <f>($A$6)</f>
        <v>Donáth Tibor</v>
      </c>
      <c r="N64" s="73">
        <v>2</v>
      </c>
      <c r="O64" s="74" t="s">
        <v>58</v>
      </c>
      <c r="P64" s="73">
        <v>0</v>
      </c>
      <c r="Q64" s="78"/>
      <c r="R64" s="44" t="str">
        <f>($A$10)</f>
        <v>Szappanos György</v>
      </c>
      <c r="S64" s="44"/>
      <c r="V64" s="44"/>
      <c r="Y64" s="70"/>
      <c r="Z64" s="44"/>
      <c r="AA64" s="71"/>
      <c r="AB64" s="71"/>
      <c r="AC64" s="71"/>
      <c r="AE64" s="44"/>
      <c r="AF64" s="44"/>
      <c r="AG64" s="44"/>
      <c r="AH64" s="44"/>
      <c r="AI64" s="71"/>
      <c r="AJ64" s="71"/>
      <c r="AK64" s="71"/>
      <c r="AM64" s="44"/>
      <c r="AN64" s="44"/>
      <c r="AO64" s="44"/>
      <c r="AP64" s="44"/>
      <c r="AQ64" s="44"/>
      <c r="AR64" s="44"/>
      <c r="AT64" s="44"/>
      <c r="AU64" s="44"/>
      <c r="AV64" s="44"/>
      <c r="AW64" s="44"/>
      <c r="AY64" s="75"/>
      <c r="AZ64" s="44"/>
    </row>
    <row r="65" spans="1:52" ht="21" x14ac:dyDescent="0.4">
      <c r="A65" s="76"/>
      <c r="B65" s="77"/>
      <c r="E65" s="44"/>
      <c r="F65" s="44"/>
      <c r="G65" s="44"/>
      <c r="H65" s="44"/>
      <c r="I65" s="44"/>
      <c r="J65" s="44"/>
      <c r="L65" s="72" t="str">
        <f>($A$7)</f>
        <v>Komáromi Zsolt</v>
      </c>
      <c r="N65" s="73">
        <v>1</v>
      </c>
      <c r="O65" s="74" t="s">
        <v>58</v>
      </c>
      <c r="P65" s="73">
        <v>0</v>
      </c>
      <c r="R65" s="44" t="str">
        <f>($A$9)</f>
        <v>Bánfalvi Szabolcs</v>
      </c>
      <c r="S65" s="44"/>
      <c r="V65" s="44"/>
      <c r="Z65" s="44"/>
      <c r="AA65" s="78"/>
      <c r="AB65" s="74"/>
      <c r="AC65" s="78"/>
      <c r="AE65" s="44"/>
      <c r="AF65" s="44"/>
      <c r="AG65" s="44"/>
      <c r="AH65" s="44"/>
      <c r="AI65" s="78"/>
      <c r="AJ65" s="74"/>
      <c r="AK65" s="78"/>
      <c r="AM65" s="44"/>
      <c r="AN65" s="44"/>
      <c r="AO65" s="44"/>
      <c r="AP65" s="44"/>
      <c r="AQ65" s="44"/>
      <c r="AR65" s="44"/>
      <c r="AT65" s="44"/>
      <c r="AU65" s="44"/>
      <c r="AV65" s="44"/>
      <c r="AW65" s="44"/>
      <c r="AY65" s="75"/>
    </row>
    <row r="66" spans="1:52" ht="21" x14ac:dyDescent="0.4">
      <c r="A66" s="76"/>
      <c r="B66" s="77"/>
      <c r="D66" s="70"/>
      <c r="E66" s="44"/>
      <c r="F66" s="44"/>
      <c r="G66" s="44"/>
      <c r="H66" s="44"/>
      <c r="I66" s="44"/>
      <c r="J66" s="44"/>
      <c r="L66" s="72" t="str">
        <f>($A$8)</f>
        <v>Siska János</v>
      </c>
      <c r="N66" s="73">
        <v>4</v>
      </c>
      <c r="O66" s="74" t="s">
        <v>58</v>
      </c>
      <c r="P66" s="73">
        <v>2</v>
      </c>
      <c r="Q66" s="78" t="s">
        <v>59</v>
      </c>
      <c r="R66" s="44" t="str">
        <f>($A$12)</f>
        <v>Kondor Balázs </v>
      </c>
      <c r="S66" s="44"/>
      <c r="V66" s="44"/>
      <c r="Y66" s="70"/>
      <c r="Z66" s="44"/>
      <c r="AA66" s="71"/>
      <c r="AB66" s="71"/>
      <c r="AC66" s="71"/>
      <c r="AE66" s="44"/>
      <c r="AF66" s="44"/>
      <c r="AG66" s="44"/>
      <c r="AH66" s="44"/>
      <c r="AI66" s="71"/>
      <c r="AJ66" s="71"/>
      <c r="AK66" s="71"/>
      <c r="AM66" s="44"/>
      <c r="AN66" s="44"/>
      <c r="AO66" s="44"/>
      <c r="AP66" s="44"/>
      <c r="AQ66" s="44"/>
      <c r="AR66" s="44"/>
      <c r="AT66" s="44"/>
      <c r="AU66" s="44"/>
      <c r="AV66" s="44"/>
      <c r="AW66" s="44"/>
      <c r="AY66" s="75"/>
      <c r="AZ66" s="44"/>
    </row>
    <row r="67" spans="1:52" ht="3.75" customHeight="1" x14ac:dyDescent="0.4">
      <c r="A67" s="76"/>
      <c r="B67" s="77"/>
      <c r="C67" s="79"/>
      <c r="D67" s="80"/>
      <c r="E67" s="77"/>
      <c r="F67" s="77"/>
      <c r="G67" s="77"/>
      <c r="H67" s="77"/>
      <c r="I67" s="77"/>
      <c r="J67" s="77"/>
      <c r="K67" s="81"/>
      <c r="L67" s="81"/>
      <c r="M67" s="81"/>
      <c r="N67" s="77"/>
      <c r="O67" s="82"/>
      <c r="P67" s="83"/>
      <c r="Q67" s="82"/>
      <c r="R67" s="77"/>
      <c r="S67" s="77"/>
      <c r="T67" s="81"/>
      <c r="U67" s="81"/>
      <c r="V67" s="77"/>
      <c r="W67" s="81"/>
      <c r="X67" s="81"/>
      <c r="Y67" s="81"/>
      <c r="Z67" s="77"/>
      <c r="AA67" s="82"/>
      <c r="AB67" s="83"/>
      <c r="AC67" s="82"/>
      <c r="AD67" s="81"/>
      <c r="AE67" s="77"/>
      <c r="AF67" s="77"/>
      <c r="AG67" s="77"/>
      <c r="AH67" s="77"/>
      <c r="AI67" s="82"/>
      <c r="AJ67" s="83"/>
      <c r="AK67" s="82"/>
      <c r="AL67" s="81"/>
      <c r="AM67" s="77"/>
      <c r="AN67" s="77"/>
      <c r="AO67" s="77"/>
      <c r="AP67" s="44"/>
      <c r="AQ67" s="44"/>
      <c r="AR67" s="44"/>
      <c r="AS67" s="44"/>
      <c r="AT67" s="44"/>
      <c r="AU67" s="44"/>
      <c r="AV67" s="44"/>
      <c r="AW67" s="44"/>
    </row>
  </sheetData>
  <conditionalFormatting sqref="Q3:Q5 E4:E12 I5:I12 I3 M3:M4 M6:M12 Q7:Q12 U3:U6 U8:U12 Y3:Y7 Y9:Y12 AC3:AC8 AC10:AC12 AG3:AG9 AG11:AG12 AK3:AK10 AK12 AO3:AO11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6" sqref="A6"/>
    </sheetView>
  </sheetViews>
  <sheetFormatPr defaultColWidth="3" defaultRowHeight="14.4" x14ac:dyDescent="0.3"/>
  <cols>
    <col min="1" max="1" width="21.33203125" bestFit="1" customWidth="1"/>
    <col min="2" max="17" width="2.88671875" customWidth="1"/>
    <col min="18" max="18" width="1.44140625" customWidth="1"/>
    <col min="19" max="24" width="3" customWidth="1"/>
    <col min="25" max="25" width="3.88671875" bestFit="1" customWidth="1"/>
    <col min="26" max="26" width="1" customWidth="1"/>
    <col min="27" max="27" width="3" customWidth="1"/>
    <col min="28" max="28" width="1" customWidth="1"/>
    <col min="257" max="257" width="21.33203125" bestFit="1" customWidth="1"/>
    <col min="258" max="273" width="2.88671875" customWidth="1"/>
    <col min="274" max="274" width="1.44140625" customWidth="1"/>
    <col min="275" max="280" width="3" customWidth="1"/>
    <col min="281" max="281" width="3.88671875" bestFit="1" customWidth="1"/>
    <col min="282" max="282" width="1" customWidth="1"/>
    <col min="283" max="283" width="3" customWidth="1"/>
    <col min="284" max="284" width="1" customWidth="1"/>
    <col min="513" max="513" width="21.33203125" bestFit="1" customWidth="1"/>
    <col min="514" max="529" width="2.88671875" customWidth="1"/>
    <col min="530" max="530" width="1.44140625" customWidth="1"/>
    <col min="531" max="536" width="3" customWidth="1"/>
    <col min="537" max="537" width="3.88671875" bestFit="1" customWidth="1"/>
    <col min="538" max="538" width="1" customWidth="1"/>
    <col min="539" max="539" width="3" customWidth="1"/>
    <col min="540" max="540" width="1" customWidth="1"/>
    <col min="769" max="769" width="21.33203125" bestFit="1" customWidth="1"/>
    <col min="770" max="785" width="2.88671875" customWidth="1"/>
    <col min="786" max="786" width="1.44140625" customWidth="1"/>
    <col min="787" max="792" width="3" customWidth="1"/>
    <col min="793" max="793" width="3.88671875" bestFit="1" customWidth="1"/>
    <col min="794" max="794" width="1" customWidth="1"/>
    <col min="795" max="795" width="3" customWidth="1"/>
    <col min="796" max="796" width="1" customWidth="1"/>
    <col min="1025" max="1025" width="21.33203125" bestFit="1" customWidth="1"/>
    <col min="1026" max="1041" width="2.88671875" customWidth="1"/>
    <col min="1042" max="1042" width="1.44140625" customWidth="1"/>
    <col min="1043" max="1048" width="3" customWidth="1"/>
    <col min="1049" max="1049" width="3.88671875" bestFit="1" customWidth="1"/>
    <col min="1050" max="1050" width="1" customWidth="1"/>
    <col min="1051" max="1051" width="3" customWidth="1"/>
    <col min="1052" max="1052" width="1" customWidth="1"/>
    <col min="1281" max="1281" width="21.33203125" bestFit="1" customWidth="1"/>
    <col min="1282" max="1297" width="2.88671875" customWidth="1"/>
    <col min="1298" max="1298" width="1.44140625" customWidth="1"/>
    <col min="1299" max="1304" width="3" customWidth="1"/>
    <col min="1305" max="1305" width="3.88671875" bestFit="1" customWidth="1"/>
    <col min="1306" max="1306" width="1" customWidth="1"/>
    <col min="1307" max="1307" width="3" customWidth="1"/>
    <col min="1308" max="1308" width="1" customWidth="1"/>
    <col min="1537" max="1537" width="21.33203125" bestFit="1" customWidth="1"/>
    <col min="1538" max="1553" width="2.88671875" customWidth="1"/>
    <col min="1554" max="1554" width="1.44140625" customWidth="1"/>
    <col min="1555" max="1560" width="3" customWidth="1"/>
    <col min="1561" max="1561" width="3.88671875" bestFit="1" customWidth="1"/>
    <col min="1562" max="1562" width="1" customWidth="1"/>
    <col min="1563" max="1563" width="3" customWidth="1"/>
    <col min="1564" max="1564" width="1" customWidth="1"/>
    <col min="1793" max="1793" width="21.33203125" bestFit="1" customWidth="1"/>
    <col min="1794" max="1809" width="2.88671875" customWidth="1"/>
    <col min="1810" max="1810" width="1.44140625" customWidth="1"/>
    <col min="1811" max="1816" width="3" customWidth="1"/>
    <col min="1817" max="1817" width="3.88671875" bestFit="1" customWidth="1"/>
    <col min="1818" max="1818" width="1" customWidth="1"/>
    <col min="1819" max="1819" width="3" customWidth="1"/>
    <col min="1820" max="1820" width="1" customWidth="1"/>
    <col min="2049" max="2049" width="21.33203125" bestFit="1" customWidth="1"/>
    <col min="2050" max="2065" width="2.88671875" customWidth="1"/>
    <col min="2066" max="2066" width="1.44140625" customWidth="1"/>
    <col min="2067" max="2072" width="3" customWidth="1"/>
    <col min="2073" max="2073" width="3.88671875" bestFit="1" customWidth="1"/>
    <col min="2074" max="2074" width="1" customWidth="1"/>
    <col min="2075" max="2075" width="3" customWidth="1"/>
    <col min="2076" max="2076" width="1" customWidth="1"/>
    <col min="2305" max="2305" width="21.33203125" bestFit="1" customWidth="1"/>
    <col min="2306" max="2321" width="2.88671875" customWidth="1"/>
    <col min="2322" max="2322" width="1.44140625" customWidth="1"/>
    <col min="2323" max="2328" width="3" customWidth="1"/>
    <col min="2329" max="2329" width="3.88671875" bestFit="1" customWidth="1"/>
    <col min="2330" max="2330" width="1" customWidth="1"/>
    <col min="2331" max="2331" width="3" customWidth="1"/>
    <col min="2332" max="2332" width="1" customWidth="1"/>
    <col min="2561" max="2561" width="21.33203125" bestFit="1" customWidth="1"/>
    <col min="2562" max="2577" width="2.88671875" customWidth="1"/>
    <col min="2578" max="2578" width="1.44140625" customWidth="1"/>
    <col min="2579" max="2584" width="3" customWidth="1"/>
    <col min="2585" max="2585" width="3.88671875" bestFit="1" customWidth="1"/>
    <col min="2586" max="2586" width="1" customWidth="1"/>
    <col min="2587" max="2587" width="3" customWidth="1"/>
    <col min="2588" max="2588" width="1" customWidth="1"/>
    <col min="2817" max="2817" width="21.33203125" bestFit="1" customWidth="1"/>
    <col min="2818" max="2833" width="2.88671875" customWidth="1"/>
    <col min="2834" max="2834" width="1.44140625" customWidth="1"/>
    <col min="2835" max="2840" width="3" customWidth="1"/>
    <col min="2841" max="2841" width="3.88671875" bestFit="1" customWidth="1"/>
    <col min="2842" max="2842" width="1" customWidth="1"/>
    <col min="2843" max="2843" width="3" customWidth="1"/>
    <col min="2844" max="2844" width="1" customWidth="1"/>
    <col min="3073" max="3073" width="21.33203125" bestFit="1" customWidth="1"/>
    <col min="3074" max="3089" width="2.88671875" customWidth="1"/>
    <col min="3090" max="3090" width="1.44140625" customWidth="1"/>
    <col min="3091" max="3096" width="3" customWidth="1"/>
    <col min="3097" max="3097" width="3.88671875" bestFit="1" customWidth="1"/>
    <col min="3098" max="3098" width="1" customWidth="1"/>
    <col min="3099" max="3099" width="3" customWidth="1"/>
    <col min="3100" max="3100" width="1" customWidth="1"/>
    <col min="3329" max="3329" width="21.33203125" bestFit="1" customWidth="1"/>
    <col min="3330" max="3345" width="2.88671875" customWidth="1"/>
    <col min="3346" max="3346" width="1.44140625" customWidth="1"/>
    <col min="3347" max="3352" width="3" customWidth="1"/>
    <col min="3353" max="3353" width="3.88671875" bestFit="1" customWidth="1"/>
    <col min="3354" max="3354" width="1" customWidth="1"/>
    <col min="3355" max="3355" width="3" customWidth="1"/>
    <col min="3356" max="3356" width="1" customWidth="1"/>
    <col min="3585" max="3585" width="21.33203125" bestFit="1" customWidth="1"/>
    <col min="3586" max="3601" width="2.88671875" customWidth="1"/>
    <col min="3602" max="3602" width="1.44140625" customWidth="1"/>
    <col min="3603" max="3608" width="3" customWidth="1"/>
    <col min="3609" max="3609" width="3.88671875" bestFit="1" customWidth="1"/>
    <col min="3610" max="3610" width="1" customWidth="1"/>
    <col min="3611" max="3611" width="3" customWidth="1"/>
    <col min="3612" max="3612" width="1" customWidth="1"/>
    <col min="3841" max="3841" width="21.33203125" bestFit="1" customWidth="1"/>
    <col min="3842" max="3857" width="2.88671875" customWidth="1"/>
    <col min="3858" max="3858" width="1.44140625" customWidth="1"/>
    <col min="3859" max="3864" width="3" customWidth="1"/>
    <col min="3865" max="3865" width="3.88671875" bestFit="1" customWidth="1"/>
    <col min="3866" max="3866" width="1" customWidth="1"/>
    <col min="3867" max="3867" width="3" customWidth="1"/>
    <col min="3868" max="3868" width="1" customWidth="1"/>
    <col min="4097" max="4097" width="21.33203125" bestFit="1" customWidth="1"/>
    <col min="4098" max="4113" width="2.88671875" customWidth="1"/>
    <col min="4114" max="4114" width="1.44140625" customWidth="1"/>
    <col min="4115" max="4120" width="3" customWidth="1"/>
    <col min="4121" max="4121" width="3.88671875" bestFit="1" customWidth="1"/>
    <col min="4122" max="4122" width="1" customWidth="1"/>
    <col min="4123" max="4123" width="3" customWidth="1"/>
    <col min="4124" max="4124" width="1" customWidth="1"/>
    <col min="4353" max="4353" width="21.33203125" bestFit="1" customWidth="1"/>
    <col min="4354" max="4369" width="2.88671875" customWidth="1"/>
    <col min="4370" max="4370" width="1.44140625" customWidth="1"/>
    <col min="4371" max="4376" width="3" customWidth="1"/>
    <col min="4377" max="4377" width="3.88671875" bestFit="1" customWidth="1"/>
    <col min="4378" max="4378" width="1" customWidth="1"/>
    <col min="4379" max="4379" width="3" customWidth="1"/>
    <col min="4380" max="4380" width="1" customWidth="1"/>
    <col min="4609" max="4609" width="21.33203125" bestFit="1" customWidth="1"/>
    <col min="4610" max="4625" width="2.88671875" customWidth="1"/>
    <col min="4626" max="4626" width="1.44140625" customWidth="1"/>
    <col min="4627" max="4632" width="3" customWidth="1"/>
    <col min="4633" max="4633" width="3.88671875" bestFit="1" customWidth="1"/>
    <col min="4634" max="4634" width="1" customWidth="1"/>
    <col min="4635" max="4635" width="3" customWidth="1"/>
    <col min="4636" max="4636" width="1" customWidth="1"/>
    <col min="4865" max="4865" width="21.33203125" bestFit="1" customWidth="1"/>
    <col min="4866" max="4881" width="2.88671875" customWidth="1"/>
    <col min="4882" max="4882" width="1.44140625" customWidth="1"/>
    <col min="4883" max="4888" width="3" customWidth="1"/>
    <col min="4889" max="4889" width="3.88671875" bestFit="1" customWidth="1"/>
    <col min="4890" max="4890" width="1" customWidth="1"/>
    <col min="4891" max="4891" width="3" customWidth="1"/>
    <col min="4892" max="4892" width="1" customWidth="1"/>
    <col min="5121" max="5121" width="21.33203125" bestFit="1" customWidth="1"/>
    <col min="5122" max="5137" width="2.88671875" customWidth="1"/>
    <col min="5138" max="5138" width="1.44140625" customWidth="1"/>
    <col min="5139" max="5144" width="3" customWidth="1"/>
    <col min="5145" max="5145" width="3.88671875" bestFit="1" customWidth="1"/>
    <col min="5146" max="5146" width="1" customWidth="1"/>
    <col min="5147" max="5147" width="3" customWidth="1"/>
    <col min="5148" max="5148" width="1" customWidth="1"/>
    <col min="5377" max="5377" width="21.33203125" bestFit="1" customWidth="1"/>
    <col min="5378" max="5393" width="2.88671875" customWidth="1"/>
    <col min="5394" max="5394" width="1.44140625" customWidth="1"/>
    <col min="5395" max="5400" width="3" customWidth="1"/>
    <col min="5401" max="5401" width="3.88671875" bestFit="1" customWidth="1"/>
    <col min="5402" max="5402" width="1" customWidth="1"/>
    <col min="5403" max="5403" width="3" customWidth="1"/>
    <col min="5404" max="5404" width="1" customWidth="1"/>
    <col min="5633" max="5633" width="21.33203125" bestFit="1" customWidth="1"/>
    <col min="5634" max="5649" width="2.88671875" customWidth="1"/>
    <col min="5650" max="5650" width="1.44140625" customWidth="1"/>
    <col min="5651" max="5656" width="3" customWidth="1"/>
    <col min="5657" max="5657" width="3.88671875" bestFit="1" customWidth="1"/>
    <col min="5658" max="5658" width="1" customWidth="1"/>
    <col min="5659" max="5659" width="3" customWidth="1"/>
    <col min="5660" max="5660" width="1" customWidth="1"/>
    <col min="5889" max="5889" width="21.33203125" bestFit="1" customWidth="1"/>
    <col min="5890" max="5905" width="2.88671875" customWidth="1"/>
    <col min="5906" max="5906" width="1.44140625" customWidth="1"/>
    <col min="5907" max="5912" width="3" customWidth="1"/>
    <col min="5913" max="5913" width="3.88671875" bestFit="1" customWidth="1"/>
    <col min="5914" max="5914" width="1" customWidth="1"/>
    <col min="5915" max="5915" width="3" customWidth="1"/>
    <col min="5916" max="5916" width="1" customWidth="1"/>
    <col min="6145" max="6145" width="21.33203125" bestFit="1" customWidth="1"/>
    <col min="6146" max="6161" width="2.88671875" customWidth="1"/>
    <col min="6162" max="6162" width="1.44140625" customWidth="1"/>
    <col min="6163" max="6168" width="3" customWidth="1"/>
    <col min="6169" max="6169" width="3.88671875" bestFit="1" customWidth="1"/>
    <col min="6170" max="6170" width="1" customWidth="1"/>
    <col min="6171" max="6171" width="3" customWidth="1"/>
    <col min="6172" max="6172" width="1" customWidth="1"/>
    <col min="6401" max="6401" width="21.33203125" bestFit="1" customWidth="1"/>
    <col min="6402" max="6417" width="2.88671875" customWidth="1"/>
    <col min="6418" max="6418" width="1.44140625" customWidth="1"/>
    <col min="6419" max="6424" width="3" customWidth="1"/>
    <col min="6425" max="6425" width="3.88671875" bestFit="1" customWidth="1"/>
    <col min="6426" max="6426" width="1" customWidth="1"/>
    <col min="6427" max="6427" width="3" customWidth="1"/>
    <col min="6428" max="6428" width="1" customWidth="1"/>
    <col min="6657" max="6657" width="21.33203125" bestFit="1" customWidth="1"/>
    <col min="6658" max="6673" width="2.88671875" customWidth="1"/>
    <col min="6674" max="6674" width="1.44140625" customWidth="1"/>
    <col min="6675" max="6680" width="3" customWidth="1"/>
    <col min="6681" max="6681" width="3.88671875" bestFit="1" customWidth="1"/>
    <col min="6682" max="6682" width="1" customWidth="1"/>
    <col min="6683" max="6683" width="3" customWidth="1"/>
    <col min="6684" max="6684" width="1" customWidth="1"/>
    <col min="6913" max="6913" width="21.33203125" bestFit="1" customWidth="1"/>
    <col min="6914" max="6929" width="2.88671875" customWidth="1"/>
    <col min="6930" max="6930" width="1.44140625" customWidth="1"/>
    <col min="6931" max="6936" width="3" customWidth="1"/>
    <col min="6937" max="6937" width="3.88671875" bestFit="1" customWidth="1"/>
    <col min="6938" max="6938" width="1" customWidth="1"/>
    <col min="6939" max="6939" width="3" customWidth="1"/>
    <col min="6940" max="6940" width="1" customWidth="1"/>
    <col min="7169" max="7169" width="21.33203125" bestFit="1" customWidth="1"/>
    <col min="7170" max="7185" width="2.88671875" customWidth="1"/>
    <col min="7186" max="7186" width="1.44140625" customWidth="1"/>
    <col min="7187" max="7192" width="3" customWidth="1"/>
    <col min="7193" max="7193" width="3.88671875" bestFit="1" customWidth="1"/>
    <col min="7194" max="7194" width="1" customWidth="1"/>
    <col min="7195" max="7195" width="3" customWidth="1"/>
    <col min="7196" max="7196" width="1" customWidth="1"/>
    <col min="7425" max="7425" width="21.33203125" bestFit="1" customWidth="1"/>
    <col min="7426" max="7441" width="2.88671875" customWidth="1"/>
    <col min="7442" max="7442" width="1.44140625" customWidth="1"/>
    <col min="7443" max="7448" width="3" customWidth="1"/>
    <col min="7449" max="7449" width="3.88671875" bestFit="1" customWidth="1"/>
    <col min="7450" max="7450" width="1" customWidth="1"/>
    <col min="7451" max="7451" width="3" customWidth="1"/>
    <col min="7452" max="7452" width="1" customWidth="1"/>
    <col min="7681" max="7681" width="21.33203125" bestFit="1" customWidth="1"/>
    <col min="7682" max="7697" width="2.88671875" customWidth="1"/>
    <col min="7698" max="7698" width="1.44140625" customWidth="1"/>
    <col min="7699" max="7704" width="3" customWidth="1"/>
    <col min="7705" max="7705" width="3.88671875" bestFit="1" customWidth="1"/>
    <col min="7706" max="7706" width="1" customWidth="1"/>
    <col min="7707" max="7707" width="3" customWidth="1"/>
    <col min="7708" max="7708" width="1" customWidth="1"/>
    <col min="7937" max="7937" width="21.33203125" bestFit="1" customWidth="1"/>
    <col min="7938" max="7953" width="2.88671875" customWidth="1"/>
    <col min="7954" max="7954" width="1.44140625" customWidth="1"/>
    <col min="7955" max="7960" width="3" customWidth="1"/>
    <col min="7961" max="7961" width="3.88671875" bestFit="1" customWidth="1"/>
    <col min="7962" max="7962" width="1" customWidth="1"/>
    <col min="7963" max="7963" width="3" customWidth="1"/>
    <col min="7964" max="7964" width="1" customWidth="1"/>
    <col min="8193" max="8193" width="21.33203125" bestFit="1" customWidth="1"/>
    <col min="8194" max="8209" width="2.88671875" customWidth="1"/>
    <col min="8210" max="8210" width="1.44140625" customWidth="1"/>
    <col min="8211" max="8216" width="3" customWidth="1"/>
    <col min="8217" max="8217" width="3.88671875" bestFit="1" customWidth="1"/>
    <col min="8218" max="8218" width="1" customWidth="1"/>
    <col min="8219" max="8219" width="3" customWidth="1"/>
    <col min="8220" max="8220" width="1" customWidth="1"/>
    <col min="8449" max="8449" width="21.33203125" bestFit="1" customWidth="1"/>
    <col min="8450" max="8465" width="2.88671875" customWidth="1"/>
    <col min="8466" max="8466" width="1.44140625" customWidth="1"/>
    <col min="8467" max="8472" width="3" customWidth="1"/>
    <col min="8473" max="8473" width="3.88671875" bestFit="1" customWidth="1"/>
    <col min="8474" max="8474" width="1" customWidth="1"/>
    <col min="8475" max="8475" width="3" customWidth="1"/>
    <col min="8476" max="8476" width="1" customWidth="1"/>
    <col min="8705" max="8705" width="21.33203125" bestFit="1" customWidth="1"/>
    <col min="8706" max="8721" width="2.88671875" customWidth="1"/>
    <col min="8722" max="8722" width="1.44140625" customWidth="1"/>
    <col min="8723" max="8728" width="3" customWidth="1"/>
    <col min="8729" max="8729" width="3.88671875" bestFit="1" customWidth="1"/>
    <col min="8730" max="8730" width="1" customWidth="1"/>
    <col min="8731" max="8731" width="3" customWidth="1"/>
    <col min="8732" max="8732" width="1" customWidth="1"/>
    <col min="8961" max="8961" width="21.33203125" bestFit="1" customWidth="1"/>
    <col min="8962" max="8977" width="2.88671875" customWidth="1"/>
    <col min="8978" max="8978" width="1.44140625" customWidth="1"/>
    <col min="8979" max="8984" width="3" customWidth="1"/>
    <col min="8985" max="8985" width="3.88671875" bestFit="1" customWidth="1"/>
    <col min="8986" max="8986" width="1" customWidth="1"/>
    <col min="8987" max="8987" width="3" customWidth="1"/>
    <col min="8988" max="8988" width="1" customWidth="1"/>
    <col min="9217" max="9217" width="21.33203125" bestFit="1" customWidth="1"/>
    <col min="9218" max="9233" width="2.88671875" customWidth="1"/>
    <col min="9234" max="9234" width="1.44140625" customWidth="1"/>
    <col min="9235" max="9240" width="3" customWidth="1"/>
    <col min="9241" max="9241" width="3.88671875" bestFit="1" customWidth="1"/>
    <col min="9242" max="9242" width="1" customWidth="1"/>
    <col min="9243" max="9243" width="3" customWidth="1"/>
    <col min="9244" max="9244" width="1" customWidth="1"/>
    <col min="9473" max="9473" width="21.33203125" bestFit="1" customWidth="1"/>
    <col min="9474" max="9489" width="2.88671875" customWidth="1"/>
    <col min="9490" max="9490" width="1.44140625" customWidth="1"/>
    <col min="9491" max="9496" width="3" customWidth="1"/>
    <col min="9497" max="9497" width="3.88671875" bestFit="1" customWidth="1"/>
    <col min="9498" max="9498" width="1" customWidth="1"/>
    <col min="9499" max="9499" width="3" customWidth="1"/>
    <col min="9500" max="9500" width="1" customWidth="1"/>
    <col min="9729" max="9729" width="21.33203125" bestFit="1" customWidth="1"/>
    <col min="9730" max="9745" width="2.88671875" customWidth="1"/>
    <col min="9746" max="9746" width="1.44140625" customWidth="1"/>
    <col min="9747" max="9752" width="3" customWidth="1"/>
    <col min="9753" max="9753" width="3.88671875" bestFit="1" customWidth="1"/>
    <col min="9754" max="9754" width="1" customWidth="1"/>
    <col min="9755" max="9755" width="3" customWidth="1"/>
    <col min="9756" max="9756" width="1" customWidth="1"/>
    <col min="9985" max="9985" width="21.33203125" bestFit="1" customWidth="1"/>
    <col min="9986" max="10001" width="2.88671875" customWidth="1"/>
    <col min="10002" max="10002" width="1.44140625" customWidth="1"/>
    <col min="10003" max="10008" width="3" customWidth="1"/>
    <col min="10009" max="10009" width="3.88671875" bestFit="1" customWidth="1"/>
    <col min="10010" max="10010" width="1" customWidth="1"/>
    <col min="10011" max="10011" width="3" customWidth="1"/>
    <col min="10012" max="10012" width="1" customWidth="1"/>
    <col min="10241" max="10241" width="21.33203125" bestFit="1" customWidth="1"/>
    <col min="10242" max="10257" width="2.88671875" customWidth="1"/>
    <col min="10258" max="10258" width="1.44140625" customWidth="1"/>
    <col min="10259" max="10264" width="3" customWidth="1"/>
    <col min="10265" max="10265" width="3.88671875" bestFit="1" customWidth="1"/>
    <col min="10266" max="10266" width="1" customWidth="1"/>
    <col min="10267" max="10267" width="3" customWidth="1"/>
    <col min="10268" max="10268" width="1" customWidth="1"/>
    <col min="10497" max="10497" width="21.33203125" bestFit="1" customWidth="1"/>
    <col min="10498" max="10513" width="2.88671875" customWidth="1"/>
    <col min="10514" max="10514" width="1.44140625" customWidth="1"/>
    <col min="10515" max="10520" width="3" customWidth="1"/>
    <col min="10521" max="10521" width="3.88671875" bestFit="1" customWidth="1"/>
    <col min="10522" max="10522" width="1" customWidth="1"/>
    <col min="10523" max="10523" width="3" customWidth="1"/>
    <col min="10524" max="10524" width="1" customWidth="1"/>
    <col min="10753" max="10753" width="21.33203125" bestFit="1" customWidth="1"/>
    <col min="10754" max="10769" width="2.88671875" customWidth="1"/>
    <col min="10770" max="10770" width="1.44140625" customWidth="1"/>
    <col min="10771" max="10776" width="3" customWidth="1"/>
    <col min="10777" max="10777" width="3.88671875" bestFit="1" customWidth="1"/>
    <col min="10778" max="10778" width="1" customWidth="1"/>
    <col min="10779" max="10779" width="3" customWidth="1"/>
    <col min="10780" max="10780" width="1" customWidth="1"/>
    <col min="11009" max="11009" width="21.33203125" bestFit="1" customWidth="1"/>
    <col min="11010" max="11025" width="2.88671875" customWidth="1"/>
    <col min="11026" max="11026" width="1.44140625" customWidth="1"/>
    <col min="11027" max="11032" width="3" customWidth="1"/>
    <col min="11033" max="11033" width="3.88671875" bestFit="1" customWidth="1"/>
    <col min="11034" max="11034" width="1" customWidth="1"/>
    <col min="11035" max="11035" width="3" customWidth="1"/>
    <col min="11036" max="11036" width="1" customWidth="1"/>
    <col min="11265" max="11265" width="21.33203125" bestFit="1" customWidth="1"/>
    <col min="11266" max="11281" width="2.88671875" customWidth="1"/>
    <col min="11282" max="11282" width="1.44140625" customWidth="1"/>
    <col min="11283" max="11288" width="3" customWidth="1"/>
    <col min="11289" max="11289" width="3.88671875" bestFit="1" customWidth="1"/>
    <col min="11290" max="11290" width="1" customWidth="1"/>
    <col min="11291" max="11291" width="3" customWidth="1"/>
    <col min="11292" max="11292" width="1" customWidth="1"/>
    <col min="11521" max="11521" width="21.33203125" bestFit="1" customWidth="1"/>
    <col min="11522" max="11537" width="2.88671875" customWidth="1"/>
    <col min="11538" max="11538" width="1.44140625" customWidth="1"/>
    <col min="11539" max="11544" width="3" customWidth="1"/>
    <col min="11545" max="11545" width="3.88671875" bestFit="1" customWidth="1"/>
    <col min="11546" max="11546" width="1" customWidth="1"/>
    <col min="11547" max="11547" width="3" customWidth="1"/>
    <col min="11548" max="11548" width="1" customWidth="1"/>
    <col min="11777" max="11777" width="21.33203125" bestFit="1" customWidth="1"/>
    <col min="11778" max="11793" width="2.88671875" customWidth="1"/>
    <col min="11794" max="11794" width="1.44140625" customWidth="1"/>
    <col min="11795" max="11800" width="3" customWidth="1"/>
    <col min="11801" max="11801" width="3.88671875" bestFit="1" customWidth="1"/>
    <col min="11802" max="11802" width="1" customWidth="1"/>
    <col min="11803" max="11803" width="3" customWidth="1"/>
    <col min="11804" max="11804" width="1" customWidth="1"/>
    <col min="12033" max="12033" width="21.33203125" bestFit="1" customWidth="1"/>
    <col min="12034" max="12049" width="2.88671875" customWidth="1"/>
    <col min="12050" max="12050" width="1.44140625" customWidth="1"/>
    <col min="12051" max="12056" width="3" customWidth="1"/>
    <col min="12057" max="12057" width="3.88671875" bestFit="1" customWidth="1"/>
    <col min="12058" max="12058" width="1" customWidth="1"/>
    <col min="12059" max="12059" width="3" customWidth="1"/>
    <col min="12060" max="12060" width="1" customWidth="1"/>
    <col min="12289" max="12289" width="21.33203125" bestFit="1" customWidth="1"/>
    <col min="12290" max="12305" width="2.88671875" customWidth="1"/>
    <col min="12306" max="12306" width="1.44140625" customWidth="1"/>
    <col min="12307" max="12312" width="3" customWidth="1"/>
    <col min="12313" max="12313" width="3.88671875" bestFit="1" customWidth="1"/>
    <col min="12314" max="12314" width="1" customWidth="1"/>
    <col min="12315" max="12315" width="3" customWidth="1"/>
    <col min="12316" max="12316" width="1" customWidth="1"/>
    <col min="12545" max="12545" width="21.33203125" bestFit="1" customWidth="1"/>
    <col min="12546" max="12561" width="2.88671875" customWidth="1"/>
    <col min="12562" max="12562" width="1.44140625" customWidth="1"/>
    <col min="12563" max="12568" width="3" customWidth="1"/>
    <col min="12569" max="12569" width="3.88671875" bestFit="1" customWidth="1"/>
    <col min="12570" max="12570" width="1" customWidth="1"/>
    <col min="12571" max="12571" width="3" customWidth="1"/>
    <col min="12572" max="12572" width="1" customWidth="1"/>
    <col min="12801" max="12801" width="21.33203125" bestFit="1" customWidth="1"/>
    <col min="12802" max="12817" width="2.88671875" customWidth="1"/>
    <col min="12818" max="12818" width="1.44140625" customWidth="1"/>
    <col min="12819" max="12824" width="3" customWidth="1"/>
    <col min="12825" max="12825" width="3.88671875" bestFit="1" customWidth="1"/>
    <col min="12826" max="12826" width="1" customWidth="1"/>
    <col min="12827" max="12827" width="3" customWidth="1"/>
    <col min="12828" max="12828" width="1" customWidth="1"/>
    <col min="13057" max="13057" width="21.33203125" bestFit="1" customWidth="1"/>
    <col min="13058" max="13073" width="2.88671875" customWidth="1"/>
    <col min="13074" max="13074" width="1.44140625" customWidth="1"/>
    <col min="13075" max="13080" width="3" customWidth="1"/>
    <col min="13081" max="13081" width="3.88671875" bestFit="1" customWidth="1"/>
    <col min="13082" max="13082" width="1" customWidth="1"/>
    <col min="13083" max="13083" width="3" customWidth="1"/>
    <col min="13084" max="13084" width="1" customWidth="1"/>
    <col min="13313" max="13313" width="21.33203125" bestFit="1" customWidth="1"/>
    <col min="13314" max="13329" width="2.88671875" customWidth="1"/>
    <col min="13330" max="13330" width="1.44140625" customWidth="1"/>
    <col min="13331" max="13336" width="3" customWidth="1"/>
    <col min="13337" max="13337" width="3.88671875" bestFit="1" customWidth="1"/>
    <col min="13338" max="13338" width="1" customWidth="1"/>
    <col min="13339" max="13339" width="3" customWidth="1"/>
    <col min="13340" max="13340" width="1" customWidth="1"/>
    <col min="13569" max="13569" width="21.33203125" bestFit="1" customWidth="1"/>
    <col min="13570" max="13585" width="2.88671875" customWidth="1"/>
    <col min="13586" max="13586" width="1.44140625" customWidth="1"/>
    <col min="13587" max="13592" width="3" customWidth="1"/>
    <col min="13593" max="13593" width="3.88671875" bestFit="1" customWidth="1"/>
    <col min="13594" max="13594" width="1" customWidth="1"/>
    <col min="13595" max="13595" width="3" customWidth="1"/>
    <col min="13596" max="13596" width="1" customWidth="1"/>
    <col min="13825" max="13825" width="21.33203125" bestFit="1" customWidth="1"/>
    <col min="13826" max="13841" width="2.88671875" customWidth="1"/>
    <col min="13842" max="13842" width="1.44140625" customWidth="1"/>
    <col min="13843" max="13848" width="3" customWidth="1"/>
    <col min="13849" max="13849" width="3.88671875" bestFit="1" customWidth="1"/>
    <col min="13850" max="13850" width="1" customWidth="1"/>
    <col min="13851" max="13851" width="3" customWidth="1"/>
    <col min="13852" max="13852" width="1" customWidth="1"/>
    <col min="14081" max="14081" width="21.33203125" bestFit="1" customWidth="1"/>
    <col min="14082" max="14097" width="2.88671875" customWidth="1"/>
    <col min="14098" max="14098" width="1.44140625" customWidth="1"/>
    <col min="14099" max="14104" width="3" customWidth="1"/>
    <col min="14105" max="14105" width="3.88671875" bestFit="1" customWidth="1"/>
    <col min="14106" max="14106" width="1" customWidth="1"/>
    <col min="14107" max="14107" width="3" customWidth="1"/>
    <col min="14108" max="14108" width="1" customWidth="1"/>
    <col min="14337" max="14337" width="21.33203125" bestFit="1" customWidth="1"/>
    <col min="14338" max="14353" width="2.88671875" customWidth="1"/>
    <col min="14354" max="14354" width="1.44140625" customWidth="1"/>
    <col min="14355" max="14360" width="3" customWidth="1"/>
    <col min="14361" max="14361" width="3.88671875" bestFit="1" customWidth="1"/>
    <col min="14362" max="14362" width="1" customWidth="1"/>
    <col min="14363" max="14363" width="3" customWidth="1"/>
    <col min="14364" max="14364" width="1" customWidth="1"/>
    <col min="14593" max="14593" width="21.33203125" bestFit="1" customWidth="1"/>
    <col min="14594" max="14609" width="2.88671875" customWidth="1"/>
    <col min="14610" max="14610" width="1.44140625" customWidth="1"/>
    <col min="14611" max="14616" width="3" customWidth="1"/>
    <col min="14617" max="14617" width="3.88671875" bestFit="1" customWidth="1"/>
    <col min="14618" max="14618" width="1" customWidth="1"/>
    <col min="14619" max="14619" width="3" customWidth="1"/>
    <col min="14620" max="14620" width="1" customWidth="1"/>
    <col min="14849" max="14849" width="21.33203125" bestFit="1" customWidth="1"/>
    <col min="14850" max="14865" width="2.88671875" customWidth="1"/>
    <col min="14866" max="14866" width="1.44140625" customWidth="1"/>
    <col min="14867" max="14872" width="3" customWidth="1"/>
    <col min="14873" max="14873" width="3.88671875" bestFit="1" customWidth="1"/>
    <col min="14874" max="14874" width="1" customWidth="1"/>
    <col min="14875" max="14875" width="3" customWidth="1"/>
    <col min="14876" max="14876" width="1" customWidth="1"/>
    <col min="15105" max="15105" width="21.33203125" bestFit="1" customWidth="1"/>
    <col min="15106" max="15121" width="2.88671875" customWidth="1"/>
    <col min="15122" max="15122" width="1.44140625" customWidth="1"/>
    <col min="15123" max="15128" width="3" customWidth="1"/>
    <col min="15129" max="15129" width="3.88671875" bestFit="1" customWidth="1"/>
    <col min="15130" max="15130" width="1" customWidth="1"/>
    <col min="15131" max="15131" width="3" customWidth="1"/>
    <col min="15132" max="15132" width="1" customWidth="1"/>
    <col min="15361" max="15361" width="21.33203125" bestFit="1" customWidth="1"/>
    <col min="15362" max="15377" width="2.88671875" customWidth="1"/>
    <col min="15378" max="15378" width="1.44140625" customWidth="1"/>
    <col min="15379" max="15384" width="3" customWidth="1"/>
    <col min="15385" max="15385" width="3.88671875" bestFit="1" customWidth="1"/>
    <col min="15386" max="15386" width="1" customWidth="1"/>
    <col min="15387" max="15387" width="3" customWidth="1"/>
    <col min="15388" max="15388" width="1" customWidth="1"/>
    <col min="15617" max="15617" width="21.33203125" bestFit="1" customWidth="1"/>
    <col min="15618" max="15633" width="2.88671875" customWidth="1"/>
    <col min="15634" max="15634" width="1.44140625" customWidth="1"/>
    <col min="15635" max="15640" width="3" customWidth="1"/>
    <col min="15641" max="15641" width="3.88671875" bestFit="1" customWidth="1"/>
    <col min="15642" max="15642" width="1" customWidth="1"/>
    <col min="15643" max="15643" width="3" customWidth="1"/>
    <col min="15644" max="15644" width="1" customWidth="1"/>
    <col min="15873" max="15873" width="21.33203125" bestFit="1" customWidth="1"/>
    <col min="15874" max="15889" width="2.88671875" customWidth="1"/>
    <col min="15890" max="15890" width="1.44140625" customWidth="1"/>
    <col min="15891" max="15896" width="3" customWidth="1"/>
    <col min="15897" max="15897" width="3.88671875" bestFit="1" customWidth="1"/>
    <col min="15898" max="15898" width="1" customWidth="1"/>
    <col min="15899" max="15899" width="3" customWidth="1"/>
    <col min="15900" max="15900" width="1" customWidth="1"/>
    <col min="16129" max="16129" width="21.33203125" bestFit="1" customWidth="1"/>
    <col min="16130" max="16145" width="2.88671875" customWidth="1"/>
    <col min="16146" max="16146" width="1.44140625" customWidth="1"/>
    <col min="16147" max="16152" width="3" customWidth="1"/>
    <col min="16153" max="16153" width="3.88671875" bestFit="1" customWidth="1"/>
    <col min="16154" max="16154" width="1" customWidth="1"/>
    <col min="16155" max="16155" width="3" customWidth="1"/>
    <col min="16156" max="16156" width="1" customWidth="1"/>
  </cols>
  <sheetData>
    <row r="1" spans="1:29" ht="16.2" thickBot="1" x14ac:dyDescent="0.35">
      <c r="A1" s="100" t="s">
        <v>47</v>
      </c>
      <c r="S1" s="2">
        <v>36892</v>
      </c>
      <c r="T1" s="3"/>
      <c r="U1" s="3"/>
      <c r="V1" s="3"/>
      <c r="W1" s="3"/>
      <c r="X1" s="3"/>
      <c r="Y1" s="3"/>
      <c r="AA1" s="4"/>
      <c r="AB1" s="4"/>
      <c r="AC1" s="5"/>
    </row>
    <row r="2" spans="1:29" ht="33" customHeight="1" thickTop="1" thickBot="1" x14ac:dyDescent="0.35">
      <c r="A2" s="101" t="s">
        <v>48</v>
      </c>
      <c r="B2" s="8" t="str">
        <f>(A3)</f>
        <v>Pákai György</v>
      </c>
      <c r="C2" s="7"/>
      <c r="D2" s="8"/>
      <c r="E2" s="8"/>
      <c r="F2" s="9" t="str">
        <f>(A4)</f>
        <v>I. Farkas Gábor</v>
      </c>
      <c r="G2" s="8"/>
      <c r="H2" s="8"/>
      <c r="I2" s="8"/>
      <c r="J2" s="9" t="str">
        <f>(A5)</f>
        <v>Bottyán Zoltán</v>
      </c>
      <c r="K2" s="8"/>
      <c r="L2" s="8"/>
      <c r="M2" s="8"/>
      <c r="N2" s="9" t="str">
        <f>(A6)</f>
        <v>Lukács László</v>
      </c>
      <c r="O2" s="8"/>
      <c r="P2" s="8"/>
      <c r="Q2" s="8"/>
      <c r="R2" s="10"/>
      <c r="S2" s="102" t="s">
        <v>49</v>
      </c>
      <c r="T2" s="12" t="s">
        <v>50</v>
      </c>
      <c r="U2" s="12" t="s">
        <v>51</v>
      </c>
      <c r="V2" s="12" t="s">
        <v>52</v>
      </c>
      <c r="W2" s="13" t="s">
        <v>53</v>
      </c>
      <c r="X2" s="13" t="s">
        <v>54</v>
      </c>
      <c r="Y2" s="103" t="s">
        <v>55</v>
      </c>
      <c r="Z2" s="104"/>
      <c r="AA2" s="16" t="s">
        <v>56</v>
      </c>
      <c r="AB2" s="105"/>
      <c r="AC2" s="18" t="s">
        <v>57</v>
      </c>
    </row>
    <row r="3" spans="1:29" ht="16.2" thickTop="1" x14ac:dyDescent="0.3">
      <c r="A3" s="93" t="s">
        <v>29</v>
      </c>
      <c r="B3" s="19"/>
      <c r="C3" s="20"/>
      <c r="D3" s="20"/>
      <c r="E3" s="20"/>
      <c r="F3" s="21">
        <v>3</v>
      </c>
      <c r="G3" s="24">
        <f>(N14)</f>
        <v>1</v>
      </c>
      <c r="H3" s="24">
        <f>(P14)</f>
        <v>1</v>
      </c>
      <c r="I3" s="23" t="str">
        <f>IF(G3=".","-",IF(G3&gt;H3,"g",IF(G3=H3,"d","v")))</f>
        <v>d</v>
      </c>
      <c r="J3" s="21">
        <v>2</v>
      </c>
      <c r="K3" s="24">
        <f>(N11)</f>
        <v>1</v>
      </c>
      <c r="L3" s="24">
        <f>(P11)</f>
        <v>0</v>
      </c>
      <c r="M3" s="23" t="str">
        <f>IF(K3=".","-",IF(K3&gt;L3,"g",IF(K3=L3,"d","v")))</f>
        <v>g</v>
      </c>
      <c r="N3" s="21">
        <v>1</v>
      </c>
      <c r="O3" s="24">
        <f>(N8)</f>
        <v>2</v>
      </c>
      <c r="P3" s="24">
        <f>(P8)</f>
        <v>2</v>
      </c>
      <c r="Q3" s="23" t="str">
        <f>IF(O3=".","-",IF(O3&gt;P3,"g",IF(O3=P3,"d","v")))</f>
        <v>d</v>
      </c>
      <c r="R3" s="25"/>
      <c r="S3" s="26">
        <f>SUM(T3:V3)</f>
        <v>3</v>
      </c>
      <c r="T3" s="27">
        <f>COUNTIF(B3:Q3,"g")</f>
        <v>1</v>
      </c>
      <c r="U3" s="27">
        <f>COUNTIF(B3:Q3,"d")</f>
        <v>2</v>
      </c>
      <c r="V3" s="27">
        <f>COUNTIF(B3:Q3,"v")</f>
        <v>0</v>
      </c>
      <c r="W3" s="28">
        <f>SUM(IF(G3&lt;&gt;".",G3)+IF(K3&lt;&gt;".",K3)+IF(O3&lt;&gt;".",O3))</f>
        <v>4</v>
      </c>
      <c r="X3" s="28">
        <f>SUM(IF(H3&lt;&gt;".",H3)+IF(L3&lt;&gt;".",L3)+IF(P3&lt;&gt;".",P3))</f>
        <v>3</v>
      </c>
      <c r="Y3" s="29">
        <f>SUM(T3*3+U3*1)</f>
        <v>5</v>
      </c>
      <c r="Z3" s="106"/>
      <c r="AA3" s="31">
        <f>RANK(Y3,$Y$3:$Y$6,0)</f>
        <v>2</v>
      </c>
      <c r="AB3" s="107"/>
      <c r="AC3" s="33">
        <f>SUM(W3-X3)</f>
        <v>1</v>
      </c>
    </row>
    <row r="4" spans="1:29" ht="15.6" x14ac:dyDescent="0.3">
      <c r="A4" s="94" t="s">
        <v>1</v>
      </c>
      <c r="B4" s="34">
        <v>3</v>
      </c>
      <c r="C4" s="22">
        <f>(P14)</f>
        <v>1</v>
      </c>
      <c r="D4" s="22">
        <f>(N14)</f>
        <v>1</v>
      </c>
      <c r="E4" s="38" t="str">
        <f>IF(C4=".","-",IF(C4&gt;D4,"g",IF(C4=D4,"d","v")))</f>
        <v>d</v>
      </c>
      <c r="F4" s="36"/>
      <c r="G4" s="37"/>
      <c r="H4" s="37"/>
      <c r="I4" s="37"/>
      <c r="J4" s="34">
        <v>1</v>
      </c>
      <c r="K4" s="22">
        <f>(N9)</f>
        <v>1</v>
      </c>
      <c r="L4" s="22">
        <f>(P9)</f>
        <v>3</v>
      </c>
      <c r="M4" s="38" t="str">
        <f>IF(K4=".","-",IF(K4&gt;L4,"g",IF(K4=L4,"d","v")))</f>
        <v>v</v>
      </c>
      <c r="N4" s="34">
        <v>2</v>
      </c>
      <c r="O4" s="22">
        <f>(N12)</f>
        <v>0</v>
      </c>
      <c r="P4" s="22">
        <f>(P12)</f>
        <v>1</v>
      </c>
      <c r="Q4" s="38" t="str">
        <f>IF(O4=".","-",IF(O4&gt;P4,"g",IF(O4=P4,"d","v")))</f>
        <v>v</v>
      </c>
      <c r="R4" s="39"/>
      <c r="S4" s="108">
        <f>SUM(T4:V4)</f>
        <v>3</v>
      </c>
      <c r="T4" s="109">
        <f>COUNTIF(B4:Q4,"g")</f>
        <v>0</v>
      </c>
      <c r="U4" s="109">
        <f>COUNTIF(B4:Q4,"d")</f>
        <v>1</v>
      </c>
      <c r="V4" s="109">
        <f>COUNTIF(B4:Q4,"v")</f>
        <v>2</v>
      </c>
      <c r="W4" s="28">
        <f>SUM(IF(C4&lt;&gt;".",C4)+IF(K4&lt;&gt;".",K4)+IF(O4&lt;&gt;".",O4))</f>
        <v>2</v>
      </c>
      <c r="X4" s="28">
        <f>SUM(IF(D4&lt;&gt;".",D4)+IF(L4&lt;&gt;".",L4)+IF(P4&lt;&gt;".",P4))</f>
        <v>5</v>
      </c>
      <c r="Y4" s="40">
        <f>SUM(T4*3+U4*1)</f>
        <v>1</v>
      </c>
      <c r="Z4" s="106"/>
      <c r="AA4" s="31">
        <f>RANK(Y4,$Y$3:$Y$6,0)</f>
        <v>4</v>
      </c>
      <c r="AB4" s="107"/>
      <c r="AC4" s="33">
        <f>SUM(W4-X4)</f>
        <v>-3</v>
      </c>
    </row>
    <row r="5" spans="1:29" ht="15.6" x14ac:dyDescent="0.3">
      <c r="A5" s="94" t="s">
        <v>41</v>
      </c>
      <c r="B5" s="34">
        <v>2</v>
      </c>
      <c r="C5" s="22">
        <f>(P11)</f>
        <v>0</v>
      </c>
      <c r="D5" s="22">
        <f>(N11)</f>
        <v>1</v>
      </c>
      <c r="E5" s="38" t="str">
        <f>IF(C5=".","-",IF(C5&gt;D5,"g",IF(C5=D5,"d","v")))</f>
        <v>v</v>
      </c>
      <c r="F5" s="34">
        <v>1</v>
      </c>
      <c r="G5" s="22">
        <f>(P9)</f>
        <v>3</v>
      </c>
      <c r="H5" s="22">
        <f>(N9)</f>
        <v>1</v>
      </c>
      <c r="I5" s="38" t="str">
        <f>IF(G5=".","-",IF(G5&gt;H5,"g",IF(G5=H5,"d","v")))</f>
        <v>g</v>
      </c>
      <c r="J5" s="36"/>
      <c r="K5" s="37"/>
      <c r="L5" s="37"/>
      <c r="M5" s="37"/>
      <c r="N5" s="34">
        <v>3</v>
      </c>
      <c r="O5" s="22">
        <f>(N15)</f>
        <v>2</v>
      </c>
      <c r="P5" s="22">
        <f>(P15)</f>
        <v>0</v>
      </c>
      <c r="Q5" s="38" t="str">
        <f>IF(O5=".","-",IF(O5&gt;P5,"g",IF(O5=P5,"d","v")))</f>
        <v>g</v>
      </c>
      <c r="R5" s="39"/>
      <c r="S5" s="108">
        <f>SUM(T5:V5)</f>
        <v>3</v>
      </c>
      <c r="T5" s="109">
        <f>COUNTIF(B5:Q5,"g")</f>
        <v>2</v>
      </c>
      <c r="U5" s="109">
        <f>COUNTIF(B5:Q5,"d")</f>
        <v>0</v>
      </c>
      <c r="V5" s="109">
        <f>COUNTIF(B5:Q5,"v")</f>
        <v>1</v>
      </c>
      <c r="W5" s="28">
        <f>SUM(IF(G5&lt;&gt;".",G5)+IF(C5&lt;&gt;".",C5)+IF(O5&lt;&gt;".",O5))</f>
        <v>5</v>
      </c>
      <c r="X5" s="28">
        <f>SUM(IF(H5&lt;&gt;".",H5)+IF(D5&lt;&gt;".",D5)+IF(P5&lt;&gt;".",P5))</f>
        <v>2</v>
      </c>
      <c r="Y5" s="40">
        <f>SUM(T5*3+U5*1)</f>
        <v>6</v>
      </c>
      <c r="Z5" s="110"/>
      <c r="AA5" s="31">
        <f>RANK(Y5,$Y$3:$Y$6,0)</f>
        <v>1</v>
      </c>
      <c r="AB5" s="107"/>
      <c r="AC5" s="33">
        <f>SUM(W5-X5)</f>
        <v>3</v>
      </c>
    </row>
    <row r="6" spans="1:29" s="44" customFormat="1" ht="16.2" thickBot="1" x14ac:dyDescent="0.35">
      <c r="A6" s="95" t="s">
        <v>63</v>
      </c>
      <c r="B6" s="111">
        <v>1</v>
      </c>
      <c r="C6" s="112">
        <f>(P8)</f>
        <v>2</v>
      </c>
      <c r="D6" s="112">
        <f>(N8)</f>
        <v>2</v>
      </c>
      <c r="E6" s="113" t="str">
        <f>IF(C6=".","-",IF(C6&gt;D6,"g",IF(C6=D6,"d","v")))</f>
        <v>d</v>
      </c>
      <c r="F6" s="111">
        <v>2</v>
      </c>
      <c r="G6" s="112">
        <f>(P12)</f>
        <v>1</v>
      </c>
      <c r="H6" s="112">
        <f>(N12)</f>
        <v>0</v>
      </c>
      <c r="I6" s="113" t="str">
        <f>IF(G6=".","-",IF(G6&gt;H6,"g",IF(G6=H6,"d","v")))</f>
        <v>g</v>
      </c>
      <c r="J6" s="111">
        <v>3</v>
      </c>
      <c r="K6" s="112">
        <f>(P15)</f>
        <v>0</v>
      </c>
      <c r="L6" s="112">
        <f>(N15)</f>
        <v>2</v>
      </c>
      <c r="M6" s="113" t="str">
        <f>IF(K6=".","-",IF(K6&gt;L6,"g",IF(K6=L6,"d","v")))</f>
        <v>v</v>
      </c>
      <c r="N6" s="114"/>
      <c r="O6" s="115"/>
      <c r="P6" s="115"/>
      <c r="Q6" s="115"/>
      <c r="R6" s="10"/>
      <c r="S6" s="116">
        <f>SUM(T6:V6)</f>
        <v>3</v>
      </c>
      <c r="T6" s="117">
        <f>COUNTIF(B6:Q6,"g")</f>
        <v>1</v>
      </c>
      <c r="U6" s="117">
        <f>COUNTIF(B6:Q6,"d")</f>
        <v>1</v>
      </c>
      <c r="V6" s="117">
        <f>COUNTIF(B6:Q6,"v")</f>
        <v>1</v>
      </c>
      <c r="W6" s="118">
        <f>SUM(IF(G6&lt;&gt;".",G6)+IF(K6&lt;&gt;".",K6)+IF(C6&lt;&gt;".",C6))</f>
        <v>3</v>
      </c>
      <c r="X6" s="118">
        <f>SUM(IF(H6&lt;&gt;".",H6)+IF(L6&lt;&gt;".",L6)+IF(D6&lt;&gt;".",D6))</f>
        <v>4</v>
      </c>
      <c r="Y6" s="119">
        <f>SUM(T6*3+U6*1)</f>
        <v>4</v>
      </c>
      <c r="Z6" s="106"/>
      <c r="AA6" s="60">
        <f>RANK(Y6,$Y$3:$Y$6,0)</f>
        <v>3</v>
      </c>
      <c r="AB6" s="107"/>
      <c r="AC6" s="33">
        <f>SUM(W6-X6)</f>
        <v>-1</v>
      </c>
    </row>
    <row r="7" spans="1:29" s="44" customFormat="1" ht="3.75" customHeight="1" thickTop="1" x14ac:dyDescent="0.3">
      <c r="B7" s="61"/>
      <c r="C7" s="62"/>
      <c r="D7" s="62"/>
      <c r="E7" s="63"/>
      <c r="F7" s="61"/>
      <c r="G7" s="62"/>
      <c r="H7" s="62"/>
      <c r="I7" s="63"/>
      <c r="J7" s="61"/>
      <c r="K7" s="62"/>
      <c r="L7" s="62"/>
      <c r="M7" s="63"/>
      <c r="S7" s="64"/>
      <c r="T7" s="65"/>
      <c r="U7" s="65"/>
      <c r="V7" s="65"/>
      <c r="W7" s="66"/>
      <c r="X7" s="66"/>
      <c r="Y7" s="67"/>
    </row>
    <row r="8" spans="1:29" s="44" customFormat="1" ht="24.6" x14ac:dyDescent="0.4">
      <c r="A8" s="68">
        <v>1</v>
      </c>
      <c r="B8" s="69"/>
      <c r="D8" s="70"/>
      <c r="K8" s="71"/>
      <c r="L8" s="120" t="str">
        <f>($A$3)</f>
        <v>Pákai György</v>
      </c>
      <c r="M8" s="71"/>
      <c r="N8" s="73">
        <v>2</v>
      </c>
      <c r="O8" s="121" t="s">
        <v>58</v>
      </c>
      <c r="P8" s="73">
        <v>2</v>
      </c>
      <c r="S8" s="122" t="str">
        <f>($A$6)</f>
        <v>Lukács László</v>
      </c>
      <c r="T8" s="70"/>
      <c r="AA8" s="75"/>
      <c r="AB8" s="75"/>
    </row>
    <row r="9" spans="1:29" ht="20.399999999999999" x14ac:dyDescent="0.35">
      <c r="A9" s="76"/>
      <c r="B9" s="77"/>
      <c r="E9" s="44"/>
      <c r="F9" s="44"/>
      <c r="G9" s="44"/>
      <c r="H9" s="44"/>
      <c r="I9" s="44"/>
      <c r="J9" s="44"/>
      <c r="L9" s="120" t="str">
        <f>($A$4)</f>
        <v>I. Farkas Gábor</v>
      </c>
      <c r="N9" s="73">
        <v>1</v>
      </c>
      <c r="O9" s="121" t="s">
        <v>58</v>
      </c>
      <c r="P9" s="73">
        <v>3</v>
      </c>
      <c r="R9" s="44"/>
      <c r="S9" s="122" t="str">
        <f>($A$5)</f>
        <v>Bottyán Zoltán</v>
      </c>
      <c r="U9" s="44"/>
      <c r="V9" s="44"/>
      <c r="W9" s="44"/>
      <c r="X9" s="44"/>
      <c r="Y9" s="44"/>
      <c r="AA9" s="75"/>
      <c r="AB9" s="75"/>
    </row>
    <row r="10" spans="1:29" ht="3.75" customHeight="1" x14ac:dyDescent="0.3">
      <c r="A10" s="76"/>
      <c r="B10" s="77"/>
      <c r="C10" s="79"/>
      <c r="D10" s="80"/>
      <c r="E10" s="77"/>
      <c r="F10" s="77"/>
      <c r="G10" s="77"/>
      <c r="H10" s="77"/>
      <c r="I10" s="77"/>
      <c r="J10" s="77"/>
      <c r="K10" s="81"/>
      <c r="L10" s="81"/>
      <c r="M10" s="8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1:29" ht="24.6" x14ac:dyDescent="0.35">
      <c r="A11" s="68">
        <v>2</v>
      </c>
      <c r="B11" s="123"/>
      <c r="D11" s="70"/>
      <c r="E11" s="44"/>
      <c r="F11" s="44"/>
      <c r="G11" s="44"/>
      <c r="H11" s="44"/>
      <c r="I11" s="44"/>
      <c r="J11" s="44"/>
      <c r="L11" s="120" t="str">
        <f>($A$3)</f>
        <v>Pákai György</v>
      </c>
      <c r="N11" s="73">
        <v>1</v>
      </c>
      <c r="O11" s="121" t="s">
        <v>58</v>
      </c>
      <c r="P11" s="73">
        <v>0</v>
      </c>
      <c r="R11" s="44"/>
      <c r="S11" s="122" t="str">
        <f>($A$5)</f>
        <v>Bottyán Zoltán</v>
      </c>
      <c r="T11" s="44"/>
      <c r="W11" s="44"/>
      <c r="X11" s="44"/>
      <c r="Y11" s="44"/>
      <c r="AA11" s="75"/>
      <c r="AB11" s="75"/>
    </row>
    <row r="12" spans="1:29" ht="20.399999999999999" x14ac:dyDescent="0.35">
      <c r="A12" s="76"/>
      <c r="B12" s="85"/>
      <c r="E12" s="44"/>
      <c r="F12" s="44"/>
      <c r="G12" s="44"/>
      <c r="H12" s="44"/>
      <c r="I12" s="44"/>
      <c r="L12" s="120" t="str">
        <f>($A$4)</f>
        <v>I. Farkas Gábor</v>
      </c>
      <c r="N12" s="73">
        <v>0</v>
      </c>
      <c r="O12" s="121" t="s">
        <v>58</v>
      </c>
      <c r="P12" s="73">
        <v>1</v>
      </c>
      <c r="R12" s="44"/>
      <c r="S12" s="122" t="str">
        <f>($A$6)</f>
        <v>Lukács László</v>
      </c>
      <c r="T12" s="44"/>
      <c r="W12" s="44"/>
      <c r="X12" s="44"/>
      <c r="Y12" s="44"/>
      <c r="AA12" s="75"/>
      <c r="AB12" s="75"/>
    </row>
    <row r="13" spans="1:29" ht="3.75" customHeight="1" x14ac:dyDescent="0.3">
      <c r="A13" s="76"/>
      <c r="B13" s="85"/>
      <c r="C13" s="124"/>
      <c r="D13" s="12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24.6" x14ac:dyDescent="0.35">
      <c r="A14" s="68">
        <v>3</v>
      </c>
      <c r="B14" s="69"/>
      <c r="D14" s="70"/>
      <c r="E14" s="44"/>
      <c r="F14" s="44"/>
      <c r="G14" s="44"/>
      <c r="H14" s="44"/>
      <c r="I14" s="44"/>
      <c r="J14" s="44"/>
      <c r="L14" s="120" t="str">
        <f>($A$3)</f>
        <v>Pákai György</v>
      </c>
      <c r="N14" s="73">
        <v>1</v>
      </c>
      <c r="O14" s="121" t="s">
        <v>58</v>
      </c>
      <c r="P14" s="73">
        <v>1</v>
      </c>
      <c r="R14" s="44"/>
      <c r="S14" s="122" t="str">
        <f>($A$4)</f>
        <v>I. Farkas Gábor</v>
      </c>
      <c r="T14" s="44"/>
      <c r="U14" s="44"/>
      <c r="V14" s="44"/>
      <c r="W14" s="44"/>
      <c r="X14" s="44"/>
      <c r="Y14" s="44"/>
    </row>
    <row r="15" spans="1:29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($A$5)</f>
        <v>Bottyán Zoltán</v>
      </c>
      <c r="N15" s="73">
        <v>2</v>
      </c>
      <c r="O15" s="121" t="s">
        <v>58</v>
      </c>
      <c r="P15" s="73">
        <v>0</v>
      </c>
      <c r="R15" s="44"/>
      <c r="S15" s="122" t="str">
        <f>($A$6)</f>
        <v>Lukács László</v>
      </c>
      <c r="T15" s="44"/>
      <c r="U15" s="44"/>
      <c r="V15" s="44"/>
      <c r="W15" s="44"/>
      <c r="X15" s="44"/>
      <c r="Y15" s="44"/>
    </row>
    <row r="16" spans="1:29" ht="3.75" customHeight="1" x14ac:dyDescent="0.3">
      <c r="A16" s="76"/>
      <c r="B16" s="77"/>
      <c r="C16" s="79"/>
      <c r="D16" s="80"/>
      <c r="E16" s="77"/>
      <c r="F16" s="77"/>
      <c r="G16" s="77"/>
      <c r="H16" s="77"/>
      <c r="I16" s="77"/>
      <c r="J16" s="77"/>
      <c r="K16" s="81"/>
      <c r="L16" s="81"/>
      <c r="M16" s="81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</sheetData>
  <conditionalFormatting sqref="E4:E6 I3 I5:I6 M3:M4 M6 Q3:Q5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4.4" x14ac:dyDescent="0.3"/>
  <cols>
    <col min="1" max="1" width="21.33203125" bestFit="1" customWidth="1"/>
    <col min="2" max="17" width="2.88671875" customWidth="1"/>
    <col min="18" max="18" width="1.44140625" customWidth="1"/>
    <col min="19" max="24" width="3" customWidth="1"/>
    <col min="25" max="25" width="3.88671875" bestFit="1" customWidth="1"/>
    <col min="26" max="26" width="1" customWidth="1"/>
    <col min="27" max="27" width="3" customWidth="1"/>
    <col min="28" max="28" width="1" customWidth="1"/>
    <col min="257" max="257" width="21.33203125" bestFit="1" customWidth="1"/>
    <col min="258" max="273" width="2.88671875" customWidth="1"/>
    <col min="274" max="274" width="1.44140625" customWidth="1"/>
    <col min="275" max="280" width="3" customWidth="1"/>
    <col min="281" max="281" width="3.88671875" bestFit="1" customWidth="1"/>
    <col min="282" max="282" width="1" customWidth="1"/>
    <col min="283" max="283" width="3" customWidth="1"/>
    <col min="284" max="284" width="1" customWidth="1"/>
    <col min="513" max="513" width="21.33203125" bestFit="1" customWidth="1"/>
    <col min="514" max="529" width="2.88671875" customWidth="1"/>
    <col min="530" max="530" width="1.44140625" customWidth="1"/>
    <col min="531" max="536" width="3" customWidth="1"/>
    <col min="537" max="537" width="3.88671875" bestFit="1" customWidth="1"/>
    <col min="538" max="538" width="1" customWidth="1"/>
    <col min="539" max="539" width="3" customWidth="1"/>
    <col min="540" max="540" width="1" customWidth="1"/>
    <col min="769" max="769" width="21.33203125" bestFit="1" customWidth="1"/>
    <col min="770" max="785" width="2.88671875" customWidth="1"/>
    <col min="786" max="786" width="1.44140625" customWidth="1"/>
    <col min="787" max="792" width="3" customWidth="1"/>
    <col min="793" max="793" width="3.88671875" bestFit="1" customWidth="1"/>
    <col min="794" max="794" width="1" customWidth="1"/>
    <col min="795" max="795" width="3" customWidth="1"/>
    <col min="796" max="796" width="1" customWidth="1"/>
    <col min="1025" max="1025" width="21.33203125" bestFit="1" customWidth="1"/>
    <col min="1026" max="1041" width="2.88671875" customWidth="1"/>
    <col min="1042" max="1042" width="1.44140625" customWidth="1"/>
    <col min="1043" max="1048" width="3" customWidth="1"/>
    <col min="1049" max="1049" width="3.88671875" bestFit="1" customWidth="1"/>
    <col min="1050" max="1050" width="1" customWidth="1"/>
    <col min="1051" max="1051" width="3" customWidth="1"/>
    <col min="1052" max="1052" width="1" customWidth="1"/>
    <col min="1281" max="1281" width="21.33203125" bestFit="1" customWidth="1"/>
    <col min="1282" max="1297" width="2.88671875" customWidth="1"/>
    <col min="1298" max="1298" width="1.44140625" customWidth="1"/>
    <col min="1299" max="1304" width="3" customWidth="1"/>
    <col min="1305" max="1305" width="3.88671875" bestFit="1" customWidth="1"/>
    <col min="1306" max="1306" width="1" customWidth="1"/>
    <col min="1307" max="1307" width="3" customWidth="1"/>
    <col min="1308" max="1308" width="1" customWidth="1"/>
    <col min="1537" max="1537" width="21.33203125" bestFit="1" customWidth="1"/>
    <col min="1538" max="1553" width="2.88671875" customWidth="1"/>
    <col min="1554" max="1554" width="1.44140625" customWidth="1"/>
    <col min="1555" max="1560" width="3" customWidth="1"/>
    <col min="1561" max="1561" width="3.88671875" bestFit="1" customWidth="1"/>
    <col min="1562" max="1562" width="1" customWidth="1"/>
    <col min="1563" max="1563" width="3" customWidth="1"/>
    <col min="1564" max="1564" width="1" customWidth="1"/>
    <col min="1793" max="1793" width="21.33203125" bestFit="1" customWidth="1"/>
    <col min="1794" max="1809" width="2.88671875" customWidth="1"/>
    <col min="1810" max="1810" width="1.44140625" customWidth="1"/>
    <col min="1811" max="1816" width="3" customWidth="1"/>
    <col min="1817" max="1817" width="3.88671875" bestFit="1" customWidth="1"/>
    <col min="1818" max="1818" width="1" customWidth="1"/>
    <col min="1819" max="1819" width="3" customWidth="1"/>
    <col min="1820" max="1820" width="1" customWidth="1"/>
    <col min="2049" max="2049" width="21.33203125" bestFit="1" customWidth="1"/>
    <col min="2050" max="2065" width="2.88671875" customWidth="1"/>
    <col min="2066" max="2066" width="1.44140625" customWidth="1"/>
    <col min="2067" max="2072" width="3" customWidth="1"/>
    <col min="2073" max="2073" width="3.88671875" bestFit="1" customWidth="1"/>
    <col min="2074" max="2074" width="1" customWidth="1"/>
    <col min="2075" max="2075" width="3" customWidth="1"/>
    <col min="2076" max="2076" width="1" customWidth="1"/>
    <col min="2305" max="2305" width="21.33203125" bestFit="1" customWidth="1"/>
    <col min="2306" max="2321" width="2.88671875" customWidth="1"/>
    <col min="2322" max="2322" width="1.44140625" customWidth="1"/>
    <col min="2323" max="2328" width="3" customWidth="1"/>
    <col min="2329" max="2329" width="3.88671875" bestFit="1" customWidth="1"/>
    <col min="2330" max="2330" width="1" customWidth="1"/>
    <col min="2331" max="2331" width="3" customWidth="1"/>
    <col min="2332" max="2332" width="1" customWidth="1"/>
    <col min="2561" max="2561" width="21.33203125" bestFit="1" customWidth="1"/>
    <col min="2562" max="2577" width="2.88671875" customWidth="1"/>
    <col min="2578" max="2578" width="1.44140625" customWidth="1"/>
    <col min="2579" max="2584" width="3" customWidth="1"/>
    <col min="2585" max="2585" width="3.88671875" bestFit="1" customWidth="1"/>
    <col min="2586" max="2586" width="1" customWidth="1"/>
    <col min="2587" max="2587" width="3" customWidth="1"/>
    <col min="2588" max="2588" width="1" customWidth="1"/>
    <col min="2817" max="2817" width="21.33203125" bestFit="1" customWidth="1"/>
    <col min="2818" max="2833" width="2.88671875" customWidth="1"/>
    <col min="2834" max="2834" width="1.44140625" customWidth="1"/>
    <col min="2835" max="2840" width="3" customWidth="1"/>
    <col min="2841" max="2841" width="3.88671875" bestFit="1" customWidth="1"/>
    <col min="2842" max="2842" width="1" customWidth="1"/>
    <col min="2843" max="2843" width="3" customWidth="1"/>
    <col min="2844" max="2844" width="1" customWidth="1"/>
    <col min="3073" max="3073" width="21.33203125" bestFit="1" customWidth="1"/>
    <col min="3074" max="3089" width="2.88671875" customWidth="1"/>
    <col min="3090" max="3090" width="1.44140625" customWidth="1"/>
    <col min="3091" max="3096" width="3" customWidth="1"/>
    <col min="3097" max="3097" width="3.88671875" bestFit="1" customWidth="1"/>
    <col min="3098" max="3098" width="1" customWidth="1"/>
    <col min="3099" max="3099" width="3" customWidth="1"/>
    <col min="3100" max="3100" width="1" customWidth="1"/>
    <col min="3329" max="3329" width="21.33203125" bestFit="1" customWidth="1"/>
    <col min="3330" max="3345" width="2.88671875" customWidth="1"/>
    <col min="3346" max="3346" width="1.44140625" customWidth="1"/>
    <col min="3347" max="3352" width="3" customWidth="1"/>
    <col min="3353" max="3353" width="3.88671875" bestFit="1" customWidth="1"/>
    <col min="3354" max="3354" width="1" customWidth="1"/>
    <col min="3355" max="3355" width="3" customWidth="1"/>
    <col min="3356" max="3356" width="1" customWidth="1"/>
    <col min="3585" max="3585" width="21.33203125" bestFit="1" customWidth="1"/>
    <col min="3586" max="3601" width="2.88671875" customWidth="1"/>
    <col min="3602" max="3602" width="1.44140625" customWidth="1"/>
    <col min="3603" max="3608" width="3" customWidth="1"/>
    <col min="3609" max="3609" width="3.88671875" bestFit="1" customWidth="1"/>
    <col min="3610" max="3610" width="1" customWidth="1"/>
    <col min="3611" max="3611" width="3" customWidth="1"/>
    <col min="3612" max="3612" width="1" customWidth="1"/>
    <col min="3841" max="3841" width="21.33203125" bestFit="1" customWidth="1"/>
    <col min="3842" max="3857" width="2.88671875" customWidth="1"/>
    <col min="3858" max="3858" width="1.44140625" customWidth="1"/>
    <col min="3859" max="3864" width="3" customWidth="1"/>
    <col min="3865" max="3865" width="3.88671875" bestFit="1" customWidth="1"/>
    <col min="3866" max="3866" width="1" customWidth="1"/>
    <col min="3867" max="3867" width="3" customWidth="1"/>
    <col min="3868" max="3868" width="1" customWidth="1"/>
    <col min="4097" max="4097" width="21.33203125" bestFit="1" customWidth="1"/>
    <col min="4098" max="4113" width="2.88671875" customWidth="1"/>
    <col min="4114" max="4114" width="1.44140625" customWidth="1"/>
    <col min="4115" max="4120" width="3" customWidth="1"/>
    <col min="4121" max="4121" width="3.88671875" bestFit="1" customWidth="1"/>
    <col min="4122" max="4122" width="1" customWidth="1"/>
    <col min="4123" max="4123" width="3" customWidth="1"/>
    <col min="4124" max="4124" width="1" customWidth="1"/>
    <col min="4353" max="4353" width="21.33203125" bestFit="1" customWidth="1"/>
    <col min="4354" max="4369" width="2.88671875" customWidth="1"/>
    <col min="4370" max="4370" width="1.44140625" customWidth="1"/>
    <col min="4371" max="4376" width="3" customWidth="1"/>
    <col min="4377" max="4377" width="3.88671875" bestFit="1" customWidth="1"/>
    <col min="4378" max="4378" width="1" customWidth="1"/>
    <col min="4379" max="4379" width="3" customWidth="1"/>
    <col min="4380" max="4380" width="1" customWidth="1"/>
    <col min="4609" max="4609" width="21.33203125" bestFit="1" customWidth="1"/>
    <col min="4610" max="4625" width="2.88671875" customWidth="1"/>
    <col min="4626" max="4626" width="1.44140625" customWidth="1"/>
    <col min="4627" max="4632" width="3" customWidth="1"/>
    <col min="4633" max="4633" width="3.88671875" bestFit="1" customWidth="1"/>
    <col min="4634" max="4634" width="1" customWidth="1"/>
    <col min="4635" max="4635" width="3" customWidth="1"/>
    <col min="4636" max="4636" width="1" customWidth="1"/>
    <col min="4865" max="4865" width="21.33203125" bestFit="1" customWidth="1"/>
    <col min="4866" max="4881" width="2.88671875" customWidth="1"/>
    <col min="4882" max="4882" width="1.44140625" customWidth="1"/>
    <col min="4883" max="4888" width="3" customWidth="1"/>
    <col min="4889" max="4889" width="3.88671875" bestFit="1" customWidth="1"/>
    <col min="4890" max="4890" width="1" customWidth="1"/>
    <col min="4891" max="4891" width="3" customWidth="1"/>
    <col min="4892" max="4892" width="1" customWidth="1"/>
    <col min="5121" max="5121" width="21.33203125" bestFit="1" customWidth="1"/>
    <col min="5122" max="5137" width="2.88671875" customWidth="1"/>
    <col min="5138" max="5138" width="1.44140625" customWidth="1"/>
    <col min="5139" max="5144" width="3" customWidth="1"/>
    <col min="5145" max="5145" width="3.88671875" bestFit="1" customWidth="1"/>
    <col min="5146" max="5146" width="1" customWidth="1"/>
    <col min="5147" max="5147" width="3" customWidth="1"/>
    <col min="5148" max="5148" width="1" customWidth="1"/>
    <col min="5377" max="5377" width="21.33203125" bestFit="1" customWidth="1"/>
    <col min="5378" max="5393" width="2.88671875" customWidth="1"/>
    <col min="5394" max="5394" width="1.44140625" customWidth="1"/>
    <col min="5395" max="5400" width="3" customWidth="1"/>
    <col min="5401" max="5401" width="3.88671875" bestFit="1" customWidth="1"/>
    <col min="5402" max="5402" width="1" customWidth="1"/>
    <col min="5403" max="5403" width="3" customWidth="1"/>
    <col min="5404" max="5404" width="1" customWidth="1"/>
    <col min="5633" max="5633" width="21.33203125" bestFit="1" customWidth="1"/>
    <col min="5634" max="5649" width="2.88671875" customWidth="1"/>
    <col min="5650" max="5650" width="1.44140625" customWidth="1"/>
    <col min="5651" max="5656" width="3" customWidth="1"/>
    <col min="5657" max="5657" width="3.88671875" bestFit="1" customWidth="1"/>
    <col min="5658" max="5658" width="1" customWidth="1"/>
    <col min="5659" max="5659" width="3" customWidth="1"/>
    <col min="5660" max="5660" width="1" customWidth="1"/>
    <col min="5889" max="5889" width="21.33203125" bestFit="1" customWidth="1"/>
    <col min="5890" max="5905" width="2.88671875" customWidth="1"/>
    <col min="5906" max="5906" width="1.44140625" customWidth="1"/>
    <col min="5907" max="5912" width="3" customWidth="1"/>
    <col min="5913" max="5913" width="3.88671875" bestFit="1" customWidth="1"/>
    <col min="5914" max="5914" width="1" customWidth="1"/>
    <col min="5915" max="5915" width="3" customWidth="1"/>
    <col min="5916" max="5916" width="1" customWidth="1"/>
    <col min="6145" max="6145" width="21.33203125" bestFit="1" customWidth="1"/>
    <col min="6146" max="6161" width="2.88671875" customWidth="1"/>
    <col min="6162" max="6162" width="1.44140625" customWidth="1"/>
    <col min="6163" max="6168" width="3" customWidth="1"/>
    <col min="6169" max="6169" width="3.88671875" bestFit="1" customWidth="1"/>
    <col min="6170" max="6170" width="1" customWidth="1"/>
    <col min="6171" max="6171" width="3" customWidth="1"/>
    <col min="6172" max="6172" width="1" customWidth="1"/>
    <col min="6401" max="6401" width="21.33203125" bestFit="1" customWidth="1"/>
    <col min="6402" max="6417" width="2.88671875" customWidth="1"/>
    <col min="6418" max="6418" width="1.44140625" customWidth="1"/>
    <col min="6419" max="6424" width="3" customWidth="1"/>
    <col min="6425" max="6425" width="3.88671875" bestFit="1" customWidth="1"/>
    <col min="6426" max="6426" width="1" customWidth="1"/>
    <col min="6427" max="6427" width="3" customWidth="1"/>
    <col min="6428" max="6428" width="1" customWidth="1"/>
    <col min="6657" max="6657" width="21.33203125" bestFit="1" customWidth="1"/>
    <col min="6658" max="6673" width="2.88671875" customWidth="1"/>
    <col min="6674" max="6674" width="1.44140625" customWidth="1"/>
    <col min="6675" max="6680" width="3" customWidth="1"/>
    <col min="6681" max="6681" width="3.88671875" bestFit="1" customWidth="1"/>
    <col min="6682" max="6682" width="1" customWidth="1"/>
    <col min="6683" max="6683" width="3" customWidth="1"/>
    <col min="6684" max="6684" width="1" customWidth="1"/>
    <col min="6913" max="6913" width="21.33203125" bestFit="1" customWidth="1"/>
    <col min="6914" max="6929" width="2.88671875" customWidth="1"/>
    <col min="6930" max="6930" width="1.44140625" customWidth="1"/>
    <col min="6931" max="6936" width="3" customWidth="1"/>
    <col min="6937" max="6937" width="3.88671875" bestFit="1" customWidth="1"/>
    <col min="6938" max="6938" width="1" customWidth="1"/>
    <col min="6939" max="6939" width="3" customWidth="1"/>
    <col min="6940" max="6940" width="1" customWidth="1"/>
    <col min="7169" max="7169" width="21.33203125" bestFit="1" customWidth="1"/>
    <col min="7170" max="7185" width="2.88671875" customWidth="1"/>
    <col min="7186" max="7186" width="1.44140625" customWidth="1"/>
    <col min="7187" max="7192" width="3" customWidth="1"/>
    <col min="7193" max="7193" width="3.88671875" bestFit="1" customWidth="1"/>
    <col min="7194" max="7194" width="1" customWidth="1"/>
    <col min="7195" max="7195" width="3" customWidth="1"/>
    <col min="7196" max="7196" width="1" customWidth="1"/>
    <col min="7425" max="7425" width="21.33203125" bestFit="1" customWidth="1"/>
    <col min="7426" max="7441" width="2.88671875" customWidth="1"/>
    <col min="7442" max="7442" width="1.44140625" customWidth="1"/>
    <col min="7443" max="7448" width="3" customWidth="1"/>
    <col min="7449" max="7449" width="3.88671875" bestFit="1" customWidth="1"/>
    <col min="7450" max="7450" width="1" customWidth="1"/>
    <col min="7451" max="7451" width="3" customWidth="1"/>
    <col min="7452" max="7452" width="1" customWidth="1"/>
    <col min="7681" max="7681" width="21.33203125" bestFit="1" customWidth="1"/>
    <col min="7682" max="7697" width="2.88671875" customWidth="1"/>
    <col min="7698" max="7698" width="1.44140625" customWidth="1"/>
    <col min="7699" max="7704" width="3" customWidth="1"/>
    <col min="7705" max="7705" width="3.88671875" bestFit="1" customWidth="1"/>
    <col min="7706" max="7706" width="1" customWidth="1"/>
    <col min="7707" max="7707" width="3" customWidth="1"/>
    <col min="7708" max="7708" width="1" customWidth="1"/>
    <col min="7937" max="7937" width="21.33203125" bestFit="1" customWidth="1"/>
    <col min="7938" max="7953" width="2.88671875" customWidth="1"/>
    <col min="7954" max="7954" width="1.44140625" customWidth="1"/>
    <col min="7955" max="7960" width="3" customWidth="1"/>
    <col min="7961" max="7961" width="3.88671875" bestFit="1" customWidth="1"/>
    <col min="7962" max="7962" width="1" customWidth="1"/>
    <col min="7963" max="7963" width="3" customWidth="1"/>
    <col min="7964" max="7964" width="1" customWidth="1"/>
    <col min="8193" max="8193" width="21.33203125" bestFit="1" customWidth="1"/>
    <col min="8194" max="8209" width="2.88671875" customWidth="1"/>
    <col min="8210" max="8210" width="1.44140625" customWidth="1"/>
    <col min="8211" max="8216" width="3" customWidth="1"/>
    <col min="8217" max="8217" width="3.88671875" bestFit="1" customWidth="1"/>
    <col min="8218" max="8218" width="1" customWidth="1"/>
    <col min="8219" max="8219" width="3" customWidth="1"/>
    <col min="8220" max="8220" width="1" customWidth="1"/>
    <col min="8449" max="8449" width="21.33203125" bestFit="1" customWidth="1"/>
    <col min="8450" max="8465" width="2.88671875" customWidth="1"/>
    <col min="8466" max="8466" width="1.44140625" customWidth="1"/>
    <col min="8467" max="8472" width="3" customWidth="1"/>
    <col min="8473" max="8473" width="3.88671875" bestFit="1" customWidth="1"/>
    <col min="8474" max="8474" width="1" customWidth="1"/>
    <col min="8475" max="8475" width="3" customWidth="1"/>
    <col min="8476" max="8476" width="1" customWidth="1"/>
    <col min="8705" max="8705" width="21.33203125" bestFit="1" customWidth="1"/>
    <col min="8706" max="8721" width="2.88671875" customWidth="1"/>
    <col min="8722" max="8722" width="1.44140625" customWidth="1"/>
    <col min="8723" max="8728" width="3" customWidth="1"/>
    <col min="8729" max="8729" width="3.88671875" bestFit="1" customWidth="1"/>
    <col min="8730" max="8730" width="1" customWidth="1"/>
    <col min="8731" max="8731" width="3" customWidth="1"/>
    <col min="8732" max="8732" width="1" customWidth="1"/>
    <col min="8961" max="8961" width="21.33203125" bestFit="1" customWidth="1"/>
    <col min="8962" max="8977" width="2.88671875" customWidth="1"/>
    <col min="8978" max="8978" width="1.44140625" customWidth="1"/>
    <col min="8979" max="8984" width="3" customWidth="1"/>
    <col min="8985" max="8985" width="3.88671875" bestFit="1" customWidth="1"/>
    <col min="8986" max="8986" width="1" customWidth="1"/>
    <col min="8987" max="8987" width="3" customWidth="1"/>
    <col min="8988" max="8988" width="1" customWidth="1"/>
    <col min="9217" max="9217" width="21.33203125" bestFit="1" customWidth="1"/>
    <col min="9218" max="9233" width="2.88671875" customWidth="1"/>
    <col min="9234" max="9234" width="1.44140625" customWidth="1"/>
    <col min="9235" max="9240" width="3" customWidth="1"/>
    <col min="9241" max="9241" width="3.88671875" bestFit="1" customWidth="1"/>
    <col min="9242" max="9242" width="1" customWidth="1"/>
    <col min="9243" max="9243" width="3" customWidth="1"/>
    <col min="9244" max="9244" width="1" customWidth="1"/>
    <col min="9473" max="9473" width="21.33203125" bestFit="1" customWidth="1"/>
    <col min="9474" max="9489" width="2.88671875" customWidth="1"/>
    <col min="9490" max="9490" width="1.44140625" customWidth="1"/>
    <col min="9491" max="9496" width="3" customWidth="1"/>
    <col min="9497" max="9497" width="3.88671875" bestFit="1" customWidth="1"/>
    <col min="9498" max="9498" width="1" customWidth="1"/>
    <col min="9499" max="9499" width="3" customWidth="1"/>
    <col min="9500" max="9500" width="1" customWidth="1"/>
    <col min="9729" max="9729" width="21.33203125" bestFit="1" customWidth="1"/>
    <col min="9730" max="9745" width="2.88671875" customWidth="1"/>
    <col min="9746" max="9746" width="1.44140625" customWidth="1"/>
    <col min="9747" max="9752" width="3" customWidth="1"/>
    <col min="9753" max="9753" width="3.88671875" bestFit="1" customWidth="1"/>
    <col min="9754" max="9754" width="1" customWidth="1"/>
    <col min="9755" max="9755" width="3" customWidth="1"/>
    <col min="9756" max="9756" width="1" customWidth="1"/>
    <col min="9985" max="9985" width="21.33203125" bestFit="1" customWidth="1"/>
    <col min="9986" max="10001" width="2.88671875" customWidth="1"/>
    <col min="10002" max="10002" width="1.44140625" customWidth="1"/>
    <col min="10003" max="10008" width="3" customWidth="1"/>
    <col min="10009" max="10009" width="3.88671875" bestFit="1" customWidth="1"/>
    <col min="10010" max="10010" width="1" customWidth="1"/>
    <col min="10011" max="10011" width="3" customWidth="1"/>
    <col min="10012" max="10012" width="1" customWidth="1"/>
    <col min="10241" max="10241" width="21.33203125" bestFit="1" customWidth="1"/>
    <col min="10242" max="10257" width="2.88671875" customWidth="1"/>
    <col min="10258" max="10258" width="1.44140625" customWidth="1"/>
    <col min="10259" max="10264" width="3" customWidth="1"/>
    <col min="10265" max="10265" width="3.88671875" bestFit="1" customWidth="1"/>
    <col min="10266" max="10266" width="1" customWidth="1"/>
    <col min="10267" max="10267" width="3" customWidth="1"/>
    <col min="10268" max="10268" width="1" customWidth="1"/>
    <col min="10497" max="10497" width="21.33203125" bestFit="1" customWidth="1"/>
    <col min="10498" max="10513" width="2.88671875" customWidth="1"/>
    <col min="10514" max="10514" width="1.44140625" customWidth="1"/>
    <col min="10515" max="10520" width="3" customWidth="1"/>
    <col min="10521" max="10521" width="3.88671875" bestFit="1" customWidth="1"/>
    <col min="10522" max="10522" width="1" customWidth="1"/>
    <col min="10523" max="10523" width="3" customWidth="1"/>
    <col min="10524" max="10524" width="1" customWidth="1"/>
    <col min="10753" max="10753" width="21.33203125" bestFit="1" customWidth="1"/>
    <col min="10754" max="10769" width="2.88671875" customWidth="1"/>
    <col min="10770" max="10770" width="1.44140625" customWidth="1"/>
    <col min="10771" max="10776" width="3" customWidth="1"/>
    <col min="10777" max="10777" width="3.88671875" bestFit="1" customWidth="1"/>
    <col min="10778" max="10778" width="1" customWidth="1"/>
    <col min="10779" max="10779" width="3" customWidth="1"/>
    <col min="10780" max="10780" width="1" customWidth="1"/>
    <col min="11009" max="11009" width="21.33203125" bestFit="1" customWidth="1"/>
    <col min="11010" max="11025" width="2.88671875" customWidth="1"/>
    <col min="11026" max="11026" width="1.44140625" customWidth="1"/>
    <col min="11027" max="11032" width="3" customWidth="1"/>
    <col min="11033" max="11033" width="3.88671875" bestFit="1" customWidth="1"/>
    <col min="11034" max="11034" width="1" customWidth="1"/>
    <col min="11035" max="11035" width="3" customWidth="1"/>
    <col min="11036" max="11036" width="1" customWidth="1"/>
    <col min="11265" max="11265" width="21.33203125" bestFit="1" customWidth="1"/>
    <col min="11266" max="11281" width="2.88671875" customWidth="1"/>
    <col min="11282" max="11282" width="1.44140625" customWidth="1"/>
    <col min="11283" max="11288" width="3" customWidth="1"/>
    <col min="11289" max="11289" width="3.88671875" bestFit="1" customWidth="1"/>
    <col min="11290" max="11290" width="1" customWidth="1"/>
    <col min="11291" max="11291" width="3" customWidth="1"/>
    <col min="11292" max="11292" width="1" customWidth="1"/>
    <col min="11521" max="11521" width="21.33203125" bestFit="1" customWidth="1"/>
    <col min="11522" max="11537" width="2.88671875" customWidth="1"/>
    <col min="11538" max="11538" width="1.44140625" customWidth="1"/>
    <col min="11539" max="11544" width="3" customWidth="1"/>
    <col min="11545" max="11545" width="3.88671875" bestFit="1" customWidth="1"/>
    <col min="11546" max="11546" width="1" customWidth="1"/>
    <col min="11547" max="11547" width="3" customWidth="1"/>
    <col min="11548" max="11548" width="1" customWidth="1"/>
    <col min="11777" max="11777" width="21.33203125" bestFit="1" customWidth="1"/>
    <col min="11778" max="11793" width="2.88671875" customWidth="1"/>
    <col min="11794" max="11794" width="1.44140625" customWidth="1"/>
    <col min="11795" max="11800" width="3" customWidth="1"/>
    <col min="11801" max="11801" width="3.88671875" bestFit="1" customWidth="1"/>
    <col min="11802" max="11802" width="1" customWidth="1"/>
    <col min="11803" max="11803" width="3" customWidth="1"/>
    <col min="11804" max="11804" width="1" customWidth="1"/>
    <col min="12033" max="12033" width="21.33203125" bestFit="1" customWidth="1"/>
    <col min="12034" max="12049" width="2.88671875" customWidth="1"/>
    <col min="12050" max="12050" width="1.44140625" customWidth="1"/>
    <col min="12051" max="12056" width="3" customWidth="1"/>
    <col min="12057" max="12057" width="3.88671875" bestFit="1" customWidth="1"/>
    <col min="12058" max="12058" width="1" customWidth="1"/>
    <col min="12059" max="12059" width="3" customWidth="1"/>
    <col min="12060" max="12060" width="1" customWidth="1"/>
    <col min="12289" max="12289" width="21.33203125" bestFit="1" customWidth="1"/>
    <col min="12290" max="12305" width="2.88671875" customWidth="1"/>
    <col min="12306" max="12306" width="1.44140625" customWidth="1"/>
    <col min="12307" max="12312" width="3" customWidth="1"/>
    <col min="12313" max="12313" width="3.88671875" bestFit="1" customWidth="1"/>
    <col min="12314" max="12314" width="1" customWidth="1"/>
    <col min="12315" max="12315" width="3" customWidth="1"/>
    <col min="12316" max="12316" width="1" customWidth="1"/>
    <col min="12545" max="12545" width="21.33203125" bestFit="1" customWidth="1"/>
    <col min="12546" max="12561" width="2.88671875" customWidth="1"/>
    <col min="12562" max="12562" width="1.44140625" customWidth="1"/>
    <col min="12563" max="12568" width="3" customWidth="1"/>
    <col min="12569" max="12569" width="3.88671875" bestFit="1" customWidth="1"/>
    <col min="12570" max="12570" width="1" customWidth="1"/>
    <col min="12571" max="12571" width="3" customWidth="1"/>
    <col min="12572" max="12572" width="1" customWidth="1"/>
    <col min="12801" max="12801" width="21.33203125" bestFit="1" customWidth="1"/>
    <col min="12802" max="12817" width="2.88671875" customWidth="1"/>
    <col min="12818" max="12818" width="1.44140625" customWidth="1"/>
    <col min="12819" max="12824" width="3" customWidth="1"/>
    <col min="12825" max="12825" width="3.88671875" bestFit="1" customWidth="1"/>
    <col min="12826" max="12826" width="1" customWidth="1"/>
    <col min="12827" max="12827" width="3" customWidth="1"/>
    <col min="12828" max="12828" width="1" customWidth="1"/>
    <col min="13057" max="13057" width="21.33203125" bestFit="1" customWidth="1"/>
    <col min="13058" max="13073" width="2.88671875" customWidth="1"/>
    <col min="13074" max="13074" width="1.44140625" customWidth="1"/>
    <col min="13075" max="13080" width="3" customWidth="1"/>
    <col min="13081" max="13081" width="3.88671875" bestFit="1" customWidth="1"/>
    <col min="13082" max="13082" width="1" customWidth="1"/>
    <col min="13083" max="13083" width="3" customWidth="1"/>
    <col min="13084" max="13084" width="1" customWidth="1"/>
    <col min="13313" max="13313" width="21.33203125" bestFit="1" customWidth="1"/>
    <col min="13314" max="13329" width="2.88671875" customWidth="1"/>
    <col min="13330" max="13330" width="1.44140625" customWidth="1"/>
    <col min="13331" max="13336" width="3" customWidth="1"/>
    <col min="13337" max="13337" width="3.88671875" bestFit="1" customWidth="1"/>
    <col min="13338" max="13338" width="1" customWidth="1"/>
    <col min="13339" max="13339" width="3" customWidth="1"/>
    <col min="13340" max="13340" width="1" customWidth="1"/>
    <col min="13569" max="13569" width="21.33203125" bestFit="1" customWidth="1"/>
    <col min="13570" max="13585" width="2.88671875" customWidth="1"/>
    <col min="13586" max="13586" width="1.44140625" customWidth="1"/>
    <col min="13587" max="13592" width="3" customWidth="1"/>
    <col min="13593" max="13593" width="3.88671875" bestFit="1" customWidth="1"/>
    <col min="13594" max="13594" width="1" customWidth="1"/>
    <col min="13595" max="13595" width="3" customWidth="1"/>
    <col min="13596" max="13596" width="1" customWidth="1"/>
    <col min="13825" max="13825" width="21.33203125" bestFit="1" customWidth="1"/>
    <col min="13826" max="13841" width="2.88671875" customWidth="1"/>
    <col min="13842" max="13842" width="1.44140625" customWidth="1"/>
    <col min="13843" max="13848" width="3" customWidth="1"/>
    <col min="13849" max="13849" width="3.88671875" bestFit="1" customWidth="1"/>
    <col min="13850" max="13850" width="1" customWidth="1"/>
    <col min="13851" max="13851" width="3" customWidth="1"/>
    <col min="13852" max="13852" width="1" customWidth="1"/>
    <col min="14081" max="14081" width="21.33203125" bestFit="1" customWidth="1"/>
    <col min="14082" max="14097" width="2.88671875" customWidth="1"/>
    <col min="14098" max="14098" width="1.44140625" customWidth="1"/>
    <col min="14099" max="14104" width="3" customWidth="1"/>
    <col min="14105" max="14105" width="3.88671875" bestFit="1" customWidth="1"/>
    <col min="14106" max="14106" width="1" customWidth="1"/>
    <col min="14107" max="14107" width="3" customWidth="1"/>
    <col min="14108" max="14108" width="1" customWidth="1"/>
    <col min="14337" max="14337" width="21.33203125" bestFit="1" customWidth="1"/>
    <col min="14338" max="14353" width="2.88671875" customWidth="1"/>
    <col min="14354" max="14354" width="1.44140625" customWidth="1"/>
    <col min="14355" max="14360" width="3" customWidth="1"/>
    <col min="14361" max="14361" width="3.88671875" bestFit="1" customWidth="1"/>
    <col min="14362" max="14362" width="1" customWidth="1"/>
    <col min="14363" max="14363" width="3" customWidth="1"/>
    <col min="14364" max="14364" width="1" customWidth="1"/>
    <col min="14593" max="14593" width="21.33203125" bestFit="1" customWidth="1"/>
    <col min="14594" max="14609" width="2.88671875" customWidth="1"/>
    <col min="14610" max="14610" width="1.44140625" customWidth="1"/>
    <col min="14611" max="14616" width="3" customWidth="1"/>
    <col min="14617" max="14617" width="3.88671875" bestFit="1" customWidth="1"/>
    <col min="14618" max="14618" width="1" customWidth="1"/>
    <col min="14619" max="14619" width="3" customWidth="1"/>
    <col min="14620" max="14620" width="1" customWidth="1"/>
    <col min="14849" max="14849" width="21.33203125" bestFit="1" customWidth="1"/>
    <col min="14850" max="14865" width="2.88671875" customWidth="1"/>
    <col min="14866" max="14866" width="1.44140625" customWidth="1"/>
    <col min="14867" max="14872" width="3" customWidth="1"/>
    <col min="14873" max="14873" width="3.88671875" bestFit="1" customWidth="1"/>
    <col min="14874" max="14874" width="1" customWidth="1"/>
    <col min="14875" max="14875" width="3" customWidth="1"/>
    <col min="14876" max="14876" width="1" customWidth="1"/>
    <col min="15105" max="15105" width="21.33203125" bestFit="1" customWidth="1"/>
    <col min="15106" max="15121" width="2.88671875" customWidth="1"/>
    <col min="15122" max="15122" width="1.44140625" customWidth="1"/>
    <col min="15123" max="15128" width="3" customWidth="1"/>
    <col min="15129" max="15129" width="3.88671875" bestFit="1" customWidth="1"/>
    <col min="15130" max="15130" width="1" customWidth="1"/>
    <col min="15131" max="15131" width="3" customWidth="1"/>
    <col min="15132" max="15132" width="1" customWidth="1"/>
    <col min="15361" max="15361" width="21.33203125" bestFit="1" customWidth="1"/>
    <col min="15362" max="15377" width="2.88671875" customWidth="1"/>
    <col min="15378" max="15378" width="1.44140625" customWidth="1"/>
    <col min="15379" max="15384" width="3" customWidth="1"/>
    <col min="15385" max="15385" width="3.88671875" bestFit="1" customWidth="1"/>
    <col min="15386" max="15386" width="1" customWidth="1"/>
    <col min="15387" max="15387" width="3" customWidth="1"/>
    <col min="15388" max="15388" width="1" customWidth="1"/>
    <col min="15617" max="15617" width="21.33203125" bestFit="1" customWidth="1"/>
    <col min="15618" max="15633" width="2.88671875" customWidth="1"/>
    <col min="15634" max="15634" width="1.44140625" customWidth="1"/>
    <col min="15635" max="15640" width="3" customWidth="1"/>
    <col min="15641" max="15641" width="3.88671875" bestFit="1" customWidth="1"/>
    <col min="15642" max="15642" width="1" customWidth="1"/>
    <col min="15643" max="15643" width="3" customWidth="1"/>
    <col min="15644" max="15644" width="1" customWidth="1"/>
    <col min="15873" max="15873" width="21.33203125" bestFit="1" customWidth="1"/>
    <col min="15874" max="15889" width="2.88671875" customWidth="1"/>
    <col min="15890" max="15890" width="1.44140625" customWidth="1"/>
    <col min="15891" max="15896" width="3" customWidth="1"/>
    <col min="15897" max="15897" width="3.88671875" bestFit="1" customWidth="1"/>
    <col min="15898" max="15898" width="1" customWidth="1"/>
    <col min="15899" max="15899" width="3" customWidth="1"/>
    <col min="15900" max="15900" width="1" customWidth="1"/>
    <col min="16129" max="16129" width="21.33203125" bestFit="1" customWidth="1"/>
    <col min="16130" max="16145" width="2.88671875" customWidth="1"/>
    <col min="16146" max="16146" width="1.44140625" customWidth="1"/>
    <col min="16147" max="16152" width="3" customWidth="1"/>
    <col min="16153" max="16153" width="3.88671875" bestFit="1" customWidth="1"/>
    <col min="16154" max="16154" width="1" customWidth="1"/>
    <col min="16155" max="16155" width="3" customWidth="1"/>
    <col min="16156" max="16156" width="1" customWidth="1"/>
  </cols>
  <sheetData>
    <row r="1" spans="1:29" ht="16.2" thickBot="1" x14ac:dyDescent="0.35">
      <c r="A1" s="100" t="s">
        <v>47</v>
      </c>
      <c r="S1" s="2">
        <v>36892</v>
      </c>
      <c r="T1" s="3"/>
      <c r="U1" s="3"/>
      <c r="V1" s="3"/>
      <c r="W1" s="3"/>
      <c r="X1" s="3"/>
      <c r="Y1" s="3"/>
      <c r="AA1" s="4"/>
      <c r="AB1" s="4"/>
      <c r="AC1" s="5"/>
    </row>
    <row r="2" spans="1:29" ht="33" customHeight="1" thickTop="1" thickBot="1" x14ac:dyDescent="0.35">
      <c r="A2" s="101" t="s">
        <v>48</v>
      </c>
      <c r="B2" s="8" t="str">
        <f>(A3)</f>
        <v>Fülöp Elemér</v>
      </c>
      <c r="C2" s="7"/>
      <c r="D2" s="8"/>
      <c r="E2" s="8"/>
      <c r="F2" s="9" t="str">
        <f>(A4)</f>
        <v>Szatmári Tamás</v>
      </c>
      <c r="G2" s="8"/>
      <c r="H2" s="8"/>
      <c r="I2" s="8"/>
      <c r="J2" s="9" t="str">
        <f>(A5)</f>
        <v>Moldovan Karoly </v>
      </c>
      <c r="K2" s="8"/>
      <c r="L2" s="8"/>
      <c r="M2" s="8"/>
      <c r="N2" s="9" t="str">
        <f>(A6)</f>
        <v>Debreczy István</v>
      </c>
      <c r="O2" s="8"/>
      <c r="P2" s="8"/>
      <c r="Q2" s="8"/>
      <c r="R2" s="10"/>
      <c r="S2" s="102" t="s">
        <v>49</v>
      </c>
      <c r="T2" s="12" t="s">
        <v>50</v>
      </c>
      <c r="U2" s="12" t="s">
        <v>51</v>
      </c>
      <c r="V2" s="12" t="s">
        <v>52</v>
      </c>
      <c r="W2" s="13" t="s">
        <v>53</v>
      </c>
      <c r="X2" s="13" t="s">
        <v>54</v>
      </c>
      <c r="Y2" s="103" t="s">
        <v>55</v>
      </c>
      <c r="Z2" s="104"/>
      <c r="AA2" s="16" t="s">
        <v>56</v>
      </c>
      <c r="AB2" s="105"/>
      <c r="AC2" s="18" t="s">
        <v>57</v>
      </c>
    </row>
    <row r="3" spans="1:29" ht="16.2" thickTop="1" x14ac:dyDescent="0.3">
      <c r="A3" s="95" t="s">
        <v>37</v>
      </c>
      <c r="B3" s="19"/>
      <c r="C3" s="20"/>
      <c r="D3" s="20"/>
      <c r="E3" s="20"/>
      <c r="F3" s="21">
        <v>3</v>
      </c>
      <c r="G3" s="24">
        <f>(N14)</f>
        <v>1</v>
      </c>
      <c r="H3" s="24">
        <f>(P14)</f>
        <v>1</v>
      </c>
      <c r="I3" s="23" t="str">
        <f>IF(G3=".","-",IF(G3&gt;H3,"g",IF(G3=H3,"d","v")))</f>
        <v>d</v>
      </c>
      <c r="J3" s="21">
        <v>2</v>
      </c>
      <c r="K3" s="24">
        <f>(N11)</f>
        <v>6</v>
      </c>
      <c r="L3" s="24">
        <f>(P11)</f>
        <v>1</v>
      </c>
      <c r="M3" s="23" t="str">
        <f>IF(K3=".","-",IF(K3&gt;L3,"g",IF(K3=L3,"d","v")))</f>
        <v>g</v>
      </c>
      <c r="N3" s="21">
        <v>1</v>
      </c>
      <c r="O3" s="24">
        <f>(N8)</f>
        <v>1</v>
      </c>
      <c r="P3" s="24">
        <f>(P8)</f>
        <v>1</v>
      </c>
      <c r="Q3" s="23" t="str">
        <f>IF(O3=".","-",IF(O3&gt;P3,"g",IF(O3=P3,"d","v")))</f>
        <v>d</v>
      </c>
      <c r="R3" s="25"/>
      <c r="S3" s="26">
        <f>SUM(T3:V3)</f>
        <v>3</v>
      </c>
      <c r="T3" s="27">
        <f>COUNTIF(B3:Q3,"g")</f>
        <v>1</v>
      </c>
      <c r="U3" s="27">
        <f>COUNTIF(B3:Q3,"d")</f>
        <v>2</v>
      </c>
      <c r="V3" s="27">
        <f>COUNTIF(B3:Q3,"v")</f>
        <v>0</v>
      </c>
      <c r="W3" s="28">
        <f>SUM(IF(G3&lt;&gt;".",G3)+IF(K3&lt;&gt;".",K3)+IF(O3&lt;&gt;".",O3))</f>
        <v>8</v>
      </c>
      <c r="X3" s="28">
        <f>SUM(IF(H3&lt;&gt;".",H3)+IF(L3&lt;&gt;".",L3)+IF(P3&lt;&gt;".",P3))</f>
        <v>3</v>
      </c>
      <c r="Y3" s="29">
        <f>SUM(T3*3+U3*1)</f>
        <v>5</v>
      </c>
      <c r="Z3" s="106"/>
      <c r="AA3" s="31">
        <f>RANK(Y3,$Y$3:$Y$6,0)</f>
        <v>2</v>
      </c>
      <c r="AB3" s="107"/>
      <c r="AC3" s="33">
        <f>SUM(W3-X3)</f>
        <v>5</v>
      </c>
    </row>
    <row r="4" spans="1:29" ht="15.6" x14ac:dyDescent="0.3">
      <c r="A4" s="93" t="s">
        <v>30</v>
      </c>
      <c r="B4" s="34">
        <v>3</v>
      </c>
      <c r="C4" s="22">
        <f>(P14)</f>
        <v>1</v>
      </c>
      <c r="D4" s="22">
        <f>(N14)</f>
        <v>1</v>
      </c>
      <c r="E4" s="38" t="str">
        <f>IF(C4=".","-",IF(C4&gt;D4,"g",IF(C4=D4,"d","v")))</f>
        <v>d</v>
      </c>
      <c r="F4" s="36"/>
      <c r="G4" s="37"/>
      <c r="H4" s="37"/>
      <c r="I4" s="37"/>
      <c r="J4" s="34">
        <v>1</v>
      </c>
      <c r="K4" s="22">
        <f>(N9)</f>
        <v>1</v>
      </c>
      <c r="L4" s="22">
        <f>(P9)</f>
        <v>0</v>
      </c>
      <c r="M4" s="38" t="str">
        <f>IF(K4=".","-",IF(K4&gt;L4,"g",IF(K4=L4,"d","v")))</f>
        <v>g</v>
      </c>
      <c r="N4" s="34">
        <v>2</v>
      </c>
      <c r="O4" s="22">
        <f>(N12)</f>
        <v>2</v>
      </c>
      <c r="P4" s="22">
        <f>(P12)</f>
        <v>1</v>
      </c>
      <c r="Q4" s="38" t="str">
        <f>IF(O4=".","-",IF(O4&gt;P4,"g",IF(O4=P4,"d","v")))</f>
        <v>g</v>
      </c>
      <c r="R4" s="39"/>
      <c r="S4" s="108">
        <f>SUM(T4:V4)</f>
        <v>3</v>
      </c>
      <c r="T4" s="109">
        <f>COUNTIF(B4:Q4,"g")</f>
        <v>2</v>
      </c>
      <c r="U4" s="109">
        <f>COUNTIF(B4:Q4,"d")</f>
        <v>1</v>
      </c>
      <c r="V4" s="109">
        <f>COUNTIF(B4:Q4,"v")</f>
        <v>0</v>
      </c>
      <c r="W4" s="28">
        <f>SUM(IF(C4&lt;&gt;".",C4)+IF(K4&lt;&gt;".",K4)+IF(O4&lt;&gt;".",O4))</f>
        <v>4</v>
      </c>
      <c r="X4" s="28">
        <f>SUM(IF(D4&lt;&gt;".",D4)+IF(L4&lt;&gt;".",L4)+IF(P4&lt;&gt;".",P4))</f>
        <v>2</v>
      </c>
      <c r="Y4" s="40">
        <f>SUM(T4*3+U4*1)</f>
        <v>7</v>
      </c>
      <c r="Z4" s="106"/>
      <c r="AA4" s="31">
        <f>RANK(Y4,$Y$3:$Y$6,0)</f>
        <v>1</v>
      </c>
      <c r="AB4" s="107"/>
      <c r="AC4" s="33">
        <f>SUM(W4-X4)</f>
        <v>2</v>
      </c>
    </row>
    <row r="5" spans="1:29" ht="15.6" x14ac:dyDescent="0.3">
      <c r="A5" s="95" t="s">
        <v>25</v>
      </c>
      <c r="B5" s="34">
        <v>2</v>
      </c>
      <c r="C5" s="22">
        <f>(P11)</f>
        <v>1</v>
      </c>
      <c r="D5" s="22">
        <f>(N11)</f>
        <v>6</v>
      </c>
      <c r="E5" s="38" t="str">
        <f>IF(C5=".","-",IF(C5&gt;D5,"g",IF(C5=D5,"d","v")))</f>
        <v>v</v>
      </c>
      <c r="F5" s="34">
        <v>1</v>
      </c>
      <c r="G5" s="22">
        <f>(P9)</f>
        <v>0</v>
      </c>
      <c r="H5" s="22">
        <f>(N9)</f>
        <v>1</v>
      </c>
      <c r="I5" s="38" t="str">
        <f>IF(G5=".","-",IF(G5&gt;H5,"g",IF(G5=H5,"d","v")))</f>
        <v>v</v>
      </c>
      <c r="J5" s="36"/>
      <c r="K5" s="37"/>
      <c r="L5" s="37"/>
      <c r="M5" s="37"/>
      <c r="N5" s="34">
        <v>3</v>
      </c>
      <c r="O5" s="22">
        <f>(N15)</f>
        <v>2</v>
      </c>
      <c r="P5" s="22">
        <f>(P15)</f>
        <v>1</v>
      </c>
      <c r="Q5" s="38" t="str">
        <f>IF(O5=".","-",IF(O5&gt;P5,"g",IF(O5=P5,"d","v")))</f>
        <v>g</v>
      </c>
      <c r="R5" s="39"/>
      <c r="S5" s="108">
        <f>SUM(T5:V5)</f>
        <v>3</v>
      </c>
      <c r="T5" s="109">
        <f>COUNTIF(B5:Q5,"g")</f>
        <v>1</v>
      </c>
      <c r="U5" s="109">
        <f>COUNTIF(B5:Q5,"d")</f>
        <v>0</v>
      </c>
      <c r="V5" s="109">
        <f>COUNTIF(B5:Q5,"v")</f>
        <v>2</v>
      </c>
      <c r="W5" s="28">
        <f>SUM(IF(G5&lt;&gt;".",G5)+IF(C5&lt;&gt;".",C5)+IF(O5&lt;&gt;".",O5))</f>
        <v>3</v>
      </c>
      <c r="X5" s="28">
        <f>SUM(IF(H5&lt;&gt;".",H5)+IF(D5&lt;&gt;".",D5)+IF(P5&lt;&gt;".",P5))</f>
        <v>8</v>
      </c>
      <c r="Y5" s="40">
        <f>SUM(T5*3+U5*1)</f>
        <v>3</v>
      </c>
      <c r="Z5" s="110"/>
      <c r="AA5" s="31">
        <f>RANK(Y5,$Y$3:$Y$6,0)</f>
        <v>3</v>
      </c>
      <c r="AB5" s="107"/>
      <c r="AC5" s="33">
        <f>SUM(W5-X5)</f>
        <v>-5</v>
      </c>
    </row>
    <row r="6" spans="1:29" s="44" customFormat="1" ht="16.2" thickBot="1" x14ac:dyDescent="0.35">
      <c r="A6" s="93" t="s">
        <v>8</v>
      </c>
      <c r="B6" s="111">
        <v>1</v>
      </c>
      <c r="C6" s="112">
        <f>(P8)</f>
        <v>1</v>
      </c>
      <c r="D6" s="112">
        <f>(N8)</f>
        <v>1</v>
      </c>
      <c r="E6" s="113" t="str">
        <f>IF(C6=".","-",IF(C6&gt;D6,"g",IF(C6=D6,"d","v")))</f>
        <v>d</v>
      </c>
      <c r="F6" s="111">
        <v>2</v>
      </c>
      <c r="G6" s="112">
        <f>(P12)</f>
        <v>1</v>
      </c>
      <c r="H6" s="112">
        <f>(N12)</f>
        <v>2</v>
      </c>
      <c r="I6" s="113" t="str">
        <f>IF(G6=".","-",IF(G6&gt;H6,"g",IF(G6=H6,"d","v")))</f>
        <v>v</v>
      </c>
      <c r="J6" s="111">
        <v>3</v>
      </c>
      <c r="K6" s="112">
        <f>(P15)</f>
        <v>1</v>
      </c>
      <c r="L6" s="112">
        <f>(N15)</f>
        <v>2</v>
      </c>
      <c r="M6" s="113" t="str">
        <f>IF(K6=".","-",IF(K6&gt;L6,"g",IF(K6=L6,"d","v")))</f>
        <v>v</v>
      </c>
      <c r="N6" s="114"/>
      <c r="O6" s="115"/>
      <c r="P6" s="115"/>
      <c r="Q6" s="115"/>
      <c r="R6" s="10"/>
      <c r="S6" s="116">
        <f>SUM(T6:V6)</f>
        <v>3</v>
      </c>
      <c r="T6" s="117">
        <f>COUNTIF(B6:Q6,"g")</f>
        <v>0</v>
      </c>
      <c r="U6" s="117">
        <f>COUNTIF(B6:Q6,"d")</f>
        <v>1</v>
      </c>
      <c r="V6" s="117">
        <f>COUNTIF(B6:Q6,"v")</f>
        <v>2</v>
      </c>
      <c r="W6" s="118">
        <f>SUM(IF(G6&lt;&gt;".",G6)+IF(K6&lt;&gt;".",K6)+IF(C6&lt;&gt;".",C6))</f>
        <v>3</v>
      </c>
      <c r="X6" s="118">
        <f>SUM(IF(H6&lt;&gt;".",H6)+IF(L6&lt;&gt;".",L6)+IF(D6&lt;&gt;".",D6))</f>
        <v>5</v>
      </c>
      <c r="Y6" s="119">
        <f>SUM(T6*3+U6*1)</f>
        <v>1</v>
      </c>
      <c r="Z6" s="106"/>
      <c r="AA6" s="60">
        <f>RANK(Y6,$Y$3:$Y$6,0)</f>
        <v>4</v>
      </c>
      <c r="AB6" s="107"/>
      <c r="AC6" s="33">
        <f>SUM(W6-X6)</f>
        <v>-2</v>
      </c>
    </row>
    <row r="7" spans="1:29" s="44" customFormat="1" ht="3.75" customHeight="1" thickTop="1" x14ac:dyDescent="0.3">
      <c r="B7" s="61"/>
      <c r="C7" s="62"/>
      <c r="D7" s="62"/>
      <c r="E7" s="63"/>
      <c r="F7" s="61"/>
      <c r="G7" s="62"/>
      <c r="H7" s="62"/>
      <c r="I7" s="63"/>
      <c r="J7" s="61"/>
      <c r="K7" s="62"/>
      <c r="L7" s="62"/>
      <c r="M7" s="63"/>
      <c r="S7" s="64"/>
      <c r="T7" s="65"/>
      <c r="U7" s="65"/>
      <c r="V7" s="65"/>
      <c r="W7" s="66"/>
      <c r="X7" s="66"/>
      <c r="Y7" s="67"/>
    </row>
    <row r="8" spans="1:29" s="44" customFormat="1" ht="24.6" x14ac:dyDescent="0.4">
      <c r="A8" s="68">
        <v>1</v>
      </c>
      <c r="B8" s="69"/>
      <c r="D8" s="70"/>
      <c r="K8" s="71"/>
      <c r="L8" s="120" t="str">
        <f>($A$3)</f>
        <v>Fülöp Elemér</v>
      </c>
      <c r="M8" s="71"/>
      <c r="N8" s="73">
        <v>1</v>
      </c>
      <c r="O8" s="121" t="s">
        <v>58</v>
      </c>
      <c r="P8" s="73">
        <v>1</v>
      </c>
      <c r="S8" s="122" t="str">
        <f>($A$6)</f>
        <v>Debreczy István</v>
      </c>
      <c r="T8" s="70"/>
      <c r="AA8" s="75"/>
      <c r="AB8" s="75"/>
    </row>
    <row r="9" spans="1:29" ht="20.399999999999999" x14ac:dyDescent="0.35">
      <c r="A9" s="76"/>
      <c r="B9" s="77"/>
      <c r="E9" s="44"/>
      <c r="F9" s="44"/>
      <c r="G9" s="44"/>
      <c r="H9" s="44"/>
      <c r="I9" s="44"/>
      <c r="J9" s="44"/>
      <c r="L9" s="120" t="str">
        <f>($A$4)</f>
        <v>Szatmári Tamás</v>
      </c>
      <c r="N9" s="73">
        <v>1</v>
      </c>
      <c r="O9" s="121" t="s">
        <v>58</v>
      </c>
      <c r="P9" s="73">
        <v>0</v>
      </c>
      <c r="R9" s="44"/>
      <c r="S9" s="122" t="str">
        <f>($A$5)</f>
        <v>Moldovan Karoly </v>
      </c>
      <c r="U9" s="44"/>
      <c r="V9" s="44"/>
      <c r="W9" s="44"/>
      <c r="X9" s="44"/>
      <c r="Y9" s="44"/>
      <c r="AA9" s="75"/>
      <c r="AB9" s="75"/>
    </row>
    <row r="10" spans="1:29" ht="3.75" customHeight="1" x14ac:dyDescent="0.3">
      <c r="A10" s="76"/>
      <c r="B10" s="77"/>
      <c r="C10" s="79"/>
      <c r="D10" s="80"/>
      <c r="E10" s="77"/>
      <c r="F10" s="77"/>
      <c r="G10" s="77"/>
      <c r="H10" s="77"/>
      <c r="I10" s="77"/>
      <c r="J10" s="77"/>
      <c r="K10" s="81"/>
      <c r="L10" s="81"/>
      <c r="M10" s="8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1:29" ht="24.6" x14ac:dyDescent="0.35">
      <c r="A11" s="68">
        <v>2</v>
      </c>
      <c r="B11" s="123"/>
      <c r="D11" s="70"/>
      <c r="E11" s="44"/>
      <c r="F11" s="44"/>
      <c r="G11" s="44"/>
      <c r="H11" s="44"/>
      <c r="I11" s="44"/>
      <c r="J11" s="44"/>
      <c r="L11" s="120" t="str">
        <f>($A$3)</f>
        <v>Fülöp Elemér</v>
      </c>
      <c r="N11" s="73">
        <v>6</v>
      </c>
      <c r="O11" s="121" t="s">
        <v>58</v>
      </c>
      <c r="P11" s="73">
        <v>1</v>
      </c>
      <c r="R11" s="44"/>
      <c r="S11" s="122" t="str">
        <f>($A$5)</f>
        <v>Moldovan Karoly </v>
      </c>
      <c r="T11" s="44"/>
      <c r="W11" s="44"/>
      <c r="X11" s="44"/>
      <c r="Y11" s="44"/>
      <c r="AA11" s="75"/>
      <c r="AB11" s="75"/>
    </row>
    <row r="12" spans="1:29" ht="20.399999999999999" x14ac:dyDescent="0.35">
      <c r="A12" s="76"/>
      <c r="B12" s="85"/>
      <c r="E12" s="44"/>
      <c r="F12" s="44"/>
      <c r="G12" s="44"/>
      <c r="H12" s="44"/>
      <c r="I12" s="44"/>
      <c r="L12" s="120" t="str">
        <f>($A$4)</f>
        <v>Szatmári Tamás</v>
      </c>
      <c r="N12" s="73">
        <v>2</v>
      </c>
      <c r="O12" s="121" t="s">
        <v>58</v>
      </c>
      <c r="P12" s="73">
        <v>1</v>
      </c>
      <c r="R12" s="44"/>
      <c r="S12" s="122" t="str">
        <f>($A$6)</f>
        <v>Debreczy István</v>
      </c>
      <c r="T12" s="44"/>
      <c r="W12" s="44"/>
      <c r="X12" s="44"/>
      <c r="Y12" s="44"/>
      <c r="AA12" s="75"/>
      <c r="AB12" s="75"/>
    </row>
    <row r="13" spans="1:29" ht="3.75" customHeight="1" x14ac:dyDescent="0.3">
      <c r="A13" s="76"/>
      <c r="B13" s="85"/>
      <c r="C13" s="124"/>
      <c r="D13" s="12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24.6" x14ac:dyDescent="0.35">
      <c r="A14" s="68">
        <v>3</v>
      </c>
      <c r="B14" s="69"/>
      <c r="D14" s="70"/>
      <c r="E14" s="44"/>
      <c r="F14" s="44"/>
      <c r="G14" s="44"/>
      <c r="H14" s="44"/>
      <c r="I14" s="44"/>
      <c r="J14" s="44"/>
      <c r="L14" s="120" t="str">
        <f>($A$3)</f>
        <v>Fülöp Elemér</v>
      </c>
      <c r="N14" s="73">
        <v>1</v>
      </c>
      <c r="O14" s="121" t="s">
        <v>58</v>
      </c>
      <c r="P14" s="73">
        <v>1</v>
      </c>
      <c r="R14" s="44"/>
      <c r="S14" s="122" t="str">
        <f>($A$4)</f>
        <v>Szatmári Tamás</v>
      </c>
      <c r="T14" s="44"/>
      <c r="U14" s="44"/>
      <c r="V14" s="44"/>
      <c r="W14" s="44"/>
      <c r="X14" s="44"/>
      <c r="Y14" s="44"/>
    </row>
    <row r="15" spans="1:29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($A$5)</f>
        <v>Moldovan Karoly </v>
      </c>
      <c r="N15" s="73">
        <v>2</v>
      </c>
      <c r="O15" s="121" t="s">
        <v>58</v>
      </c>
      <c r="P15" s="73">
        <v>1</v>
      </c>
      <c r="R15" s="44"/>
      <c r="S15" s="122" t="str">
        <f>($A$6)</f>
        <v>Debreczy István</v>
      </c>
      <c r="T15" s="44"/>
      <c r="U15" s="44"/>
      <c r="V15" s="44"/>
      <c r="W15" s="44"/>
      <c r="X15" s="44"/>
      <c r="Y15" s="44"/>
    </row>
    <row r="16" spans="1:29" ht="3.75" customHeight="1" x14ac:dyDescent="0.3">
      <c r="A16" s="76"/>
      <c r="B16" s="77"/>
      <c r="C16" s="79"/>
      <c r="D16" s="80"/>
      <c r="E16" s="77"/>
      <c r="F16" s="77"/>
      <c r="G16" s="77"/>
      <c r="H16" s="77"/>
      <c r="I16" s="77"/>
      <c r="J16" s="77"/>
      <c r="K16" s="81"/>
      <c r="L16" s="81"/>
      <c r="M16" s="81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</sheetData>
  <conditionalFormatting sqref="E4:E6 I3 I5:I6 M3:M4 M6 Q3:Q5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5" sqref="A5"/>
    </sheetView>
  </sheetViews>
  <sheetFormatPr defaultColWidth="3" defaultRowHeight="14.4" x14ac:dyDescent="0.3"/>
  <cols>
    <col min="1" max="1" width="21.33203125" bestFit="1" customWidth="1"/>
    <col min="2" max="17" width="2.88671875" customWidth="1"/>
    <col min="18" max="18" width="1.44140625" customWidth="1"/>
    <col min="19" max="24" width="3" customWidth="1"/>
    <col min="25" max="25" width="3.88671875" bestFit="1" customWidth="1"/>
    <col min="26" max="26" width="1" customWidth="1"/>
    <col min="27" max="27" width="3" customWidth="1"/>
    <col min="28" max="28" width="1" customWidth="1"/>
    <col min="257" max="257" width="21.33203125" bestFit="1" customWidth="1"/>
    <col min="258" max="273" width="2.88671875" customWidth="1"/>
    <col min="274" max="274" width="1.44140625" customWidth="1"/>
    <col min="275" max="280" width="3" customWidth="1"/>
    <col min="281" max="281" width="3.88671875" bestFit="1" customWidth="1"/>
    <col min="282" max="282" width="1" customWidth="1"/>
    <col min="283" max="283" width="3" customWidth="1"/>
    <col min="284" max="284" width="1" customWidth="1"/>
    <col min="513" max="513" width="21.33203125" bestFit="1" customWidth="1"/>
    <col min="514" max="529" width="2.88671875" customWidth="1"/>
    <col min="530" max="530" width="1.44140625" customWidth="1"/>
    <col min="531" max="536" width="3" customWidth="1"/>
    <col min="537" max="537" width="3.88671875" bestFit="1" customWidth="1"/>
    <col min="538" max="538" width="1" customWidth="1"/>
    <col min="539" max="539" width="3" customWidth="1"/>
    <col min="540" max="540" width="1" customWidth="1"/>
    <col min="769" max="769" width="21.33203125" bestFit="1" customWidth="1"/>
    <col min="770" max="785" width="2.88671875" customWidth="1"/>
    <col min="786" max="786" width="1.44140625" customWidth="1"/>
    <col min="787" max="792" width="3" customWidth="1"/>
    <col min="793" max="793" width="3.88671875" bestFit="1" customWidth="1"/>
    <col min="794" max="794" width="1" customWidth="1"/>
    <col min="795" max="795" width="3" customWidth="1"/>
    <col min="796" max="796" width="1" customWidth="1"/>
    <col min="1025" max="1025" width="21.33203125" bestFit="1" customWidth="1"/>
    <col min="1026" max="1041" width="2.88671875" customWidth="1"/>
    <col min="1042" max="1042" width="1.44140625" customWidth="1"/>
    <col min="1043" max="1048" width="3" customWidth="1"/>
    <col min="1049" max="1049" width="3.88671875" bestFit="1" customWidth="1"/>
    <col min="1050" max="1050" width="1" customWidth="1"/>
    <col min="1051" max="1051" width="3" customWidth="1"/>
    <col min="1052" max="1052" width="1" customWidth="1"/>
    <col min="1281" max="1281" width="21.33203125" bestFit="1" customWidth="1"/>
    <col min="1282" max="1297" width="2.88671875" customWidth="1"/>
    <col min="1298" max="1298" width="1.44140625" customWidth="1"/>
    <col min="1299" max="1304" width="3" customWidth="1"/>
    <col min="1305" max="1305" width="3.88671875" bestFit="1" customWidth="1"/>
    <col min="1306" max="1306" width="1" customWidth="1"/>
    <col min="1307" max="1307" width="3" customWidth="1"/>
    <col min="1308" max="1308" width="1" customWidth="1"/>
    <col min="1537" max="1537" width="21.33203125" bestFit="1" customWidth="1"/>
    <col min="1538" max="1553" width="2.88671875" customWidth="1"/>
    <col min="1554" max="1554" width="1.44140625" customWidth="1"/>
    <col min="1555" max="1560" width="3" customWidth="1"/>
    <col min="1561" max="1561" width="3.88671875" bestFit="1" customWidth="1"/>
    <col min="1562" max="1562" width="1" customWidth="1"/>
    <col min="1563" max="1563" width="3" customWidth="1"/>
    <col min="1564" max="1564" width="1" customWidth="1"/>
    <col min="1793" max="1793" width="21.33203125" bestFit="1" customWidth="1"/>
    <col min="1794" max="1809" width="2.88671875" customWidth="1"/>
    <col min="1810" max="1810" width="1.44140625" customWidth="1"/>
    <col min="1811" max="1816" width="3" customWidth="1"/>
    <col min="1817" max="1817" width="3.88671875" bestFit="1" customWidth="1"/>
    <col min="1818" max="1818" width="1" customWidth="1"/>
    <col min="1819" max="1819" width="3" customWidth="1"/>
    <col min="1820" max="1820" width="1" customWidth="1"/>
    <col min="2049" max="2049" width="21.33203125" bestFit="1" customWidth="1"/>
    <col min="2050" max="2065" width="2.88671875" customWidth="1"/>
    <col min="2066" max="2066" width="1.44140625" customWidth="1"/>
    <col min="2067" max="2072" width="3" customWidth="1"/>
    <col min="2073" max="2073" width="3.88671875" bestFit="1" customWidth="1"/>
    <col min="2074" max="2074" width="1" customWidth="1"/>
    <col min="2075" max="2075" width="3" customWidth="1"/>
    <col min="2076" max="2076" width="1" customWidth="1"/>
    <col min="2305" max="2305" width="21.33203125" bestFit="1" customWidth="1"/>
    <col min="2306" max="2321" width="2.88671875" customWidth="1"/>
    <col min="2322" max="2322" width="1.44140625" customWidth="1"/>
    <col min="2323" max="2328" width="3" customWidth="1"/>
    <col min="2329" max="2329" width="3.88671875" bestFit="1" customWidth="1"/>
    <col min="2330" max="2330" width="1" customWidth="1"/>
    <col min="2331" max="2331" width="3" customWidth="1"/>
    <col min="2332" max="2332" width="1" customWidth="1"/>
    <col min="2561" max="2561" width="21.33203125" bestFit="1" customWidth="1"/>
    <col min="2562" max="2577" width="2.88671875" customWidth="1"/>
    <col min="2578" max="2578" width="1.44140625" customWidth="1"/>
    <col min="2579" max="2584" width="3" customWidth="1"/>
    <col min="2585" max="2585" width="3.88671875" bestFit="1" customWidth="1"/>
    <col min="2586" max="2586" width="1" customWidth="1"/>
    <col min="2587" max="2587" width="3" customWidth="1"/>
    <col min="2588" max="2588" width="1" customWidth="1"/>
    <col min="2817" max="2817" width="21.33203125" bestFit="1" customWidth="1"/>
    <col min="2818" max="2833" width="2.88671875" customWidth="1"/>
    <col min="2834" max="2834" width="1.44140625" customWidth="1"/>
    <col min="2835" max="2840" width="3" customWidth="1"/>
    <col min="2841" max="2841" width="3.88671875" bestFit="1" customWidth="1"/>
    <col min="2842" max="2842" width="1" customWidth="1"/>
    <col min="2843" max="2843" width="3" customWidth="1"/>
    <col min="2844" max="2844" width="1" customWidth="1"/>
    <col min="3073" max="3073" width="21.33203125" bestFit="1" customWidth="1"/>
    <col min="3074" max="3089" width="2.88671875" customWidth="1"/>
    <col min="3090" max="3090" width="1.44140625" customWidth="1"/>
    <col min="3091" max="3096" width="3" customWidth="1"/>
    <col min="3097" max="3097" width="3.88671875" bestFit="1" customWidth="1"/>
    <col min="3098" max="3098" width="1" customWidth="1"/>
    <col min="3099" max="3099" width="3" customWidth="1"/>
    <col min="3100" max="3100" width="1" customWidth="1"/>
    <col min="3329" max="3329" width="21.33203125" bestFit="1" customWidth="1"/>
    <col min="3330" max="3345" width="2.88671875" customWidth="1"/>
    <col min="3346" max="3346" width="1.44140625" customWidth="1"/>
    <col min="3347" max="3352" width="3" customWidth="1"/>
    <col min="3353" max="3353" width="3.88671875" bestFit="1" customWidth="1"/>
    <col min="3354" max="3354" width="1" customWidth="1"/>
    <col min="3355" max="3355" width="3" customWidth="1"/>
    <col min="3356" max="3356" width="1" customWidth="1"/>
    <col min="3585" max="3585" width="21.33203125" bestFit="1" customWidth="1"/>
    <col min="3586" max="3601" width="2.88671875" customWidth="1"/>
    <col min="3602" max="3602" width="1.44140625" customWidth="1"/>
    <col min="3603" max="3608" width="3" customWidth="1"/>
    <col min="3609" max="3609" width="3.88671875" bestFit="1" customWidth="1"/>
    <col min="3610" max="3610" width="1" customWidth="1"/>
    <col min="3611" max="3611" width="3" customWidth="1"/>
    <col min="3612" max="3612" width="1" customWidth="1"/>
    <col min="3841" max="3841" width="21.33203125" bestFit="1" customWidth="1"/>
    <col min="3842" max="3857" width="2.88671875" customWidth="1"/>
    <col min="3858" max="3858" width="1.44140625" customWidth="1"/>
    <col min="3859" max="3864" width="3" customWidth="1"/>
    <col min="3865" max="3865" width="3.88671875" bestFit="1" customWidth="1"/>
    <col min="3866" max="3866" width="1" customWidth="1"/>
    <col min="3867" max="3867" width="3" customWidth="1"/>
    <col min="3868" max="3868" width="1" customWidth="1"/>
    <col min="4097" max="4097" width="21.33203125" bestFit="1" customWidth="1"/>
    <col min="4098" max="4113" width="2.88671875" customWidth="1"/>
    <col min="4114" max="4114" width="1.44140625" customWidth="1"/>
    <col min="4115" max="4120" width="3" customWidth="1"/>
    <col min="4121" max="4121" width="3.88671875" bestFit="1" customWidth="1"/>
    <col min="4122" max="4122" width="1" customWidth="1"/>
    <col min="4123" max="4123" width="3" customWidth="1"/>
    <col min="4124" max="4124" width="1" customWidth="1"/>
    <col min="4353" max="4353" width="21.33203125" bestFit="1" customWidth="1"/>
    <col min="4354" max="4369" width="2.88671875" customWidth="1"/>
    <col min="4370" max="4370" width="1.44140625" customWidth="1"/>
    <col min="4371" max="4376" width="3" customWidth="1"/>
    <col min="4377" max="4377" width="3.88671875" bestFit="1" customWidth="1"/>
    <col min="4378" max="4378" width="1" customWidth="1"/>
    <col min="4379" max="4379" width="3" customWidth="1"/>
    <col min="4380" max="4380" width="1" customWidth="1"/>
    <col min="4609" max="4609" width="21.33203125" bestFit="1" customWidth="1"/>
    <col min="4610" max="4625" width="2.88671875" customWidth="1"/>
    <col min="4626" max="4626" width="1.44140625" customWidth="1"/>
    <col min="4627" max="4632" width="3" customWidth="1"/>
    <col min="4633" max="4633" width="3.88671875" bestFit="1" customWidth="1"/>
    <col min="4634" max="4634" width="1" customWidth="1"/>
    <col min="4635" max="4635" width="3" customWidth="1"/>
    <col min="4636" max="4636" width="1" customWidth="1"/>
    <col min="4865" max="4865" width="21.33203125" bestFit="1" customWidth="1"/>
    <col min="4866" max="4881" width="2.88671875" customWidth="1"/>
    <col min="4882" max="4882" width="1.44140625" customWidth="1"/>
    <col min="4883" max="4888" width="3" customWidth="1"/>
    <col min="4889" max="4889" width="3.88671875" bestFit="1" customWidth="1"/>
    <col min="4890" max="4890" width="1" customWidth="1"/>
    <col min="4891" max="4891" width="3" customWidth="1"/>
    <col min="4892" max="4892" width="1" customWidth="1"/>
    <col min="5121" max="5121" width="21.33203125" bestFit="1" customWidth="1"/>
    <col min="5122" max="5137" width="2.88671875" customWidth="1"/>
    <col min="5138" max="5138" width="1.44140625" customWidth="1"/>
    <col min="5139" max="5144" width="3" customWidth="1"/>
    <col min="5145" max="5145" width="3.88671875" bestFit="1" customWidth="1"/>
    <col min="5146" max="5146" width="1" customWidth="1"/>
    <col min="5147" max="5147" width="3" customWidth="1"/>
    <col min="5148" max="5148" width="1" customWidth="1"/>
    <col min="5377" max="5377" width="21.33203125" bestFit="1" customWidth="1"/>
    <col min="5378" max="5393" width="2.88671875" customWidth="1"/>
    <col min="5394" max="5394" width="1.44140625" customWidth="1"/>
    <col min="5395" max="5400" width="3" customWidth="1"/>
    <col min="5401" max="5401" width="3.88671875" bestFit="1" customWidth="1"/>
    <col min="5402" max="5402" width="1" customWidth="1"/>
    <col min="5403" max="5403" width="3" customWidth="1"/>
    <col min="5404" max="5404" width="1" customWidth="1"/>
    <col min="5633" max="5633" width="21.33203125" bestFit="1" customWidth="1"/>
    <col min="5634" max="5649" width="2.88671875" customWidth="1"/>
    <col min="5650" max="5650" width="1.44140625" customWidth="1"/>
    <col min="5651" max="5656" width="3" customWidth="1"/>
    <col min="5657" max="5657" width="3.88671875" bestFit="1" customWidth="1"/>
    <col min="5658" max="5658" width="1" customWidth="1"/>
    <col min="5659" max="5659" width="3" customWidth="1"/>
    <col min="5660" max="5660" width="1" customWidth="1"/>
    <col min="5889" max="5889" width="21.33203125" bestFit="1" customWidth="1"/>
    <col min="5890" max="5905" width="2.88671875" customWidth="1"/>
    <col min="5906" max="5906" width="1.44140625" customWidth="1"/>
    <col min="5907" max="5912" width="3" customWidth="1"/>
    <col min="5913" max="5913" width="3.88671875" bestFit="1" customWidth="1"/>
    <col min="5914" max="5914" width="1" customWidth="1"/>
    <col min="5915" max="5915" width="3" customWidth="1"/>
    <col min="5916" max="5916" width="1" customWidth="1"/>
    <col min="6145" max="6145" width="21.33203125" bestFit="1" customWidth="1"/>
    <col min="6146" max="6161" width="2.88671875" customWidth="1"/>
    <col min="6162" max="6162" width="1.44140625" customWidth="1"/>
    <col min="6163" max="6168" width="3" customWidth="1"/>
    <col min="6169" max="6169" width="3.88671875" bestFit="1" customWidth="1"/>
    <col min="6170" max="6170" width="1" customWidth="1"/>
    <col min="6171" max="6171" width="3" customWidth="1"/>
    <col min="6172" max="6172" width="1" customWidth="1"/>
    <col min="6401" max="6401" width="21.33203125" bestFit="1" customWidth="1"/>
    <col min="6402" max="6417" width="2.88671875" customWidth="1"/>
    <col min="6418" max="6418" width="1.44140625" customWidth="1"/>
    <col min="6419" max="6424" width="3" customWidth="1"/>
    <col min="6425" max="6425" width="3.88671875" bestFit="1" customWidth="1"/>
    <col min="6426" max="6426" width="1" customWidth="1"/>
    <col min="6427" max="6427" width="3" customWidth="1"/>
    <col min="6428" max="6428" width="1" customWidth="1"/>
    <col min="6657" max="6657" width="21.33203125" bestFit="1" customWidth="1"/>
    <col min="6658" max="6673" width="2.88671875" customWidth="1"/>
    <col min="6674" max="6674" width="1.44140625" customWidth="1"/>
    <col min="6675" max="6680" width="3" customWidth="1"/>
    <col min="6681" max="6681" width="3.88671875" bestFit="1" customWidth="1"/>
    <col min="6682" max="6682" width="1" customWidth="1"/>
    <col min="6683" max="6683" width="3" customWidth="1"/>
    <col min="6684" max="6684" width="1" customWidth="1"/>
    <col min="6913" max="6913" width="21.33203125" bestFit="1" customWidth="1"/>
    <col min="6914" max="6929" width="2.88671875" customWidth="1"/>
    <col min="6930" max="6930" width="1.44140625" customWidth="1"/>
    <col min="6931" max="6936" width="3" customWidth="1"/>
    <col min="6937" max="6937" width="3.88671875" bestFit="1" customWidth="1"/>
    <col min="6938" max="6938" width="1" customWidth="1"/>
    <col min="6939" max="6939" width="3" customWidth="1"/>
    <col min="6940" max="6940" width="1" customWidth="1"/>
    <col min="7169" max="7169" width="21.33203125" bestFit="1" customWidth="1"/>
    <col min="7170" max="7185" width="2.88671875" customWidth="1"/>
    <col min="7186" max="7186" width="1.44140625" customWidth="1"/>
    <col min="7187" max="7192" width="3" customWidth="1"/>
    <col min="7193" max="7193" width="3.88671875" bestFit="1" customWidth="1"/>
    <col min="7194" max="7194" width="1" customWidth="1"/>
    <col min="7195" max="7195" width="3" customWidth="1"/>
    <col min="7196" max="7196" width="1" customWidth="1"/>
    <col min="7425" max="7425" width="21.33203125" bestFit="1" customWidth="1"/>
    <col min="7426" max="7441" width="2.88671875" customWidth="1"/>
    <col min="7442" max="7442" width="1.44140625" customWidth="1"/>
    <col min="7443" max="7448" width="3" customWidth="1"/>
    <col min="7449" max="7449" width="3.88671875" bestFit="1" customWidth="1"/>
    <col min="7450" max="7450" width="1" customWidth="1"/>
    <col min="7451" max="7451" width="3" customWidth="1"/>
    <col min="7452" max="7452" width="1" customWidth="1"/>
    <col min="7681" max="7681" width="21.33203125" bestFit="1" customWidth="1"/>
    <col min="7682" max="7697" width="2.88671875" customWidth="1"/>
    <col min="7698" max="7698" width="1.44140625" customWidth="1"/>
    <col min="7699" max="7704" width="3" customWidth="1"/>
    <col min="7705" max="7705" width="3.88671875" bestFit="1" customWidth="1"/>
    <col min="7706" max="7706" width="1" customWidth="1"/>
    <col min="7707" max="7707" width="3" customWidth="1"/>
    <col min="7708" max="7708" width="1" customWidth="1"/>
    <col min="7937" max="7937" width="21.33203125" bestFit="1" customWidth="1"/>
    <col min="7938" max="7953" width="2.88671875" customWidth="1"/>
    <col min="7954" max="7954" width="1.44140625" customWidth="1"/>
    <col min="7955" max="7960" width="3" customWidth="1"/>
    <col min="7961" max="7961" width="3.88671875" bestFit="1" customWidth="1"/>
    <col min="7962" max="7962" width="1" customWidth="1"/>
    <col min="7963" max="7963" width="3" customWidth="1"/>
    <col min="7964" max="7964" width="1" customWidth="1"/>
    <col min="8193" max="8193" width="21.33203125" bestFit="1" customWidth="1"/>
    <col min="8194" max="8209" width="2.88671875" customWidth="1"/>
    <col min="8210" max="8210" width="1.44140625" customWidth="1"/>
    <col min="8211" max="8216" width="3" customWidth="1"/>
    <col min="8217" max="8217" width="3.88671875" bestFit="1" customWidth="1"/>
    <col min="8218" max="8218" width="1" customWidth="1"/>
    <col min="8219" max="8219" width="3" customWidth="1"/>
    <col min="8220" max="8220" width="1" customWidth="1"/>
    <col min="8449" max="8449" width="21.33203125" bestFit="1" customWidth="1"/>
    <col min="8450" max="8465" width="2.88671875" customWidth="1"/>
    <col min="8466" max="8466" width="1.44140625" customWidth="1"/>
    <col min="8467" max="8472" width="3" customWidth="1"/>
    <col min="8473" max="8473" width="3.88671875" bestFit="1" customWidth="1"/>
    <col min="8474" max="8474" width="1" customWidth="1"/>
    <col min="8475" max="8475" width="3" customWidth="1"/>
    <col min="8476" max="8476" width="1" customWidth="1"/>
    <col min="8705" max="8705" width="21.33203125" bestFit="1" customWidth="1"/>
    <col min="8706" max="8721" width="2.88671875" customWidth="1"/>
    <col min="8722" max="8722" width="1.44140625" customWidth="1"/>
    <col min="8723" max="8728" width="3" customWidth="1"/>
    <col min="8729" max="8729" width="3.88671875" bestFit="1" customWidth="1"/>
    <col min="8730" max="8730" width="1" customWidth="1"/>
    <col min="8731" max="8731" width="3" customWidth="1"/>
    <col min="8732" max="8732" width="1" customWidth="1"/>
    <col min="8961" max="8961" width="21.33203125" bestFit="1" customWidth="1"/>
    <col min="8962" max="8977" width="2.88671875" customWidth="1"/>
    <col min="8978" max="8978" width="1.44140625" customWidth="1"/>
    <col min="8979" max="8984" width="3" customWidth="1"/>
    <col min="8985" max="8985" width="3.88671875" bestFit="1" customWidth="1"/>
    <col min="8986" max="8986" width="1" customWidth="1"/>
    <col min="8987" max="8987" width="3" customWidth="1"/>
    <col min="8988" max="8988" width="1" customWidth="1"/>
    <col min="9217" max="9217" width="21.33203125" bestFit="1" customWidth="1"/>
    <col min="9218" max="9233" width="2.88671875" customWidth="1"/>
    <col min="9234" max="9234" width="1.44140625" customWidth="1"/>
    <col min="9235" max="9240" width="3" customWidth="1"/>
    <col min="9241" max="9241" width="3.88671875" bestFit="1" customWidth="1"/>
    <col min="9242" max="9242" width="1" customWidth="1"/>
    <col min="9243" max="9243" width="3" customWidth="1"/>
    <col min="9244" max="9244" width="1" customWidth="1"/>
    <col min="9473" max="9473" width="21.33203125" bestFit="1" customWidth="1"/>
    <col min="9474" max="9489" width="2.88671875" customWidth="1"/>
    <col min="9490" max="9490" width="1.44140625" customWidth="1"/>
    <col min="9491" max="9496" width="3" customWidth="1"/>
    <col min="9497" max="9497" width="3.88671875" bestFit="1" customWidth="1"/>
    <col min="9498" max="9498" width="1" customWidth="1"/>
    <col min="9499" max="9499" width="3" customWidth="1"/>
    <col min="9500" max="9500" width="1" customWidth="1"/>
    <col min="9729" max="9729" width="21.33203125" bestFit="1" customWidth="1"/>
    <col min="9730" max="9745" width="2.88671875" customWidth="1"/>
    <col min="9746" max="9746" width="1.44140625" customWidth="1"/>
    <col min="9747" max="9752" width="3" customWidth="1"/>
    <col min="9753" max="9753" width="3.88671875" bestFit="1" customWidth="1"/>
    <col min="9754" max="9754" width="1" customWidth="1"/>
    <col min="9755" max="9755" width="3" customWidth="1"/>
    <col min="9756" max="9756" width="1" customWidth="1"/>
    <col min="9985" max="9985" width="21.33203125" bestFit="1" customWidth="1"/>
    <col min="9986" max="10001" width="2.88671875" customWidth="1"/>
    <col min="10002" max="10002" width="1.44140625" customWidth="1"/>
    <col min="10003" max="10008" width="3" customWidth="1"/>
    <col min="10009" max="10009" width="3.88671875" bestFit="1" customWidth="1"/>
    <col min="10010" max="10010" width="1" customWidth="1"/>
    <col min="10011" max="10011" width="3" customWidth="1"/>
    <col min="10012" max="10012" width="1" customWidth="1"/>
    <col min="10241" max="10241" width="21.33203125" bestFit="1" customWidth="1"/>
    <col min="10242" max="10257" width="2.88671875" customWidth="1"/>
    <col min="10258" max="10258" width="1.44140625" customWidth="1"/>
    <col min="10259" max="10264" width="3" customWidth="1"/>
    <col min="10265" max="10265" width="3.88671875" bestFit="1" customWidth="1"/>
    <col min="10266" max="10266" width="1" customWidth="1"/>
    <col min="10267" max="10267" width="3" customWidth="1"/>
    <col min="10268" max="10268" width="1" customWidth="1"/>
    <col min="10497" max="10497" width="21.33203125" bestFit="1" customWidth="1"/>
    <col min="10498" max="10513" width="2.88671875" customWidth="1"/>
    <col min="10514" max="10514" width="1.44140625" customWidth="1"/>
    <col min="10515" max="10520" width="3" customWidth="1"/>
    <col min="10521" max="10521" width="3.88671875" bestFit="1" customWidth="1"/>
    <col min="10522" max="10522" width="1" customWidth="1"/>
    <col min="10523" max="10523" width="3" customWidth="1"/>
    <col min="10524" max="10524" width="1" customWidth="1"/>
    <col min="10753" max="10753" width="21.33203125" bestFit="1" customWidth="1"/>
    <col min="10754" max="10769" width="2.88671875" customWidth="1"/>
    <col min="10770" max="10770" width="1.44140625" customWidth="1"/>
    <col min="10771" max="10776" width="3" customWidth="1"/>
    <col min="10777" max="10777" width="3.88671875" bestFit="1" customWidth="1"/>
    <col min="10778" max="10778" width="1" customWidth="1"/>
    <col min="10779" max="10779" width="3" customWidth="1"/>
    <col min="10780" max="10780" width="1" customWidth="1"/>
    <col min="11009" max="11009" width="21.33203125" bestFit="1" customWidth="1"/>
    <col min="11010" max="11025" width="2.88671875" customWidth="1"/>
    <col min="11026" max="11026" width="1.44140625" customWidth="1"/>
    <col min="11027" max="11032" width="3" customWidth="1"/>
    <col min="11033" max="11033" width="3.88671875" bestFit="1" customWidth="1"/>
    <col min="11034" max="11034" width="1" customWidth="1"/>
    <col min="11035" max="11035" width="3" customWidth="1"/>
    <col min="11036" max="11036" width="1" customWidth="1"/>
    <col min="11265" max="11265" width="21.33203125" bestFit="1" customWidth="1"/>
    <col min="11266" max="11281" width="2.88671875" customWidth="1"/>
    <col min="11282" max="11282" width="1.44140625" customWidth="1"/>
    <col min="11283" max="11288" width="3" customWidth="1"/>
    <col min="11289" max="11289" width="3.88671875" bestFit="1" customWidth="1"/>
    <col min="11290" max="11290" width="1" customWidth="1"/>
    <col min="11291" max="11291" width="3" customWidth="1"/>
    <col min="11292" max="11292" width="1" customWidth="1"/>
    <col min="11521" max="11521" width="21.33203125" bestFit="1" customWidth="1"/>
    <col min="11522" max="11537" width="2.88671875" customWidth="1"/>
    <col min="11538" max="11538" width="1.44140625" customWidth="1"/>
    <col min="11539" max="11544" width="3" customWidth="1"/>
    <col min="11545" max="11545" width="3.88671875" bestFit="1" customWidth="1"/>
    <col min="11546" max="11546" width="1" customWidth="1"/>
    <col min="11547" max="11547" width="3" customWidth="1"/>
    <col min="11548" max="11548" width="1" customWidth="1"/>
    <col min="11777" max="11777" width="21.33203125" bestFit="1" customWidth="1"/>
    <col min="11778" max="11793" width="2.88671875" customWidth="1"/>
    <col min="11794" max="11794" width="1.44140625" customWidth="1"/>
    <col min="11795" max="11800" width="3" customWidth="1"/>
    <col min="11801" max="11801" width="3.88671875" bestFit="1" customWidth="1"/>
    <col min="11802" max="11802" width="1" customWidth="1"/>
    <col min="11803" max="11803" width="3" customWidth="1"/>
    <col min="11804" max="11804" width="1" customWidth="1"/>
    <col min="12033" max="12033" width="21.33203125" bestFit="1" customWidth="1"/>
    <col min="12034" max="12049" width="2.88671875" customWidth="1"/>
    <col min="12050" max="12050" width="1.44140625" customWidth="1"/>
    <col min="12051" max="12056" width="3" customWidth="1"/>
    <col min="12057" max="12057" width="3.88671875" bestFit="1" customWidth="1"/>
    <col min="12058" max="12058" width="1" customWidth="1"/>
    <col min="12059" max="12059" width="3" customWidth="1"/>
    <col min="12060" max="12060" width="1" customWidth="1"/>
    <col min="12289" max="12289" width="21.33203125" bestFit="1" customWidth="1"/>
    <col min="12290" max="12305" width="2.88671875" customWidth="1"/>
    <col min="12306" max="12306" width="1.44140625" customWidth="1"/>
    <col min="12307" max="12312" width="3" customWidth="1"/>
    <col min="12313" max="12313" width="3.88671875" bestFit="1" customWidth="1"/>
    <col min="12314" max="12314" width="1" customWidth="1"/>
    <col min="12315" max="12315" width="3" customWidth="1"/>
    <col min="12316" max="12316" width="1" customWidth="1"/>
    <col min="12545" max="12545" width="21.33203125" bestFit="1" customWidth="1"/>
    <col min="12546" max="12561" width="2.88671875" customWidth="1"/>
    <col min="12562" max="12562" width="1.44140625" customWidth="1"/>
    <col min="12563" max="12568" width="3" customWidth="1"/>
    <col min="12569" max="12569" width="3.88671875" bestFit="1" customWidth="1"/>
    <col min="12570" max="12570" width="1" customWidth="1"/>
    <col min="12571" max="12571" width="3" customWidth="1"/>
    <col min="12572" max="12572" width="1" customWidth="1"/>
    <col min="12801" max="12801" width="21.33203125" bestFit="1" customWidth="1"/>
    <col min="12802" max="12817" width="2.88671875" customWidth="1"/>
    <col min="12818" max="12818" width="1.44140625" customWidth="1"/>
    <col min="12819" max="12824" width="3" customWidth="1"/>
    <col min="12825" max="12825" width="3.88671875" bestFit="1" customWidth="1"/>
    <col min="12826" max="12826" width="1" customWidth="1"/>
    <col min="12827" max="12827" width="3" customWidth="1"/>
    <col min="12828" max="12828" width="1" customWidth="1"/>
    <col min="13057" max="13057" width="21.33203125" bestFit="1" customWidth="1"/>
    <col min="13058" max="13073" width="2.88671875" customWidth="1"/>
    <col min="13074" max="13074" width="1.44140625" customWidth="1"/>
    <col min="13075" max="13080" width="3" customWidth="1"/>
    <col min="13081" max="13081" width="3.88671875" bestFit="1" customWidth="1"/>
    <col min="13082" max="13082" width="1" customWidth="1"/>
    <col min="13083" max="13083" width="3" customWidth="1"/>
    <col min="13084" max="13084" width="1" customWidth="1"/>
    <col min="13313" max="13313" width="21.33203125" bestFit="1" customWidth="1"/>
    <col min="13314" max="13329" width="2.88671875" customWidth="1"/>
    <col min="13330" max="13330" width="1.44140625" customWidth="1"/>
    <col min="13331" max="13336" width="3" customWidth="1"/>
    <col min="13337" max="13337" width="3.88671875" bestFit="1" customWidth="1"/>
    <col min="13338" max="13338" width="1" customWidth="1"/>
    <col min="13339" max="13339" width="3" customWidth="1"/>
    <col min="13340" max="13340" width="1" customWidth="1"/>
    <col min="13569" max="13569" width="21.33203125" bestFit="1" customWidth="1"/>
    <col min="13570" max="13585" width="2.88671875" customWidth="1"/>
    <col min="13586" max="13586" width="1.44140625" customWidth="1"/>
    <col min="13587" max="13592" width="3" customWidth="1"/>
    <col min="13593" max="13593" width="3.88671875" bestFit="1" customWidth="1"/>
    <col min="13594" max="13594" width="1" customWidth="1"/>
    <col min="13595" max="13595" width="3" customWidth="1"/>
    <col min="13596" max="13596" width="1" customWidth="1"/>
    <col min="13825" max="13825" width="21.33203125" bestFit="1" customWidth="1"/>
    <col min="13826" max="13841" width="2.88671875" customWidth="1"/>
    <col min="13842" max="13842" width="1.44140625" customWidth="1"/>
    <col min="13843" max="13848" width="3" customWidth="1"/>
    <col min="13849" max="13849" width="3.88671875" bestFit="1" customWidth="1"/>
    <col min="13850" max="13850" width="1" customWidth="1"/>
    <col min="13851" max="13851" width="3" customWidth="1"/>
    <col min="13852" max="13852" width="1" customWidth="1"/>
    <col min="14081" max="14081" width="21.33203125" bestFit="1" customWidth="1"/>
    <col min="14082" max="14097" width="2.88671875" customWidth="1"/>
    <col min="14098" max="14098" width="1.44140625" customWidth="1"/>
    <col min="14099" max="14104" width="3" customWidth="1"/>
    <col min="14105" max="14105" width="3.88671875" bestFit="1" customWidth="1"/>
    <col min="14106" max="14106" width="1" customWidth="1"/>
    <col min="14107" max="14107" width="3" customWidth="1"/>
    <col min="14108" max="14108" width="1" customWidth="1"/>
    <col min="14337" max="14337" width="21.33203125" bestFit="1" customWidth="1"/>
    <col min="14338" max="14353" width="2.88671875" customWidth="1"/>
    <col min="14354" max="14354" width="1.44140625" customWidth="1"/>
    <col min="14355" max="14360" width="3" customWidth="1"/>
    <col min="14361" max="14361" width="3.88671875" bestFit="1" customWidth="1"/>
    <col min="14362" max="14362" width="1" customWidth="1"/>
    <col min="14363" max="14363" width="3" customWidth="1"/>
    <col min="14364" max="14364" width="1" customWidth="1"/>
    <col min="14593" max="14593" width="21.33203125" bestFit="1" customWidth="1"/>
    <col min="14594" max="14609" width="2.88671875" customWidth="1"/>
    <col min="14610" max="14610" width="1.44140625" customWidth="1"/>
    <col min="14611" max="14616" width="3" customWidth="1"/>
    <col min="14617" max="14617" width="3.88671875" bestFit="1" customWidth="1"/>
    <col min="14618" max="14618" width="1" customWidth="1"/>
    <col min="14619" max="14619" width="3" customWidth="1"/>
    <col min="14620" max="14620" width="1" customWidth="1"/>
    <col min="14849" max="14849" width="21.33203125" bestFit="1" customWidth="1"/>
    <col min="14850" max="14865" width="2.88671875" customWidth="1"/>
    <col min="14866" max="14866" width="1.44140625" customWidth="1"/>
    <col min="14867" max="14872" width="3" customWidth="1"/>
    <col min="14873" max="14873" width="3.88671875" bestFit="1" customWidth="1"/>
    <col min="14874" max="14874" width="1" customWidth="1"/>
    <col min="14875" max="14875" width="3" customWidth="1"/>
    <col min="14876" max="14876" width="1" customWidth="1"/>
    <col min="15105" max="15105" width="21.33203125" bestFit="1" customWidth="1"/>
    <col min="15106" max="15121" width="2.88671875" customWidth="1"/>
    <col min="15122" max="15122" width="1.44140625" customWidth="1"/>
    <col min="15123" max="15128" width="3" customWidth="1"/>
    <col min="15129" max="15129" width="3.88671875" bestFit="1" customWidth="1"/>
    <col min="15130" max="15130" width="1" customWidth="1"/>
    <col min="15131" max="15131" width="3" customWidth="1"/>
    <col min="15132" max="15132" width="1" customWidth="1"/>
    <col min="15361" max="15361" width="21.33203125" bestFit="1" customWidth="1"/>
    <col min="15362" max="15377" width="2.88671875" customWidth="1"/>
    <col min="15378" max="15378" width="1.44140625" customWidth="1"/>
    <col min="15379" max="15384" width="3" customWidth="1"/>
    <col min="15385" max="15385" width="3.88671875" bestFit="1" customWidth="1"/>
    <col min="15386" max="15386" width="1" customWidth="1"/>
    <col min="15387" max="15387" width="3" customWidth="1"/>
    <col min="15388" max="15388" width="1" customWidth="1"/>
    <col min="15617" max="15617" width="21.33203125" bestFit="1" customWidth="1"/>
    <col min="15618" max="15633" width="2.88671875" customWidth="1"/>
    <col min="15634" max="15634" width="1.44140625" customWidth="1"/>
    <col min="15635" max="15640" width="3" customWidth="1"/>
    <col min="15641" max="15641" width="3.88671875" bestFit="1" customWidth="1"/>
    <col min="15642" max="15642" width="1" customWidth="1"/>
    <col min="15643" max="15643" width="3" customWidth="1"/>
    <col min="15644" max="15644" width="1" customWidth="1"/>
    <col min="15873" max="15873" width="21.33203125" bestFit="1" customWidth="1"/>
    <col min="15874" max="15889" width="2.88671875" customWidth="1"/>
    <col min="15890" max="15890" width="1.44140625" customWidth="1"/>
    <col min="15891" max="15896" width="3" customWidth="1"/>
    <col min="15897" max="15897" width="3.88671875" bestFit="1" customWidth="1"/>
    <col min="15898" max="15898" width="1" customWidth="1"/>
    <col min="15899" max="15899" width="3" customWidth="1"/>
    <col min="15900" max="15900" width="1" customWidth="1"/>
    <col min="16129" max="16129" width="21.33203125" bestFit="1" customWidth="1"/>
    <col min="16130" max="16145" width="2.88671875" customWidth="1"/>
    <col min="16146" max="16146" width="1.44140625" customWidth="1"/>
    <col min="16147" max="16152" width="3" customWidth="1"/>
    <col min="16153" max="16153" width="3.88671875" bestFit="1" customWidth="1"/>
    <col min="16154" max="16154" width="1" customWidth="1"/>
    <col min="16155" max="16155" width="3" customWidth="1"/>
    <col min="16156" max="16156" width="1" customWidth="1"/>
  </cols>
  <sheetData>
    <row r="1" spans="1:29" ht="16.2" thickBot="1" x14ac:dyDescent="0.35">
      <c r="A1" s="100" t="s">
        <v>47</v>
      </c>
      <c r="S1" s="2">
        <v>36892</v>
      </c>
      <c r="T1" s="3"/>
      <c r="U1" s="3"/>
      <c r="V1" s="3"/>
      <c r="W1" s="3"/>
      <c r="X1" s="3"/>
      <c r="Y1" s="3"/>
      <c r="AA1" s="4"/>
      <c r="AB1" s="4"/>
      <c r="AC1" s="5"/>
    </row>
    <row r="2" spans="1:29" ht="33" customHeight="1" thickTop="1" thickBot="1" x14ac:dyDescent="0.35">
      <c r="A2" s="101" t="s">
        <v>48</v>
      </c>
      <c r="B2" s="8" t="str">
        <f>(A3)</f>
        <v>Donáth Tibor</v>
      </c>
      <c r="C2" s="7"/>
      <c r="D2" s="8"/>
      <c r="E2" s="8"/>
      <c r="F2" s="9" t="str">
        <f>(A4)</f>
        <v>Horváth Imre</v>
      </c>
      <c r="G2" s="8"/>
      <c r="H2" s="8"/>
      <c r="I2" s="8"/>
      <c r="J2" s="9" t="str">
        <f>(A5)</f>
        <v>Major István</v>
      </c>
      <c r="K2" s="8"/>
      <c r="L2" s="8"/>
      <c r="M2" s="8"/>
      <c r="N2" s="9" t="str">
        <f>(A6)</f>
        <v>Komáromi Zsolt</v>
      </c>
      <c r="O2" s="8"/>
      <c r="P2" s="8"/>
      <c r="Q2" s="8"/>
      <c r="R2" s="10"/>
      <c r="S2" s="102" t="s">
        <v>49</v>
      </c>
      <c r="T2" s="12" t="s">
        <v>50</v>
      </c>
      <c r="U2" s="12" t="s">
        <v>51</v>
      </c>
      <c r="V2" s="12" t="s">
        <v>52</v>
      </c>
      <c r="W2" s="13" t="s">
        <v>53</v>
      </c>
      <c r="X2" s="13" t="s">
        <v>54</v>
      </c>
      <c r="Y2" s="103" t="s">
        <v>55</v>
      </c>
      <c r="Z2" s="104"/>
      <c r="AA2" s="16" t="s">
        <v>56</v>
      </c>
      <c r="AB2" s="105"/>
      <c r="AC2" s="18" t="s">
        <v>57</v>
      </c>
    </row>
    <row r="3" spans="1:29" ht="16.2" thickTop="1" x14ac:dyDescent="0.3">
      <c r="A3" s="95" t="s">
        <v>15</v>
      </c>
      <c r="B3" s="19"/>
      <c r="C3" s="20"/>
      <c r="D3" s="20"/>
      <c r="E3" s="20"/>
      <c r="F3" s="21">
        <v>3</v>
      </c>
      <c r="G3" s="24">
        <f>(N14)</f>
        <v>1</v>
      </c>
      <c r="H3" s="24">
        <f>(P14)</f>
        <v>0</v>
      </c>
      <c r="I3" s="23" t="str">
        <f>IF(G3=".","-",IF(G3&gt;H3,"g",IF(G3=H3,"d","v")))</f>
        <v>g</v>
      </c>
      <c r="J3" s="21">
        <v>2</v>
      </c>
      <c r="K3" s="24">
        <f>(N11)</f>
        <v>1</v>
      </c>
      <c r="L3" s="24">
        <f>(P11)</f>
        <v>1</v>
      </c>
      <c r="M3" s="23" t="str">
        <f>IF(K3=".","-",IF(K3&gt;L3,"g",IF(K3=L3,"d","v")))</f>
        <v>d</v>
      </c>
      <c r="N3" s="21">
        <v>1</v>
      </c>
      <c r="O3" s="24">
        <f>(N8)</f>
        <v>0</v>
      </c>
      <c r="P3" s="24">
        <f>(P8)</f>
        <v>0</v>
      </c>
      <c r="Q3" s="23" t="str">
        <f>IF(O3=".","-",IF(O3&gt;P3,"g",IF(O3=P3,"d","v")))</f>
        <v>d</v>
      </c>
      <c r="R3" s="25"/>
      <c r="S3" s="26">
        <f>SUM(T3:V3)</f>
        <v>3</v>
      </c>
      <c r="T3" s="27">
        <f>COUNTIF(B3:Q3,"g")</f>
        <v>1</v>
      </c>
      <c r="U3" s="27">
        <f>COUNTIF(B3:Q3,"d")</f>
        <v>2</v>
      </c>
      <c r="V3" s="27">
        <f>COUNTIF(B3:Q3,"v")</f>
        <v>0</v>
      </c>
      <c r="W3" s="28">
        <f>SUM(IF(G3&lt;&gt;".",G3)+IF(K3&lt;&gt;".",K3)+IF(O3&lt;&gt;".",O3))</f>
        <v>2</v>
      </c>
      <c r="X3" s="28">
        <f>SUM(IF(H3&lt;&gt;".",H3)+IF(L3&lt;&gt;".",L3)+IF(P3&lt;&gt;".",P3))</f>
        <v>1</v>
      </c>
      <c r="Y3" s="29">
        <f>SUM(T3*3+U3*1)</f>
        <v>5</v>
      </c>
      <c r="Z3" s="106"/>
      <c r="AA3" s="31">
        <f>RANK(Y3,$Y$3:$Y$6,0)</f>
        <v>1</v>
      </c>
      <c r="AB3" s="107"/>
      <c r="AC3" s="33">
        <f>SUM(W3-X3)</f>
        <v>1</v>
      </c>
    </row>
    <row r="4" spans="1:29" ht="15.6" x14ac:dyDescent="0.3">
      <c r="A4" s="94" t="s">
        <v>4</v>
      </c>
      <c r="B4" s="34">
        <v>3</v>
      </c>
      <c r="C4" s="22">
        <f>(P14)</f>
        <v>0</v>
      </c>
      <c r="D4" s="22">
        <f>(N14)</f>
        <v>1</v>
      </c>
      <c r="E4" s="38" t="str">
        <f>IF(C4=".","-",IF(C4&gt;D4,"g",IF(C4=D4,"d","v")))</f>
        <v>v</v>
      </c>
      <c r="F4" s="36"/>
      <c r="G4" s="37"/>
      <c r="H4" s="37"/>
      <c r="I4" s="37"/>
      <c r="J4" s="34">
        <v>1</v>
      </c>
      <c r="K4" s="22">
        <f>(N9)</f>
        <v>2</v>
      </c>
      <c r="L4" s="22">
        <f>(P9)</f>
        <v>1</v>
      </c>
      <c r="M4" s="38" t="str">
        <f>IF(K4=".","-",IF(K4&gt;L4,"g",IF(K4=L4,"d","v")))</f>
        <v>g</v>
      </c>
      <c r="N4" s="34">
        <v>2</v>
      </c>
      <c r="O4" s="22">
        <f>(N12)</f>
        <v>1</v>
      </c>
      <c r="P4" s="22">
        <f>(P12)</f>
        <v>1</v>
      </c>
      <c r="Q4" s="38" t="str">
        <f>IF(O4=".","-",IF(O4&gt;P4,"g",IF(O4=P4,"d","v")))</f>
        <v>d</v>
      </c>
      <c r="R4" s="39"/>
      <c r="S4" s="108">
        <f>SUM(T4:V4)</f>
        <v>3</v>
      </c>
      <c r="T4" s="109">
        <f>COUNTIF(B4:Q4,"g")</f>
        <v>1</v>
      </c>
      <c r="U4" s="109">
        <f>COUNTIF(B4:Q4,"d")</f>
        <v>1</v>
      </c>
      <c r="V4" s="109">
        <f>COUNTIF(B4:Q4,"v")</f>
        <v>1</v>
      </c>
      <c r="W4" s="28">
        <f>SUM(IF(C4&lt;&gt;".",C4)+IF(K4&lt;&gt;".",K4)+IF(O4&lt;&gt;".",O4))</f>
        <v>3</v>
      </c>
      <c r="X4" s="28">
        <f>SUM(IF(D4&lt;&gt;".",D4)+IF(L4&lt;&gt;".",L4)+IF(P4&lt;&gt;".",P4))</f>
        <v>3</v>
      </c>
      <c r="Y4" s="40">
        <f>SUM(T4*3+U4*1)</f>
        <v>4</v>
      </c>
      <c r="Z4" s="106"/>
      <c r="AA4" s="31">
        <f>RANK(Y4,$Y$3:$Y$6,0)</f>
        <v>2</v>
      </c>
      <c r="AB4" s="107"/>
      <c r="AC4" s="33">
        <f>SUM(W4-X4)</f>
        <v>0</v>
      </c>
    </row>
    <row r="5" spans="1:29" ht="15.6" x14ac:dyDescent="0.3">
      <c r="A5" s="95" t="s">
        <v>40</v>
      </c>
      <c r="B5" s="34">
        <v>2</v>
      </c>
      <c r="C5" s="22">
        <f>(P11)</f>
        <v>1</v>
      </c>
      <c r="D5" s="22">
        <f>(N11)</f>
        <v>1</v>
      </c>
      <c r="E5" s="38" t="str">
        <f>IF(C5=".","-",IF(C5&gt;D5,"g",IF(C5=D5,"d","v")))</f>
        <v>d</v>
      </c>
      <c r="F5" s="34">
        <v>1</v>
      </c>
      <c r="G5" s="22">
        <f>(P9)</f>
        <v>1</v>
      </c>
      <c r="H5" s="22">
        <f>(N9)</f>
        <v>2</v>
      </c>
      <c r="I5" s="38" t="str">
        <f>IF(G5=".","-",IF(G5&gt;H5,"g",IF(G5=H5,"d","v")))</f>
        <v>v</v>
      </c>
      <c r="J5" s="36"/>
      <c r="K5" s="37"/>
      <c r="L5" s="37"/>
      <c r="M5" s="37"/>
      <c r="N5" s="34">
        <v>3</v>
      </c>
      <c r="O5" s="22">
        <f>(N15)</f>
        <v>2</v>
      </c>
      <c r="P5" s="22">
        <f>(P15)</f>
        <v>1</v>
      </c>
      <c r="Q5" s="38" t="str">
        <f>IF(O5=".","-",IF(O5&gt;P5,"g",IF(O5=P5,"d","v")))</f>
        <v>g</v>
      </c>
      <c r="R5" s="39"/>
      <c r="S5" s="108">
        <f>SUM(T5:V5)</f>
        <v>3</v>
      </c>
      <c r="T5" s="109">
        <f>COUNTIF(B5:Q5,"g")</f>
        <v>1</v>
      </c>
      <c r="U5" s="109">
        <f>COUNTIF(B5:Q5,"d")</f>
        <v>1</v>
      </c>
      <c r="V5" s="109">
        <f>COUNTIF(B5:Q5,"v")</f>
        <v>1</v>
      </c>
      <c r="W5" s="28">
        <f>SUM(IF(G5&lt;&gt;".",G5)+IF(C5&lt;&gt;".",C5)+IF(O5&lt;&gt;".",O5))</f>
        <v>4</v>
      </c>
      <c r="X5" s="28">
        <f>SUM(IF(H5&lt;&gt;".",H5)+IF(D5&lt;&gt;".",D5)+IF(P5&lt;&gt;".",P5))</f>
        <v>4</v>
      </c>
      <c r="Y5" s="40">
        <f>SUM(T5*3+U5*1)</f>
        <v>4</v>
      </c>
      <c r="Z5" s="110"/>
      <c r="AA5" s="31">
        <f>RANK(Y5,$Y$3:$Y$6,0)</f>
        <v>2</v>
      </c>
      <c r="AB5" s="107"/>
      <c r="AC5" s="33">
        <f>SUM(W5-X5)</f>
        <v>0</v>
      </c>
    </row>
    <row r="6" spans="1:29" s="44" customFormat="1" ht="16.2" thickBot="1" x14ac:dyDescent="0.35">
      <c r="A6" s="94" t="s">
        <v>42</v>
      </c>
      <c r="B6" s="111">
        <v>1</v>
      </c>
      <c r="C6" s="112">
        <f>(P8)</f>
        <v>0</v>
      </c>
      <c r="D6" s="112">
        <f>(N8)</f>
        <v>0</v>
      </c>
      <c r="E6" s="113" t="str">
        <f>IF(C6=".","-",IF(C6&gt;D6,"g",IF(C6=D6,"d","v")))</f>
        <v>d</v>
      </c>
      <c r="F6" s="111">
        <v>2</v>
      </c>
      <c r="G6" s="112">
        <f>(P12)</f>
        <v>1</v>
      </c>
      <c r="H6" s="112">
        <f>(N12)</f>
        <v>1</v>
      </c>
      <c r="I6" s="113" t="str">
        <f>IF(G6=".","-",IF(G6&gt;H6,"g",IF(G6=H6,"d","v")))</f>
        <v>d</v>
      </c>
      <c r="J6" s="111">
        <v>3</v>
      </c>
      <c r="K6" s="112">
        <f>(P15)</f>
        <v>1</v>
      </c>
      <c r="L6" s="112">
        <f>(N15)</f>
        <v>2</v>
      </c>
      <c r="M6" s="113" t="str">
        <f>IF(K6=".","-",IF(K6&gt;L6,"g",IF(K6=L6,"d","v")))</f>
        <v>v</v>
      </c>
      <c r="N6" s="114"/>
      <c r="O6" s="115"/>
      <c r="P6" s="115"/>
      <c r="Q6" s="115"/>
      <c r="R6" s="10"/>
      <c r="S6" s="116">
        <f>SUM(T6:V6)</f>
        <v>3</v>
      </c>
      <c r="T6" s="117">
        <f>COUNTIF(B6:Q6,"g")</f>
        <v>0</v>
      </c>
      <c r="U6" s="117">
        <f>COUNTIF(B6:Q6,"d")</f>
        <v>2</v>
      </c>
      <c r="V6" s="117">
        <f>COUNTIF(B6:Q6,"v")</f>
        <v>1</v>
      </c>
      <c r="W6" s="118">
        <f>SUM(IF(G6&lt;&gt;".",G6)+IF(K6&lt;&gt;".",K6)+IF(C6&lt;&gt;".",C6))</f>
        <v>2</v>
      </c>
      <c r="X6" s="118">
        <f>SUM(IF(H6&lt;&gt;".",H6)+IF(L6&lt;&gt;".",L6)+IF(D6&lt;&gt;".",D6))</f>
        <v>3</v>
      </c>
      <c r="Y6" s="119">
        <f>SUM(T6*3+U6*1)</f>
        <v>2</v>
      </c>
      <c r="Z6" s="106"/>
      <c r="AA6" s="60">
        <f>RANK(Y6,$Y$3:$Y$6,0)</f>
        <v>4</v>
      </c>
      <c r="AB6" s="107"/>
      <c r="AC6" s="33">
        <f>SUM(W6-X6)</f>
        <v>-1</v>
      </c>
    </row>
    <row r="7" spans="1:29" s="44" customFormat="1" ht="3.75" customHeight="1" thickTop="1" x14ac:dyDescent="0.3">
      <c r="B7" s="61"/>
      <c r="C7" s="62"/>
      <c r="D7" s="62"/>
      <c r="E7" s="63"/>
      <c r="F7" s="61"/>
      <c r="G7" s="62"/>
      <c r="H7" s="62"/>
      <c r="I7" s="63"/>
      <c r="J7" s="61"/>
      <c r="K7" s="62"/>
      <c r="L7" s="62"/>
      <c r="M7" s="63"/>
      <c r="S7" s="64"/>
      <c r="T7" s="65"/>
      <c r="U7" s="65"/>
      <c r="V7" s="65"/>
      <c r="W7" s="66"/>
      <c r="X7" s="66"/>
      <c r="Y7" s="67"/>
    </row>
    <row r="8" spans="1:29" s="44" customFormat="1" ht="24.6" x14ac:dyDescent="0.4">
      <c r="A8" s="68">
        <v>1</v>
      </c>
      <c r="B8" s="69"/>
      <c r="D8" s="70"/>
      <c r="K8" s="71"/>
      <c r="L8" s="120" t="str">
        <f>($A$3)</f>
        <v>Donáth Tibor</v>
      </c>
      <c r="M8" s="71"/>
      <c r="N8" s="73">
        <v>0</v>
      </c>
      <c r="O8" s="121" t="s">
        <v>58</v>
      </c>
      <c r="P8" s="73">
        <v>0</v>
      </c>
      <c r="S8" s="122" t="str">
        <f>($A$6)</f>
        <v>Komáromi Zsolt</v>
      </c>
      <c r="T8" s="70"/>
      <c r="AA8" s="75"/>
      <c r="AB8" s="75"/>
    </row>
    <row r="9" spans="1:29" ht="20.399999999999999" x14ac:dyDescent="0.35">
      <c r="A9" s="76"/>
      <c r="B9" s="77"/>
      <c r="E9" s="44"/>
      <c r="F9" s="44"/>
      <c r="G9" s="44"/>
      <c r="H9" s="44"/>
      <c r="I9" s="44"/>
      <c r="J9" s="44"/>
      <c r="L9" s="120" t="str">
        <f>($A$4)</f>
        <v>Horváth Imre</v>
      </c>
      <c r="N9" s="73">
        <v>2</v>
      </c>
      <c r="O9" s="121" t="s">
        <v>58</v>
      </c>
      <c r="P9" s="73">
        <v>1</v>
      </c>
      <c r="R9" s="44"/>
      <c r="S9" s="122" t="str">
        <f>($A$5)</f>
        <v>Major István</v>
      </c>
      <c r="U9" s="44"/>
      <c r="V9" s="44"/>
      <c r="W9" s="44"/>
      <c r="X9" s="44"/>
      <c r="Y9" s="44"/>
      <c r="AA9" s="75"/>
      <c r="AB9" s="75"/>
    </row>
    <row r="10" spans="1:29" ht="3.75" customHeight="1" x14ac:dyDescent="0.3">
      <c r="A10" s="76"/>
      <c r="B10" s="77"/>
      <c r="C10" s="79"/>
      <c r="D10" s="80"/>
      <c r="E10" s="77"/>
      <c r="F10" s="77"/>
      <c r="G10" s="77"/>
      <c r="H10" s="77"/>
      <c r="I10" s="77"/>
      <c r="J10" s="77"/>
      <c r="K10" s="81"/>
      <c r="L10" s="81"/>
      <c r="M10" s="81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1" spans="1:29" ht="24.6" x14ac:dyDescent="0.35">
      <c r="A11" s="68">
        <v>2</v>
      </c>
      <c r="B11" s="123"/>
      <c r="D11" s="70"/>
      <c r="E11" s="44"/>
      <c r="F11" s="44"/>
      <c r="G11" s="44"/>
      <c r="H11" s="44"/>
      <c r="I11" s="44"/>
      <c r="J11" s="44"/>
      <c r="L11" s="120" t="str">
        <f>($A$3)</f>
        <v>Donáth Tibor</v>
      </c>
      <c r="N11" s="73">
        <v>1</v>
      </c>
      <c r="O11" s="121" t="s">
        <v>58</v>
      </c>
      <c r="P11" s="73">
        <v>1</v>
      </c>
      <c r="R11" s="44"/>
      <c r="S11" s="122" t="str">
        <f>($A$5)</f>
        <v>Major István</v>
      </c>
      <c r="T11" s="44"/>
      <c r="W11" s="44"/>
      <c r="X11" s="44"/>
      <c r="Y11" s="44"/>
      <c r="AA11" s="75"/>
      <c r="AB11" s="75"/>
    </row>
    <row r="12" spans="1:29" ht="20.399999999999999" x14ac:dyDescent="0.35">
      <c r="A12" s="76"/>
      <c r="B12" s="85"/>
      <c r="E12" s="44"/>
      <c r="F12" s="44"/>
      <c r="G12" s="44"/>
      <c r="H12" s="44"/>
      <c r="I12" s="44"/>
      <c r="L12" s="120" t="str">
        <f>($A$4)</f>
        <v>Horváth Imre</v>
      </c>
      <c r="N12" s="73">
        <v>1</v>
      </c>
      <c r="O12" s="121" t="s">
        <v>58</v>
      </c>
      <c r="P12" s="73">
        <v>1</v>
      </c>
      <c r="R12" s="44"/>
      <c r="S12" s="122" t="str">
        <f>($A$6)</f>
        <v>Komáromi Zsolt</v>
      </c>
      <c r="T12" s="44"/>
      <c r="W12" s="44"/>
      <c r="X12" s="44"/>
      <c r="Y12" s="44"/>
      <c r="AA12" s="75"/>
      <c r="AB12" s="75"/>
    </row>
    <row r="13" spans="1:29" ht="3.75" customHeight="1" x14ac:dyDescent="0.3">
      <c r="A13" s="76"/>
      <c r="B13" s="85"/>
      <c r="C13" s="124"/>
      <c r="D13" s="124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24.6" x14ac:dyDescent="0.35">
      <c r="A14" s="68">
        <v>3</v>
      </c>
      <c r="B14" s="69"/>
      <c r="D14" s="70"/>
      <c r="E14" s="44"/>
      <c r="F14" s="44"/>
      <c r="G14" s="44"/>
      <c r="H14" s="44"/>
      <c r="I14" s="44"/>
      <c r="J14" s="44"/>
      <c r="L14" s="120" t="str">
        <f>($A$3)</f>
        <v>Donáth Tibor</v>
      </c>
      <c r="N14" s="73">
        <v>1</v>
      </c>
      <c r="O14" s="121" t="s">
        <v>58</v>
      </c>
      <c r="P14" s="73">
        <v>0</v>
      </c>
      <c r="R14" s="44"/>
      <c r="S14" s="122" t="str">
        <f>($A$4)</f>
        <v>Horváth Imre</v>
      </c>
      <c r="T14" s="44"/>
      <c r="U14" s="44"/>
      <c r="V14" s="44"/>
      <c r="W14" s="44"/>
      <c r="X14" s="44"/>
      <c r="Y14" s="44"/>
    </row>
    <row r="15" spans="1:29" ht="20.399999999999999" x14ac:dyDescent="0.35">
      <c r="A15" s="76"/>
      <c r="B15" s="77"/>
      <c r="E15" s="44"/>
      <c r="F15" s="44"/>
      <c r="G15" s="44"/>
      <c r="H15" s="44"/>
      <c r="I15" s="44"/>
      <c r="J15" s="44"/>
      <c r="L15" s="120" t="str">
        <f>($A$5)</f>
        <v>Major István</v>
      </c>
      <c r="N15" s="73">
        <v>2</v>
      </c>
      <c r="O15" s="121" t="s">
        <v>58</v>
      </c>
      <c r="P15" s="73">
        <v>1</v>
      </c>
      <c r="R15" s="44"/>
      <c r="S15" s="122" t="str">
        <f>($A$6)</f>
        <v>Komáromi Zsolt</v>
      </c>
      <c r="T15" s="44"/>
      <c r="U15" s="44"/>
      <c r="V15" s="44"/>
      <c r="W15" s="44"/>
      <c r="X15" s="44"/>
      <c r="Y15" s="44"/>
    </row>
    <row r="16" spans="1:29" ht="3.75" customHeight="1" x14ac:dyDescent="0.3">
      <c r="A16" s="76"/>
      <c r="B16" s="77"/>
      <c r="C16" s="79"/>
      <c r="D16" s="80"/>
      <c r="E16" s="77"/>
      <c r="F16" s="77"/>
      <c r="G16" s="77"/>
      <c r="H16" s="77"/>
      <c r="I16" s="77"/>
      <c r="J16" s="77"/>
      <c r="K16" s="81"/>
      <c r="L16" s="81"/>
      <c r="M16" s="81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</sheetData>
  <conditionalFormatting sqref="E4:E6 I3 I5:I6 M3:M4 M6 Q3:Q5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nevezők</vt:lpstr>
      <vt:lpstr>menetrend</vt:lpstr>
      <vt:lpstr>A</vt:lpstr>
      <vt:lpstr>B</vt:lpstr>
      <vt:lpstr>C</vt:lpstr>
      <vt:lpstr>D</vt:lpstr>
      <vt:lpstr>16-A</vt:lpstr>
      <vt:lpstr>16-B</vt:lpstr>
      <vt:lpstr>16-C</vt:lpstr>
      <vt:lpstr>16-D</vt:lpstr>
      <vt:lpstr>Döntő</vt:lpstr>
      <vt:lpstr>II. o.</vt:lpstr>
      <vt:lpstr>III. o. - A</vt:lpstr>
      <vt:lpstr>III. o. - B</vt:lpstr>
      <vt:lpstr>III. o. - döntő</vt:lpstr>
      <vt:lpstr>min.</vt:lpstr>
      <vt:lpstr>utánpótlás</vt:lpstr>
      <vt:lpstr>Utánpótlás döntő</vt:lpstr>
      <vt:lpstr>minősítetlen döntő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dcterms:created xsi:type="dcterms:W3CDTF">2018-05-10T17:25:40Z</dcterms:created>
  <dcterms:modified xsi:type="dcterms:W3CDTF">2018-05-25T14:57:00Z</dcterms:modified>
</cp:coreProperties>
</file>