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380" windowHeight="8025" tabRatio="946" firstSheet="2" activeTab="2"/>
  </bookViews>
  <sheets>
    <sheet name="nevezés" sheetId="1" r:id="rId1"/>
    <sheet name="nevezés csak vasárnap" sheetId="2" r:id="rId2"/>
    <sheet name="menetrend" sheetId="11" r:id="rId3"/>
    <sheet name="Fő 1" sheetId="3" r:id="rId4"/>
    <sheet name="Fő 2" sheetId="4" r:id="rId5"/>
    <sheet name="Fő 3" sheetId="5" r:id="rId6"/>
    <sheet name="Fő 4" sheetId="6" r:id="rId7"/>
    <sheet name="Fő 5" sheetId="7" r:id="rId8"/>
    <sheet name="Fő 6" sheetId="8" r:id="rId9"/>
    <sheet name=" Fő 7" sheetId="9" r:id="rId10"/>
    <sheet name="Fő 8" sheetId="10" r:id="rId11"/>
    <sheet name="Fő 9" sheetId="12" r:id="rId12"/>
    <sheet name="Fő 10" sheetId="13" r:id="rId13"/>
    <sheet name="Fő 11" sheetId="14" r:id="rId14"/>
    <sheet name="Fő 12" sheetId="15" r:id="rId15"/>
    <sheet name="Fő 13" sheetId="16" r:id="rId16"/>
    <sheet name="Fő 14" sheetId="17" r:id="rId17"/>
    <sheet name="Fő 15" sheetId="18" r:id="rId18"/>
    <sheet name="Fő 16" sheetId="19" r:id="rId19"/>
    <sheet name="Fő 17" sheetId="20" r:id="rId20"/>
    <sheet name="Fő 18" sheetId="21" r:id="rId21"/>
    <sheet name="Fő 19" sheetId="22" r:id="rId22"/>
    <sheet name="Fő 20" sheetId="23" r:id="rId23"/>
    <sheet name="Fő döntő" sheetId="24" r:id="rId24"/>
  </sheets>
  <calcPr calcId="145621"/>
</workbook>
</file>

<file path=xl/calcChain.xml><?xml version="1.0" encoding="utf-8"?>
<calcChain xmlns="http://schemas.openxmlformats.org/spreadsheetml/2006/main">
  <c r="S15" i="23" l="1"/>
  <c r="L15" i="23"/>
  <c r="S14" i="23"/>
  <c r="L14" i="23"/>
  <c r="S12" i="23"/>
  <c r="L12" i="23"/>
  <c r="S11" i="23"/>
  <c r="L11" i="23"/>
  <c r="S9" i="23"/>
  <c r="L9" i="23"/>
  <c r="S8" i="23"/>
  <c r="L8" i="23"/>
  <c r="L6" i="23"/>
  <c r="K6" i="23"/>
  <c r="H6" i="23"/>
  <c r="G6" i="23"/>
  <c r="D6" i="23"/>
  <c r="C6" i="23"/>
  <c r="P5" i="23"/>
  <c r="O5" i="23"/>
  <c r="H5" i="23"/>
  <c r="G5" i="23"/>
  <c r="D5" i="23"/>
  <c r="C5" i="23"/>
  <c r="P4" i="23"/>
  <c r="O4" i="23"/>
  <c r="L4" i="23"/>
  <c r="K4" i="23"/>
  <c r="D4" i="23"/>
  <c r="C4" i="23"/>
  <c r="W4" i="23" s="1"/>
  <c r="P3" i="23"/>
  <c r="O3" i="23"/>
  <c r="L3" i="23"/>
  <c r="K3" i="23"/>
  <c r="H3" i="23"/>
  <c r="G3" i="23"/>
  <c r="W3" i="23" s="1"/>
  <c r="N2" i="23"/>
  <c r="J2" i="23"/>
  <c r="F2" i="23"/>
  <c r="B2" i="23"/>
  <c r="S15" i="22"/>
  <c r="L15" i="22"/>
  <c r="S14" i="22"/>
  <c r="L14" i="22"/>
  <c r="S12" i="22"/>
  <c r="L12" i="22"/>
  <c r="S11" i="22"/>
  <c r="L11" i="22"/>
  <c r="S9" i="22"/>
  <c r="L9" i="22"/>
  <c r="S8" i="22"/>
  <c r="L8" i="22"/>
  <c r="L6" i="22"/>
  <c r="K6" i="22"/>
  <c r="H6" i="22"/>
  <c r="G6" i="22"/>
  <c r="D6" i="22"/>
  <c r="C6" i="22"/>
  <c r="P5" i="22"/>
  <c r="O5" i="22"/>
  <c r="H5" i="22"/>
  <c r="G5" i="22"/>
  <c r="D5" i="22"/>
  <c r="C5" i="22"/>
  <c r="P4" i="22"/>
  <c r="O4" i="22"/>
  <c r="L4" i="22"/>
  <c r="K4" i="22"/>
  <c r="D4" i="22"/>
  <c r="C4" i="22"/>
  <c r="W4" i="22" s="1"/>
  <c r="P3" i="22"/>
  <c r="O3" i="22"/>
  <c r="L3" i="22"/>
  <c r="K3" i="22"/>
  <c r="H3" i="22"/>
  <c r="G3" i="22"/>
  <c r="W3" i="22" s="1"/>
  <c r="N2" i="22"/>
  <c r="J2" i="22"/>
  <c r="F2" i="22"/>
  <c r="B2" i="22"/>
  <c r="S15" i="21"/>
  <c r="L15" i="21"/>
  <c r="S14" i="21"/>
  <c r="L14" i="21"/>
  <c r="S12" i="21"/>
  <c r="L12" i="21"/>
  <c r="S11" i="21"/>
  <c r="L11" i="21"/>
  <c r="S9" i="21"/>
  <c r="L9" i="21"/>
  <c r="S8" i="21"/>
  <c r="L8" i="21"/>
  <c r="L6" i="21"/>
  <c r="K6" i="21"/>
  <c r="H6" i="21"/>
  <c r="G6" i="21"/>
  <c r="D6" i="21"/>
  <c r="C6" i="21"/>
  <c r="P5" i="21"/>
  <c r="O5" i="21"/>
  <c r="H5" i="21"/>
  <c r="G5" i="21"/>
  <c r="D5" i="21"/>
  <c r="C5" i="21"/>
  <c r="P4" i="21"/>
  <c r="O4" i="21"/>
  <c r="L4" i="21"/>
  <c r="K4" i="21"/>
  <c r="D4" i="21"/>
  <c r="X4" i="21" s="1"/>
  <c r="C4" i="21"/>
  <c r="W4" i="21" s="1"/>
  <c r="P3" i="21"/>
  <c r="O3" i="21"/>
  <c r="L3" i="21"/>
  <c r="K3" i="21"/>
  <c r="H3" i="21"/>
  <c r="X3" i="21" s="1"/>
  <c r="G3" i="21"/>
  <c r="W3" i="21" s="1"/>
  <c r="N2" i="21"/>
  <c r="J2" i="21"/>
  <c r="F2" i="21"/>
  <c r="B2" i="21"/>
  <c r="S15" i="20"/>
  <c r="L15" i="20"/>
  <c r="S14" i="20"/>
  <c r="L14" i="20"/>
  <c r="S12" i="20"/>
  <c r="L12" i="20"/>
  <c r="S11" i="20"/>
  <c r="L11" i="20"/>
  <c r="S9" i="20"/>
  <c r="L9" i="20"/>
  <c r="S8" i="20"/>
  <c r="L8" i="20"/>
  <c r="L6" i="20"/>
  <c r="K6" i="20"/>
  <c r="H6" i="20"/>
  <c r="G6" i="20"/>
  <c r="D6" i="20"/>
  <c r="C6" i="20"/>
  <c r="P5" i="20"/>
  <c r="O5" i="20"/>
  <c r="H5" i="20"/>
  <c r="G5" i="20"/>
  <c r="D5" i="20"/>
  <c r="C5" i="20"/>
  <c r="P4" i="20"/>
  <c r="O4" i="20"/>
  <c r="L4" i="20"/>
  <c r="K4" i="20"/>
  <c r="D4" i="20"/>
  <c r="C4" i="20"/>
  <c r="P3" i="20"/>
  <c r="O3" i="20"/>
  <c r="L3" i="20"/>
  <c r="K3" i="20"/>
  <c r="H3" i="20"/>
  <c r="G3" i="20"/>
  <c r="N2" i="20"/>
  <c r="J2" i="20"/>
  <c r="F2" i="20"/>
  <c r="B2" i="20"/>
  <c r="S15" i="19"/>
  <c r="L15" i="19"/>
  <c r="S14" i="19"/>
  <c r="L14" i="19"/>
  <c r="S12" i="19"/>
  <c r="L12" i="19"/>
  <c r="S11" i="19"/>
  <c r="L11" i="19"/>
  <c r="S9" i="19"/>
  <c r="L9" i="19"/>
  <c r="S8" i="19"/>
  <c r="L8" i="19"/>
  <c r="L6" i="19"/>
  <c r="K6" i="19"/>
  <c r="H6" i="19"/>
  <c r="G6" i="19"/>
  <c r="D6" i="19"/>
  <c r="C6" i="19"/>
  <c r="P5" i="19"/>
  <c r="O5" i="19"/>
  <c r="H5" i="19"/>
  <c r="G5" i="19"/>
  <c r="D5" i="19"/>
  <c r="C5" i="19"/>
  <c r="P4" i="19"/>
  <c r="O4" i="19"/>
  <c r="L4" i="19"/>
  <c r="K4" i="19"/>
  <c r="D4" i="19"/>
  <c r="C4" i="19"/>
  <c r="W4" i="19" s="1"/>
  <c r="P3" i="19"/>
  <c r="O3" i="19"/>
  <c r="L3" i="19"/>
  <c r="K3" i="19"/>
  <c r="H3" i="19"/>
  <c r="G3" i="19"/>
  <c r="W3" i="19" s="1"/>
  <c r="N2" i="19"/>
  <c r="J2" i="19"/>
  <c r="F2" i="19"/>
  <c r="B2" i="19"/>
  <c r="S15" i="18"/>
  <c r="L15" i="18"/>
  <c r="S14" i="18"/>
  <c r="L14" i="18"/>
  <c r="S12" i="18"/>
  <c r="L12" i="18"/>
  <c r="S11" i="18"/>
  <c r="L11" i="18"/>
  <c r="S9" i="18"/>
  <c r="L9" i="18"/>
  <c r="S8" i="18"/>
  <c r="L8" i="18"/>
  <c r="L6" i="18"/>
  <c r="K6" i="18"/>
  <c r="H6" i="18"/>
  <c r="G6" i="18"/>
  <c r="D6" i="18"/>
  <c r="C6" i="18"/>
  <c r="P5" i="18"/>
  <c r="O5" i="18"/>
  <c r="H5" i="18"/>
  <c r="G5" i="18"/>
  <c r="D5" i="18"/>
  <c r="C5" i="18"/>
  <c r="P4" i="18"/>
  <c r="O4" i="18"/>
  <c r="L4" i="18"/>
  <c r="K4" i="18"/>
  <c r="D4" i="18"/>
  <c r="C4" i="18"/>
  <c r="W4" i="18" s="1"/>
  <c r="P3" i="18"/>
  <c r="O3" i="18"/>
  <c r="L3" i="18"/>
  <c r="K3" i="18"/>
  <c r="H3" i="18"/>
  <c r="G3" i="18"/>
  <c r="W3" i="18" s="1"/>
  <c r="N2" i="18"/>
  <c r="J2" i="18"/>
  <c r="F2" i="18"/>
  <c r="B2" i="18"/>
  <c r="S15" i="17"/>
  <c r="L15" i="17"/>
  <c r="S14" i="17"/>
  <c r="L14" i="17"/>
  <c r="S12" i="17"/>
  <c r="L12" i="17"/>
  <c r="S11" i="17"/>
  <c r="L11" i="17"/>
  <c r="S9" i="17"/>
  <c r="L9" i="17"/>
  <c r="S8" i="17"/>
  <c r="L8" i="17"/>
  <c r="L6" i="17"/>
  <c r="K6" i="17"/>
  <c r="H6" i="17"/>
  <c r="G6" i="17"/>
  <c r="D6" i="17"/>
  <c r="C6" i="17"/>
  <c r="P5" i="17"/>
  <c r="O5" i="17"/>
  <c r="H5" i="17"/>
  <c r="G5" i="17"/>
  <c r="D5" i="17"/>
  <c r="C5" i="17"/>
  <c r="P4" i="17"/>
  <c r="O4" i="17"/>
  <c r="L4" i="17"/>
  <c r="K4" i="17"/>
  <c r="D4" i="17"/>
  <c r="C4" i="17"/>
  <c r="W4" i="17" s="1"/>
  <c r="P3" i="17"/>
  <c r="O3" i="17"/>
  <c r="L3" i="17"/>
  <c r="K3" i="17"/>
  <c r="H3" i="17"/>
  <c r="G3" i="17"/>
  <c r="W3" i="17" s="1"/>
  <c r="N2" i="17"/>
  <c r="J2" i="17"/>
  <c r="F2" i="17"/>
  <c r="B2" i="17"/>
  <c r="S15" i="16"/>
  <c r="L15" i="16"/>
  <c r="S14" i="16"/>
  <c r="L14" i="16"/>
  <c r="S12" i="16"/>
  <c r="L12" i="16"/>
  <c r="S11" i="16"/>
  <c r="L11" i="16"/>
  <c r="S9" i="16"/>
  <c r="L9" i="16"/>
  <c r="S8" i="16"/>
  <c r="L8" i="16"/>
  <c r="L6" i="16"/>
  <c r="K6" i="16"/>
  <c r="H6" i="16"/>
  <c r="G6" i="16"/>
  <c r="D6" i="16"/>
  <c r="C6" i="16"/>
  <c r="P5" i="16"/>
  <c r="O5" i="16"/>
  <c r="H5" i="16"/>
  <c r="G5" i="16"/>
  <c r="D5" i="16"/>
  <c r="C5" i="16"/>
  <c r="P4" i="16"/>
  <c r="O4" i="16"/>
  <c r="L4" i="16"/>
  <c r="K4" i="16"/>
  <c r="D4" i="16"/>
  <c r="C4" i="16"/>
  <c r="W4" i="16" s="1"/>
  <c r="P3" i="16"/>
  <c r="O3" i="16"/>
  <c r="L3" i="16"/>
  <c r="K3" i="16"/>
  <c r="H3" i="16"/>
  <c r="G3" i="16"/>
  <c r="W3" i="16" s="1"/>
  <c r="N2" i="16"/>
  <c r="J2" i="16"/>
  <c r="F2" i="16"/>
  <c r="B2" i="16"/>
  <c r="S15" i="15"/>
  <c r="L15" i="15"/>
  <c r="S14" i="15"/>
  <c r="L14" i="15"/>
  <c r="S12" i="15"/>
  <c r="L12" i="15"/>
  <c r="S11" i="15"/>
  <c r="L11" i="15"/>
  <c r="S9" i="15"/>
  <c r="L9" i="15"/>
  <c r="S8" i="15"/>
  <c r="L8" i="15"/>
  <c r="L6" i="15"/>
  <c r="K6" i="15"/>
  <c r="H6" i="15"/>
  <c r="G6" i="15"/>
  <c r="D6" i="15"/>
  <c r="C6" i="15"/>
  <c r="P5" i="15"/>
  <c r="O5" i="15"/>
  <c r="H5" i="15"/>
  <c r="G5" i="15"/>
  <c r="D5" i="15"/>
  <c r="C5" i="15"/>
  <c r="P4" i="15"/>
  <c r="O4" i="15"/>
  <c r="L4" i="15"/>
  <c r="K4" i="15"/>
  <c r="D4" i="15"/>
  <c r="X4" i="15" s="1"/>
  <c r="C4" i="15"/>
  <c r="W4" i="15" s="1"/>
  <c r="P3" i="15"/>
  <c r="O3" i="15"/>
  <c r="L3" i="15"/>
  <c r="K3" i="15"/>
  <c r="H3" i="15"/>
  <c r="X3" i="15" s="1"/>
  <c r="G3" i="15"/>
  <c r="W3" i="15" s="1"/>
  <c r="N2" i="15"/>
  <c r="J2" i="15"/>
  <c r="F2" i="15"/>
  <c r="B2" i="15"/>
  <c r="S15" i="14"/>
  <c r="L15" i="14"/>
  <c r="S14" i="14"/>
  <c r="L14" i="14"/>
  <c r="S12" i="14"/>
  <c r="L12" i="14"/>
  <c r="S11" i="14"/>
  <c r="L11" i="14"/>
  <c r="S9" i="14"/>
  <c r="L9" i="14"/>
  <c r="S8" i="14"/>
  <c r="L8" i="14"/>
  <c r="L6" i="14"/>
  <c r="K6" i="14"/>
  <c r="H6" i="14"/>
  <c r="G6" i="14"/>
  <c r="D6" i="14"/>
  <c r="C6" i="14"/>
  <c r="P5" i="14"/>
  <c r="O5" i="14"/>
  <c r="H5" i="14"/>
  <c r="G5" i="14"/>
  <c r="D5" i="14"/>
  <c r="C5" i="14"/>
  <c r="P4" i="14"/>
  <c r="O4" i="14"/>
  <c r="L4" i="14"/>
  <c r="K4" i="14"/>
  <c r="D4" i="14"/>
  <c r="X4" i="14" s="1"/>
  <c r="C4" i="14"/>
  <c r="W4" i="14" s="1"/>
  <c r="P3" i="14"/>
  <c r="O3" i="14"/>
  <c r="L3" i="14"/>
  <c r="K3" i="14"/>
  <c r="H3" i="14"/>
  <c r="X3" i="14" s="1"/>
  <c r="G3" i="14"/>
  <c r="W3" i="14" s="1"/>
  <c r="N2" i="14"/>
  <c r="J2" i="14"/>
  <c r="F2" i="14"/>
  <c r="B2" i="14"/>
  <c r="S15" i="13"/>
  <c r="L15" i="13"/>
  <c r="S14" i="13"/>
  <c r="L14" i="13"/>
  <c r="S12" i="13"/>
  <c r="L12" i="13"/>
  <c r="S11" i="13"/>
  <c r="L11" i="13"/>
  <c r="S9" i="13"/>
  <c r="L9" i="13"/>
  <c r="S8" i="13"/>
  <c r="L8" i="13"/>
  <c r="L6" i="13"/>
  <c r="K6" i="13"/>
  <c r="H6" i="13"/>
  <c r="G6" i="13"/>
  <c r="D6" i="13"/>
  <c r="C6" i="13"/>
  <c r="P5" i="13"/>
  <c r="O5" i="13"/>
  <c r="H5" i="13"/>
  <c r="G5" i="13"/>
  <c r="D5" i="13"/>
  <c r="C5" i="13"/>
  <c r="P4" i="13"/>
  <c r="O4" i="13"/>
  <c r="L4" i="13"/>
  <c r="K4" i="13"/>
  <c r="D4" i="13"/>
  <c r="C4" i="13"/>
  <c r="W4" i="13" s="1"/>
  <c r="P3" i="13"/>
  <c r="O3" i="13"/>
  <c r="L3" i="13"/>
  <c r="K3" i="13"/>
  <c r="H3" i="13"/>
  <c r="G3" i="13"/>
  <c r="W3" i="13" s="1"/>
  <c r="N2" i="13"/>
  <c r="J2" i="13"/>
  <c r="F2" i="13"/>
  <c r="B2" i="13"/>
  <c r="S15" i="12"/>
  <c r="L15" i="12"/>
  <c r="S14" i="12"/>
  <c r="L14" i="12"/>
  <c r="S12" i="12"/>
  <c r="L12" i="12"/>
  <c r="S11" i="12"/>
  <c r="L11" i="12"/>
  <c r="S9" i="12"/>
  <c r="L9" i="12"/>
  <c r="S8" i="12"/>
  <c r="L8" i="12"/>
  <c r="L6" i="12"/>
  <c r="K6" i="12"/>
  <c r="H6" i="12"/>
  <c r="G6" i="12"/>
  <c r="D6" i="12"/>
  <c r="C6" i="12"/>
  <c r="P5" i="12"/>
  <c r="O5" i="12"/>
  <c r="H5" i="12"/>
  <c r="G5" i="12"/>
  <c r="D5" i="12"/>
  <c r="C5" i="12"/>
  <c r="P4" i="12"/>
  <c r="O4" i="12"/>
  <c r="L4" i="12"/>
  <c r="K4" i="12"/>
  <c r="D4" i="12"/>
  <c r="X4" i="12" s="1"/>
  <c r="C4" i="12"/>
  <c r="W4" i="12" s="1"/>
  <c r="P3" i="12"/>
  <c r="O3" i="12"/>
  <c r="L3" i="12"/>
  <c r="K3" i="12"/>
  <c r="H3" i="12"/>
  <c r="X3" i="12" s="1"/>
  <c r="G3" i="12"/>
  <c r="W3" i="12" s="1"/>
  <c r="N2" i="12"/>
  <c r="J2" i="12"/>
  <c r="F2" i="12"/>
  <c r="B2" i="12"/>
  <c r="R45" i="10"/>
  <c r="L45" i="10"/>
  <c r="R44" i="10"/>
  <c r="L44" i="10"/>
  <c r="R43" i="10"/>
  <c r="L43" i="10"/>
  <c r="R42" i="10"/>
  <c r="L42" i="10"/>
  <c r="R40" i="10"/>
  <c r="L40" i="10"/>
  <c r="R39" i="10"/>
  <c r="L39" i="10"/>
  <c r="R38" i="10"/>
  <c r="L38" i="10"/>
  <c r="R37" i="10"/>
  <c r="L37" i="10"/>
  <c r="R35" i="10"/>
  <c r="L35" i="10"/>
  <c r="R34" i="10"/>
  <c r="L34" i="10"/>
  <c r="R33" i="10"/>
  <c r="L33" i="10"/>
  <c r="R32" i="10"/>
  <c r="L32" i="10"/>
  <c r="R30" i="10"/>
  <c r="L30" i="10"/>
  <c r="R29" i="10"/>
  <c r="L29" i="10"/>
  <c r="R28" i="10"/>
  <c r="L28" i="10"/>
  <c r="R27" i="10"/>
  <c r="L27" i="10"/>
  <c r="R25" i="10"/>
  <c r="L25" i="10"/>
  <c r="R24" i="10"/>
  <c r="L24" i="10"/>
  <c r="R23" i="10"/>
  <c r="L23" i="10"/>
  <c r="R22" i="10"/>
  <c r="L22" i="10"/>
  <c r="R20" i="10"/>
  <c r="L20" i="10"/>
  <c r="R19" i="10"/>
  <c r="L19" i="10"/>
  <c r="R18" i="10"/>
  <c r="L18" i="10"/>
  <c r="R17" i="10"/>
  <c r="L17" i="10"/>
  <c r="R15" i="10"/>
  <c r="L15" i="10"/>
  <c r="R14" i="10"/>
  <c r="L14" i="10"/>
  <c r="R13" i="10"/>
  <c r="L13" i="10"/>
  <c r="R12" i="10"/>
  <c r="L12" i="10"/>
  <c r="AB10" i="10"/>
  <c r="AA10" i="10"/>
  <c r="X10" i="10"/>
  <c r="W10" i="10"/>
  <c r="T10" i="10"/>
  <c r="S10" i="10"/>
  <c r="P10" i="10"/>
  <c r="O10" i="10"/>
  <c r="L10" i="10"/>
  <c r="K10" i="10"/>
  <c r="H10" i="10"/>
  <c r="G10" i="10"/>
  <c r="D10" i="10"/>
  <c r="C10" i="10"/>
  <c r="AM10" i="10" s="1"/>
  <c r="AF9" i="10"/>
  <c r="AE9" i="10"/>
  <c r="X9" i="10"/>
  <c r="W9" i="10"/>
  <c r="T9" i="10"/>
  <c r="S9" i="10"/>
  <c r="P9" i="10"/>
  <c r="O9" i="10"/>
  <c r="L9" i="10"/>
  <c r="K9" i="10"/>
  <c r="H9" i="10"/>
  <c r="G9" i="10"/>
  <c r="D9" i="10"/>
  <c r="C9" i="10"/>
  <c r="AM9" i="10" s="1"/>
  <c r="AF8" i="10"/>
  <c r="AE8" i="10"/>
  <c r="AB8" i="10"/>
  <c r="AA8" i="10"/>
  <c r="T8" i="10"/>
  <c r="S8" i="10"/>
  <c r="P8" i="10"/>
  <c r="O8" i="10"/>
  <c r="Q8" i="10" s="1"/>
  <c r="L8" i="10"/>
  <c r="K8" i="10"/>
  <c r="M8" i="10" s="1"/>
  <c r="H8" i="10"/>
  <c r="G8" i="10"/>
  <c r="I8" i="10" s="1"/>
  <c r="D8" i="10"/>
  <c r="C8" i="10"/>
  <c r="AF7" i="10"/>
  <c r="AE7" i="10"/>
  <c r="AB7" i="10"/>
  <c r="AA7" i="10"/>
  <c r="AC7" i="10" s="1"/>
  <c r="X7" i="10"/>
  <c r="W7" i="10"/>
  <c r="P7" i="10"/>
  <c r="O7" i="10"/>
  <c r="Q7" i="10" s="1"/>
  <c r="L7" i="10"/>
  <c r="K7" i="10"/>
  <c r="M7" i="10" s="1"/>
  <c r="H7" i="10"/>
  <c r="G7" i="10"/>
  <c r="I7" i="10" s="1"/>
  <c r="D7" i="10"/>
  <c r="C7" i="10"/>
  <c r="AF6" i="10"/>
  <c r="AE6" i="10"/>
  <c r="AG6" i="10" s="1"/>
  <c r="AB6" i="10"/>
  <c r="AA6" i="10"/>
  <c r="AC6" i="10" s="1"/>
  <c r="X6" i="10"/>
  <c r="W6" i="10"/>
  <c r="Y6" i="10" s="1"/>
  <c r="T6" i="10"/>
  <c r="S6" i="10"/>
  <c r="U6" i="10" s="1"/>
  <c r="L6" i="10"/>
  <c r="K6" i="10"/>
  <c r="M6" i="10" s="1"/>
  <c r="H6" i="10"/>
  <c r="G6" i="10"/>
  <c r="I6" i="10" s="1"/>
  <c r="D6" i="10"/>
  <c r="C6" i="10"/>
  <c r="AF5" i="10"/>
  <c r="AE5" i="10"/>
  <c r="AG5" i="10" s="1"/>
  <c r="AB5" i="10"/>
  <c r="AA5" i="10"/>
  <c r="AC5" i="10" s="1"/>
  <c r="X5" i="10"/>
  <c r="W5" i="10"/>
  <c r="Y5" i="10" s="1"/>
  <c r="T5" i="10"/>
  <c r="S5" i="10"/>
  <c r="U5" i="10" s="1"/>
  <c r="P5" i="10"/>
  <c r="O5" i="10"/>
  <c r="Q5" i="10" s="1"/>
  <c r="H5" i="10"/>
  <c r="G5" i="10"/>
  <c r="I5" i="10" s="1"/>
  <c r="D5" i="10"/>
  <c r="C5" i="10"/>
  <c r="AF4" i="10"/>
  <c r="AE4" i="10"/>
  <c r="AB4" i="10"/>
  <c r="AA4" i="10"/>
  <c r="AC4" i="10" s="1"/>
  <c r="X4" i="10"/>
  <c r="W4" i="10"/>
  <c r="Y4" i="10" s="1"/>
  <c r="T4" i="10"/>
  <c r="S4" i="10"/>
  <c r="U4" i="10" s="1"/>
  <c r="P4" i="10"/>
  <c r="O4" i="10"/>
  <c r="Q4" i="10" s="1"/>
  <c r="L4" i="10"/>
  <c r="K4" i="10"/>
  <c r="M4" i="10" s="1"/>
  <c r="D4" i="10"/>
  <c r="C4" i="10"/>
  <c r="AF3" i="10"/>
  <c r="AE3" i="10"/>
  <c r="AG3" i="10" s="1"/>
  <c r="AB3" i="10"/>
  <c r="AA3" i="10"/>
  <c r="AC3" i="10" s="1"/>
  <c r="X3" i="10"/>
  <c r="W3" i="10"/>
  <c r="Y3" i="10" s="1"/>
  <c r="T3" i="10"/>
  <c r="S3" i="10"/>
  <c r="U3" i="10" s="1"/>
  <c r="P3" i="10"/>
  <c r="O3" i="10"/>
  <c r="Q3" i="10" s="1"/>
  <c r="L3" i="10"/>
  <c r="K3" i="10"/>
  <c r="M3" i="10" s="1"/>
  <c r="H3" i="10"/>
  <c r="G3" i="10"/>
  <c r="AD2" i="10"/>
  <c r="Z2" i="10"/>
  <c r="V2" i="10"/>
  <c r="R2" i="10"/>
  <c r="N2" i="10"/>
  <c r="J2" i="10"/>
  <c r="F2" i="10"/>
  <c r="B2" i="10"/>
  <c r="R45" i="9"/>
  <c r="L45" i="9"/>
  <c r="R44" i="9"/>
  <c r="L44" i="9"/>
  <c r="R43" i="9"/>
  <c r="L43" i="9"/>
  <c r="R42" i="9"/>
  <c r="L42" i="9"/>
  <c r="R40" i="9"/>
  <c r="L40" i="9"/>
  <c r="R39" i="9"/>
  <c r="L39" i="9"/>
  <c r="R38" i="9"/>
  <c r="L38" i="9"/>
  <c r="R37" i="9"/>
  <c r="L37" i="9"/>
  <c r="R35" i="9"/>
  <c r="L35" i="9"/>
  <c r="R34" i="9"/>
  <c r="L34" i="9"/>
  <c r="R33" i="9"/>
  <c r="L33" i="9"/>
  <c r="R32" i="9"/>
  <c r="L32" i="9"/>
  <c r="R30" i="9"/>
  <c r="L30" i="9"/>
  <c r="R29" i="9"/>
  <c r="L29" i="9"/>
  <c r="R28" i="9"/>
  <c r="L28" i="9"/>
  <c r="R27" i="9"/>
  <c r="L27" i="9"/>
  <c r="R25" i="9"/>
  <c r="L25" i="9"/>
  <c r="R24" i="9"/>
  <c r="L24" i="9"/>
  <c r="R23" i="9"/>
  <c r="L23" i="9"/>
  <c r="R22" i="9"/>
  <c r="L22" i="9"/>
  <c r="R20" i="9"/>
  <c r="L20" i="9"/>
  <c r="R19" i="9"/>
  <c r="L19" i="9"/>
  <c r="R18" i="9"/>
  <c r="L18" i="9"/>
  <c r="R17" i="9"/>
  <c r="L17" i="9"/>
  <c r="R15" i="9"/>
  <c r="L15" i="9"/>
  <c r="R14" i="9"/>
  <c r="L14" i="9"/>
  <c r="R13" i="9"/>
  <c r="L13" i="9"/>
  <c r="R12" i="9"/>
  <c r="L12" i="9"/>
  <c r="AB10" i="9"/>
  <c r="AA10" i="9"/>
  <c r="AC10" i="9" s="1"/>
  <c r="X10" i="9"/>
  <c r="W10" i="9"/>
  <c r="Y10" i="9" s="1"/>
  <c r="T10" i="9"/>
  <c r="S10" i="9"/>
  <c r="U10" i="9" s="1"/>
  <c r="P10" i="9"/>
  <c r="O10" i="9"/>
  <c r="Q10" i="9" s="1"/>
  <c r="L10" i="9"/>
  <c r="K10" i="9"/>
  <c r="M10" i="9" s="1"/>
  <c r="H10" i="9"/>
  <c r="G10" i="9"/>
  <c r="D10" i="9"/>
  <c r="C10" i="9"/>
  <c r="AF9" i="9"/>
  <c r="AE9" i="9"/>
  <c r="AG9" i="9" s="1"/>
  <c r="X9" i="9"/>
  <c r="W9" i="9"/>
  <c r="Y9" i="9" s="1"/>
  <c r="T9" i="9"/>
  <c r="S9" i="9"/>
  <c r="U9" i="9" s="1"/>
  <c r="P9" i="9"/>
  <c r="O9" i="9"/>
  <c r="Q9" i="9" s="1"/>
  <c r="L9" i="9"/>
  <c r="K9" i="9"/>
  <c r="M9" i="9" s="1"/>
  <c r="H9" i="9"/>
  <c r="G9" i="9"/>
  <c r="D9" i="9"/>
  <c r="C9" i="9"/>
  <c r="AF8" i="9"/>
  <c r="AE8" i="9"/>
  <c r="AG8" i="9" s="1"/>
  <c r="AB8" i="9"/>
  <c r="AA8" i="9"/>
  <c r="AC8" i="9" s="1"/>
  <c r="T8" i="9"/>
  <c r="S8" i="9"/>
  <c r="U8" i="9" s="1"/>
  <c r="P8" i="9"/>
  <c r="O8" i="9"/>
  <c r="Q8" i="9" s="1"/>
  <c r="L8" i="9"/>
  <c r="K8" i="9"/>
  <c r="M8" i="9" s="1"/>
  <c r="H8" i="9"/>
  <c r="G8" i="9"/>
  <c r="D8" i="9"/>
  <c r="C8" i="9"/>
  <c r="AF7" i="9"/>
  <c r="AE7" i="9"/>
  <c r="AG7" i="9" s="1"/>
  <c r="AB7" i="9"/>
  <c r="AA7" i="9"/>
  <c r="AC7" i="9" s="1"/>
  <c r="X7" i="9"/>
  <c r="W7" i="9"/>
  <c r="P7" i="9"/>
  <c r="O7" i="9"/>
  <c r="Q7" i="9" s="1"/>
  <c r="L7" i="9"/>
  <c r="K7" i="9"/>
  <c r="M7" i="9" s="1"/>
  <c r="H7" i="9"/>
  <c r="G7" i="9"/>
  <c r="D7" i="9"/>
  <c r="C7" i="9"/>
  <c r="AF6" i="9"/>
  <c r="AE6" i="9"/>
  <c r="AG6" i="9" s="1"/>
  <c r="AB6" i="9"/>
  <c r="AA6" i="9"/>
  <c r="AC6" i="9" s="1"/>
  <c r="X6" i="9"/>
  <c r="W6" i="9"/>
  <c r="Y6" i="9" s="1"/>
  <c r="T6" i="9"/>
  <c r="S6" i="9"/>
  <c r="U6" i="9" s="1"/>
  <c r="L6" i="9"/>
  <c r="K6" i="9"/>
  <c r="M6" i="9" s="1"/>
  <c r="H6" i="9"/>
  <c r="G6" i="9"/>
  <c r="D6" i="9"/>
  <c r="C6" i="9"/>
  <c r="AF5" i="9"/>
  <c r="AE5" i="9"/>
  <c r="AG5" i="9" s="1"/>
  <c r="AB5" i="9"/>
  <c r="AA5" i="9"/>
  <c r="AC5" i="9" s="1"/>
  <c r="X5" i="9"/>
  <c r="W5" i="9"/>
  <c r="Y5" i="9" s="1"/>
  <c r="T5" i="9"/>
  <c r="S5" i="9"/>
  <c r="U5" i="9" s="1"/>
  <c r="P5" i="9"/>
  <c r="O5" i="9"/>
  <c r="Q5" i="9" s="1"/>
  <c r="H5" i="9"/>
  <c r="G5" i="9"/>
  <c r="D5" i="9"/>
  <c r="C5" i="9"/>
  <c r="AF4" i="9"/>
  <c r="AE4" i="9"/>
  <c r="AG4" i="9" s="1"/>
  <c r="AB4" i="9"/>
  <c r="AA4" i="9"/>
  <c r="AC4" i="9" s="1"/>
  <c r="X4" i="9"/>
  <c r="W4" i="9"/>
  <c r="Y4" i="9" s="1"/>
  <c r="T4" i="9"/>
  <c r="S4" i="9"/>
  <c r="U4" i="9" s="1"/>
  <c r="P4" i="9"/>
  <c r="O4" i="9"/>
  <c r="Q4" i="9" s="1"/>
  <c r="L4" i="9"/>
  <c r="K4" i="9"/>
  <c r="D4" i="9"/>
  <c r="C4" i="9"/>
  <c r="AF3" i="9"/>
  <c r="AE3" i="9"/>
  <c r="AG3" i="9" s="1"/>
  <c r="AB3" i="9"/>
  <c r="AA3" i="9"/>
  <c r="AC3" i="9" s="1"/>
  <c r="X3" i="9"/>
  <c r="W3" i="9"/>
  <c r="Y3" i="9" s="1"/>
  <c r="T3" i="9"/>
  <c r="S3" i="9"/>
  <c r="U3" i="9" s="1"/>
  <c r="P3" i="9"/>
  <c r="O3" i="9"/>
  <c r="Q3" i="9" s="1"/>
  <c r="L3" i="9"/>
  <c r="K3" i="9"/>
  <c r="H3" i="9"/>
  <c r="G3" i="9"/>
  <c r="AD2" i="9"/>
  <c r="Z2" i="9"/>
  <c r="V2" i="9"/>
  <c r="R2" i="9"/>
  <c r="N2" i="9"/>
  <c r="J2" i="9"/>
  <c r="F2" i="9"/>
  <c r="B2" i="9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T10" i="8"/>
  <c r="S10" i="8"/>
  <c r="U10" i="8" s="1"/>
  <c r="P10" i="8"/>
  <c r="O10" i="8"/>
  <c r="Q10" i="8" s="1"/>
  <c r="L10" i="8"/>
  <c r="K10" i="8"/>
  <c r="M10" i="8" s="1"/>
  <c r="H10" i="8"/>
  <c r="G10" i="8"/>
  <c r="I10" i="8" s="1"/>
  <c r="D10" i="8"/>
  <c r="C10" i="8"/>
  <c r="AM10" i="8" s="1"/>
  <c r="AF9" i="8"/>
  <c r="AE9" i="8"/>
  <c r="AG9" i="8" s="1"/>
  <c r="X9" i="8"/>
  <c r="W9" i="8"/>
  <c r="Y9" i="8" s="1"/>
  <c r="T9" i="8"/>
  <c r="S9" i="8"/>
  <c r="U9" i="8" s="1"/>
  <c r="P9" i="8"/>
  <c r="O9" i="8"/>
  <c r="Q9" i="8" s="1"/>
  <c r="L9" i="8"/>
  <c r="K9" i="8"/>
  <c r="M9" i="8" s="1"/>
  <c r="H9" i="8"/>
  <c r="G9" i="8"/>
  <c r="I9" i="8" s="1"/>
  <c r="D9" i="8"/>
  <c r="C9" i="8"/>
  <c r="AM9" i="8" s="1"/>
  <c r="AF8" i="8"/>
  <c r="AE8" i="8"/>
  <c r="AG8" i="8" s="1"/>
  <c r="AB8" i="8"/>
  <c r="AA8" i="8"/>
  <c r="AC8" i="8" s="1"/>
  <c r="T8" i="8"/>
  <c r="S8" i="8"/>
  <c r="U8" i="8" s="1"/>
  <c r="P8" i="8"/>
  <c r="O8" i="8"/>
  <c r="Q8" i="8" s="1"/>
  <c r="L8" i="8"/>
  <c r="K8" i="8"/>
  <c r="M8" i="8" s="1"/>
  <c r="H8" i="8"/>
  <c r="G8" i="8"/>
  <c r="I8" i="8" s="1"/>
  <c r="D8" i="8"/>
  <c r="C8" i="8"/>
  <c r="AF7" i="8"/>
  <c r="AE7" i="8"/>
  <c r="AG7" i="8" s="1"/>
  <c r="AB7" i="8"/>
  <c r="AA7" i="8"/>
  <c r="AC7" i="8" s="1"/>
  <c r="X7" i="8"/>
  <c r="W7" i="8"/>
  <c r="Y7" i="8" s="1"/>
  <c r="P7" i="8"/>
  <c r="O7" i="8"/>
  <c r="Q7" i="8" s="1"/>
  <c r="L7" i="8"/>
  <c r="K7" i="8"/>
  <c r="M7" i="8" s="1"/>
  <c r="H7" i="8"/>
  <c r="G7" i="8"/>
  <c r="I7" i="8" s="1"/>
  <c r="D7" i="8"/>
  <c r="C7" i="8"/>
  <c r="AF6" i="8"/>
  <c r="AE6" i="8"/>
  <c r="AG6" i="8" s="1"/>
  <c r="AB6" i="8"/>
  <c r="AA6" i="8"/>
  <c r="AC6" i="8" s="1"/>
  <c r="X6" i="8"/>
  <c r="W6" i="8"/>
  <c r="Y6" i="8" s="1"/>
  <c r="T6" i="8"/>
  <c r="S6" i="8"/>
  <c r="U6" i="8" s="1"/>
  <c r="L6" i="8"/>
  <c r="K6" i="8"/>
  <c r="M6" i="8" s="1"/>
  <c r="H6" i="8"/>
  <c r="G6" i="8"/>
  <c r="I6" i="8" s="1"/>
  <c r="D6" i="8"/>
  <c r="C6" i="8"/>
  <c r="AF5" i="8"/>
  <c r="AE5" i="8"/>
  <c r="AG5" i="8" s="1"/>
  <c r="AB5" i="8"/>
  <c r="AA5" i="8"/>
  <c r="AC5" i="8" s="1"/>
  <c r="X5" i="8"/>
  <c r="W5" i="8"/>
  <c r="Y5" i="8" s="1"/>
  <c r="T5" i="8"/>
  <c r="S5" i="8"/>
  <c r="U5" i="8" s="1"/>
  <c r="P5" i="8"/>
  <c r="O5" i="8"/>
  <c r="Q5" i="8" s="1"/>
  <c r="H5" i="8"/>
  <c r="G5" i="8"/>
  <c r="I5" i="8" s="1"/>
  <c r="D5" i="8"/>
  <c r="C5" i="8"/>
  <c r="AF4" i="8"/>
  <c r="AE4" i="8"/>
  <c r="AG4" i="8" s="1"/>
  <c r="AB4" i="8"/>
  <c r="AA4" i="8"/>
  <c r="AC4" i="8" s="1"/>
  <c r="X4" i="8"/>
  <c r="W4" i="8"/>
  <c r="Y4" i="8" s="1"/>
  <c r="T4" i="8"/>
  <c r="S4" i="8"/>
  <c r="U4" i="8" s="1"/>
  <c r="P4" i="8"/>
  <c r="O4" i="8"/>
  <c r="Q4" i="8" s="1"/>
  <c r="L4" i="8"/>
  <c r="K4" i="8"/>
  <c r="M4" i="8" s="1"/>
  <c r="D4" i="8"/>
  <c r="C4" i="8"/>
  <c r="AF3" i="8"/>
  <c r="AE3" i="8"/>
  <c r="AG3" i="8" s="1"/>
  <c r="AB3" i="8"/>
  <c r="AA3" i="8"/>
  <c r="AC3" i="8" s="1"/>
  <c r="X3" i="8"/>
  <c r="W3" i="8"/>
  <c r="Y3" i="8" s="1"/>
  <c r="T3" i="8"/>
  <c r="S3" i="8"/>
  <c r="P3" i="8"/>
  <c r="O3" i="8"/>
  <c r="Q3" i="8" s="1"/>
  <c r="L3" i="8"/>
  <c r="K3" i="8"/>
  <c r="M3" i="8" s="1"/>
  <c r="H3" i="8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T10" i="7"/>
  <c r="S10" i="7"/>
  <c r="U10" i="7" s="1"/>
  <c r="P10" i="7"/>
  <c r="O10" i="7"/>
  <c r="Q10" i="7" s="1"/>
  <c r="L10" i="7"/>
  <c r="K10" i="7"/>
  <c r="M10" i="7" s="1"/>
  <c r="H10" i="7"/>
  <c r="G10" i="7"/>
  <c r="I10" i="7" s="1"/>
  <c r="D10" i="7"/>
  <c r="C10" i="7"/>
  <c r="AM10" i="7" s="1"/>
  <c r="AF9" i="7"/>
  <c r="AE9" i="7"/>
  <c r="AG9" i="7" s="1"/>
  <c r="X9" i="7"/>
  <c r="W9" i="7"/>
  <c r="Y9" i="7" s="1"/>
  <c r="T9" i="7"/>
  <c r="S9" i="7"/>
  <c r="U9" i="7" s="1"/>
  <c r="P9" i="7"/>
  <c r="O9" i="7"/>
  <c r="Q9" i="7" s="1"/>
  <c r="L9" i="7"/>
  <c r="K9" i="7"/>
  <c r="M9" i="7" s="1"/>
  <c r="H9" i="7"/>
  <c r="G9" i="7"/>
  <c r="I9" i="7" s="1"/>
  <c r="D9" i="7"/>
  <c r="C9" i="7"/>
  <c r="AM9" i="7" s="1"/>
  <c r="AF8" i="7"/>
  <c r="AE8" i="7"/>
  <c r="AG8" i="7" s="1"/>
  <c r="AB8" i="7"/>
  <c r="AA8" i="7"/>
  <c r="AC8" i="7" s="1"/>
  <c r="T8" i="7"/>
  <c r="S8" i="7"/>
  <c r="U8" i="7" s="1"/>
  <c r="P8" i="7"/>
  <c r="O8" i="7"/>
  <c r="Q8" i="7" s="1"/>
  <c r="L8" i="7"/>
  <c r="K8" i="7"/>
  <c r="M8" i="7" s="1"/>
  <c r="H8" i="7"/>
  <c r="G8" i="7"/>
  <c r="I8" i="7" s="1"/>
  <c r="D8" i="7"/>
  <c r="C8" i="7"/>
  <c r="AF7" i="7"/>
  <c r="AE7" i="7"/>
  <c r="AG7" i="7" s="1"/>
  <c r="AB7" i="7"/>
  <c r="AA7" i="7"/>
  <c r="AC7" i="7" s="1"/>
  <c r="X7" i="7"/>
  <c r="W7" i="7"/>
  <c r="Y7" i="7" s="1"/>
  <c r="P7" i="7"/>
  <c r="O7" i="7"/>
  <c r="Q7" i="7" s="1"/>
  <c r="L7" i="7"/>
  <c r="K7" i="7"/>
  <c r="M7" i="7" s="1"/>
  <c r="H7" i="7"/>
  <c r="G7" i="7"/>
  <c r="I7" i="7" s="1"/>
  <c r="D7" i="7"/>
  <c r="C7" i="7"/>
  <c r="AF6" i="7"/>
  <c r="AE6" i="7"/>
  <c r="AG6" i="7" s="1"/>
  <c r="AB6" i="7"/>
  <c r="AA6" i="7"/>
  <c r="AC6" i="7" s="1"/>
  <c r="X6" i="7"/>
  <c r="W6" i="7"/>
  <c r="Y6" i="7" s="1"/>
  <c r="T6" i="7"/>
  <c r="S6" i="7"/>
  <c r="U6" i="7" s="1"/>
  <c r="L6" i="7"/>
  <c r="K6" i="7"/>
  <c r="M6" i="7" s="1"/>
  <c r="H6" i="7"/>
  <c r="G6" i="7"/>
  <c r="I6" i="7" s="1"/>
  <c r="D6" i="7"/>
  <c r="C6" i="7"/>
  <c r="AF5" i="7"/>
  <c r="AE5" i="7"/>
  <c r="AG5" i="7" s="1"/>
  <c r="AB5" i="7"/>
  <c r="AA5" i="7"/>
  <c r="AC5" i="7" s="1"/>
  <c r="X5" i="7"/>
  <c r="W5" i="7"/>
  <c r="Y5" i="7" s="1"/>
  <c r="T5" i="7"/>
  <c r="S5" i="7"/>
  <c r="U5" i="7" s="1"/>
  <c r="P5" i="7"/>
  <c r="O5" i="7"/>
  <c r="Q5" i="7" s="1"/>
  <c r="H5" i="7"/>
  <c r="G5" i="7"/>
  <c r="I5" i="7" s="1"/>
  <c r="D5" i="7"/>
  <c r="C5" i="7"/>
  <c r="AF4" i="7"/>
  <c r="AE4" i="7"/>
  <c r="AG4" i="7" s="1"/>
  <c r="AB4" i="7"/>
  <c r="AA4" i="7"/>
  <c r="AC4" i="7" s="1"/>
  <c r="X4" i="7"/>
  <c r="W4" i="7"/>
  <c r="Y4" i="7" s="1"/>
  <c r="T4" i="7"/>
  <c r="S4" i="7"/>
  <c r="U4" i="7" s="1"/>
  <c r="P4" i="7"/>
  <c r="O4" i="7"/>
  <c r="Q4" i="7" s="1"/>
  <c r="L4" i="7"/>
  <c r="K4" i="7"/>
  <c r="M4" i="7" s="1"/>
  <c r="D4" i="7"/>
  <c r="C4" i="7"/>
  <c r="AF3" i="7"/>
  <c r="AE3" i="7"/>
  <c r="AG3" i="7" s="1"/>
  <c r="AB3" i="7"/>
  <c r="AA3" i="7"/>
  <c r="AC3" i="7" s="1"/>
  <c r="X3" i="7"/>
  <c r="W3" i="7"/>
  <c r="Y3" i="7" s="1"/>
  <c r="T3" i="7"/>
  <c r="S3" i="7"/>
  <c r="U3" i="7" s="1"/>
  <c r="P3" i="7"/>
  <c r="O3" i="7"/>
  <c r="Q3" i="7" s="1"/>
  <c r="L3" i="7"/>
  <c r="K3" i="7"/>
  <c r="M3" i="7" s="1"/>
  <c r="H3" i="7"/>
  <c r="G3" i="7"/>
  <c r="AD2" i="7"/>
  <c r="Z2" i="7"/>
  <c r="V2" i="7"/>
  <c r="R2" i="7"/>
  <c r="N2" i="7"/>
  <c r="J2" i="7"/>
  <c r="F2" i="7"/>
  <c r="B2" i="7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B10" i="6"/>
  <c r="AA10" i="6"/>
  <c r="AC10" i="6" s="1"/>
  <c r="X10" i="6"/>
  <c r="W10" i="6"/>
  <c r="Y10" i="6" s="1"/>
  <c r="T10" i="6"/>
  <c r="S10" i="6"/>
  <c r="U10" i="6" s="1"/>
  <c r="P10" i="6"/>
  <c r="O10" i="6"/>
  <c r="Q10" i="6" s="1"/>
  <c r="L10" i="6"/>
  <c r="K10" i="6"/>
  <c r="M10" i="6" s="1"/>
  <c r="H10" i="6"/>
  <c r="G10" i="6"/>
  <c r="I10" i="6" s="1"/>
  <c r="D10" i="6"/>
  <c r="C10" i="6"/>
  <c r="AM10" i="6" s="1"/>
  <c r="AF9" i="6"/>
  <c r="AE9" i="6"/>
  <c r="AG9" i="6" s="1"/>
  <c r="X9" i="6"/>
  <c r="W9" i="6"/>
  <c r="Y9" i="6" s="1"/>
  <c r="T9" i="6"/>
  <c r="S9" i="6"/>
  <c r="U9" i="6" s="1"/>
  <c r="P9" i="6"/>
  <c r="O9" i="6"/>
  <c r="Q9" i="6" s="1"/>
  <c r="L9" i="6"/>
  <c r="K9" i="6"/>
  <c r="M9" i="6" s="1"/>
  <c r="H9" i="6"/>
  <c r="G9" i="6"/>
  <c r="I9" i="6" s="1"/>
  <c r="D9" i="6"/>
  <c r="C9" i="6"/>
  <c r="AM9" i="6" s="1"/>
  <c r="AF8" i="6"/>
  <c r="AE8" i="6"/>
  <c r="AG8" i="6" s="1"/>
  <c r="AB8" i="6"/>
  <c r="AA8" i="6"/>
  <c r="AC8" i="6" s="1"/>
  <c r="T8" i="6"/>
  <c r="S8" i="6"/>
  <c r="U8" i="6" s="1"/>
  <c r="P8" i="6"/>
  <c r="O8" i="6"/>
  <c r="Q8" i="6" s="1"/>
  <c r="L8" i="6"/>
  <c r="K8" i="6"/>
  <c r="M8" i="6" s="1"/>
  <c r="H8" i="6"/>
  <c r="G8" i="6"/>
  <c r="I8" i="6" s="1"/>
  <c r="D8" i="6"/>
  <c r="C8" i="6"/>
  <c r="AF7" i="6"/>
  <c r="AE7" i="6"/>
  <c r="AG7" i="6" s="1"/>
  <c r="AB7" i="6"/>
  <c r="AA7" i="6"/>
  <c r="AC7" i="6" s="1"/>
  <c r="X7" i="6"/>
  <c r="W7" i="6"/>
  <c r="Y7" i="6" s="1"/>
  <c r="P7" i="6"/>
  <c r="O7" i="6"/>
  <c r="Q7" i="6" s="1"/>
  <c r="L7" i="6"/>
  <c r="K7" i="6"/>
  <c r="M7" i="6" s="1"/>
  <c r="H7" i="6"/>
  <c r="G7" i="6"/>
  <c r="I7" i="6" s="1"/>
  <c r="D7" i="6"/>
  <c r="C7" i="6"/>
  <c r="AF6" i="6"/>
  <c r="AE6" i="6"/>
  <c r="AG6" i="6" s="1"/>
  <c r="AB6" i="6"/>
  <c r="AA6" i="6"/>
  <c r="AC6" i="6" s="1"/>
  <c r="X6" i="6"/>
  <c r="W6" i="6"/>
  <c r="Y6" i="6" s="1"/>
  <c r="T6" i="6"/>
  <c r="S6" i="6"/>
  <c r="U6" i="6" s="1"/>
  <c r="L6" i="6"/>
  <c r="K6" i="6"/>
  <c r="M6" i="6" s="1"/>
  <c r="H6" i="6"/>
  <c r="G6" i="6"/>
  <c r="I6" i="6" s="1"/>
  <c r="D6" i="6"/>
  <c r="C6" i="6"/>
  <c r="AF5" i="6"/>
  <c r="AE5" i="6"/>
  <c r="AG5" i="6" s="1"/>
  <c r="AB5" i="6"/>
  <c r="AA5" i="6"/>
  <c r="AC5" i="6" s="1"/>
  <c r="X5" i="6"/>
  <c r="W5" i="6"/>
  <c r="Y5" i="6" s="1"/>
  <c r="T5" i="6"/>
  <c r="S5" i="6"/>
  <c r="U5" i="6" s="1"/>
  <c r="P5" i="6"/>
  <c r="O5" i="6"/>
  <c r="Q5" i="6" s="1"/>
  <c r="H5" i="6"/>
  <c r="G5" i="6"/>
  <c r="I5" i="6" s="1"/>
  <c r="D5" i="6"/>
  <c r="C5" i="6"/>
  <c r="AF4" i="6"/>
  <c r="AE4" i="6"/>
  <c r="AG4" i="6" s="1"/>
  <c r="AB4" i="6"/>
  <c r="AA4" i="6"/>
  <c r="AC4" i="6" s="1"/>
  <c r="X4" i="6"/>
  <c r="W4" i="6"/>
  <c r="Y4" i="6" s="1"/>
  <c r="T4" i="6"/>
  <c r="S4" i="6"/>
  <c r="U4" i="6" s="1"/>
  <c r="P4" i="6"/>
  <c r="O4" i="6"/>
  <c r="Q4" i="6" s="1"/>
  <c r="L4" i="6"/>
  <c r="K4" i="6"/>
  <c r="M4" i="6" s="1"/>
  <c r="D4" i="6"/>
  <c r="C4" i="6"/>
  <c r="AF3" i="6"/>
  <c r="AE3" i="6"/>
  <c r="AG3" i="6" s="1"/>
  <c r="AB3" i="6"/>
  <c r="AA3" i="6"/>
  <c r="AC3" i="6" s="1"/>
  <c r="X3" i="6"/>
  <c r="W3" i="6"/>
  <c r="Y3" i="6" s="1"/>
  <c r="T3" i="6"/>
  <c r="S3" i="6"/>
  <c r="U3" i="6" s="1"/>
  <c r="P3" i="6"/>
  <c r="O3" i="6"/>
  <c r="Q3" i="6" s="1"/>
  <c r="L3" i="6"/>
  <c r="K3" i="6"/>
  <c r="M3" i="6" s="1"/>
  <c r="H3" i="6"/>
  <c r="G3" i="6"/>
  <c r="AD2" i="6"/>
  <c r="Z2" i="6"/>
  <c r="V2" i="6"/>
  <c r="R2" i="6"/>
  <c r="N2" i="6"/>
  <c r="J2" i="6"/>
  <c r="F2" i="6"/>
  <c r="B2" i="6"/>
  <c r="R45" i="5"/>
  <c r="L45" i="5"/>
  <c r="R44" i="5"/>
  <c r="L44" i="5"/>
  <c r="R43" i="5"/>
  <c r="L43" i="5"/>
  <c r="R42" i="5"/>
  <c r="L42" i="5"/>
  <c r="R40" i="5"/>
  <c r="L40" i="5"/>
  <c r="R39" i="5"/>
  <c r="L39" i="5"/>
  <c r="R38" i="5"/>
  <c r="L38" i="5"/>
  <c r="R37" i="5"/>
  <c r="L37" i="5"/>
  <c r="R35" i="5"/>
  <c r="L35" i="5"/>
  <c r="R34" i="5"/>
  <c r="L34" i="5"/>
  <c r="R33" i="5"/>
  <c r="L33" i="5"/>
  <c r="R32" i="5"/>
  <c r="L32" i="5"/>
  <c r="R30" i="5"/>
  <c r="L30" i="5"/>
  <c r="R29" i="5"/>
  <c r="L29" i="5"/>
  <c r="R28" i="5"/>
  <c r="L28" i="5"/>
  <c r="R27" i="5"/>
  <c r="L27" i="5"/>
  <c r="R25" i="5"/>
  <c r="L25" i="5"/>
  <c r="R24" i="5"/>
  <c r="L24" i="5"/>
  <c r="R23" i="5"/>
  <c r="L23" i="5"/>
  <c r="R22" i="5"/>
  <c r="L22" i="5"/>
  <c r="R20" i="5"/>
  <c r="L20" i="5"/>
  <c r="R19" i="5"/>
  <c r="L19" i="5"/>
  <c r="R18" i="5"/>
  <c r="L18" i="5"/>
  <c r="R17" i="5"/>
  <c r="L17" i="5"/>
  <c r="R15" i="5"/>
  <c r="L15" i="5"/>
  <c r="R14" i="5"/>
  <c r="L14" i="5"/>
  <c r="R13" i="5"/>
  <c r="L13" i="5"/>
  <c r="R12" i="5"/>
  <c r="L12" i="5"/>
  <c r="AB10" i="5"/>
  <c r="AA10" i="5"/>
  <c r="AC10" i="5" s="1"/>
  <c r="X10" i="5"/>
  <c r="W10" i="5"/>
  <c r="Y10" i="5" s="1"/>
  <c r="T10" i="5"/>
  <c r="S10" i="5"/>
  <c r="U10" i="5" s="1"/>
  <c r="P10" i="5"/>
  <c r="O10" i="5"/>
  <c r="Q10" i="5" s="1"/>
  <c r="L10" i="5"/>
  <c r="K10" i="5"/>
  <c r="M10" i="5" s="1"/>
  <c r="H10" i="5"/>
  <c r="G10" i="5"/>
  <c r="I10" i="5" s="1"/>
  <c r="D10" i="5"/>
  <c r="C10" i="5"/>
  <c r="AM10" i="5" s="1"/>
  <c r="AF9" i="5"/>
  <c r="AE9" i="5"/>
  <c r="AG9" i="5" s="1"/>
  <c r="X9" i="5"/>
  <c r="W9" i="5"/>
  <c r="Y9" i="5" s="1"/>
  <c r="T9" i="5"/>
  <c r="S9" i="5"/>
  <c r="U9" i="5" s="1"/>
  <c r="P9" i="5"/>
  <c r="O9" i="5"/>
  <c r="Q9" i="5" s="1"/>
  <c r="L9" i="5"/>
  <c r="K9" i="5"/>
  <c r="M9" i="5" s="1"/>
  <c r="H9" i="5"/>
  <c r="G9" i="5"/>
  <c r="I9" i="5" s="1"/>
  <c r="D9" i="5"/>
  <c r="C9" i="5"/>
  <c r="AM9" i="5" s="1"/>
  <c r="AF8" i="5"/>
  <c r="AE8" i="5"/>
  <c r="AG8" i="5" s="1"/>
  <c r="AB8" i="5"/>
  <c r="AA8" i="5"/>
  <c r="AC8" i="5" s="1"/>
  <c r="T8" i="5"/>
  <c r="S8" i="5"/>
  <c r="U8" i="5" s="1"/>
  <c r="P8" i="5"/>
  <c r="O8" i="5"/>
  <c r="Q8" i="5" s="1"/>
  <c r="L8" i="5"/>
  <c r="K8" i="5"/>
  <c r="M8" i="5" s="1"/>
  <c r="H8" i="5"/>
  <c r="G8" i="5"/>
  <c r="I8" i="5" s="1"/>
  <c r="D8" i="5"/>
  <c r="C8" i="5"/>
  <c r="AF7" i="5"/>
  <c r="AE7" i="5"/>
  <c r="AG7" i="5" s="1"/>
  <c r="AB7" i="5"/>
  <c r="AA7" i="5"/>
  <c r="AC7" i="5" s="1"/>
  <c r="X7" i="5"/>
  <c r="W7" i="5"/>
  <c r="Y7" i="5" s="1"/>
  <c r="P7" i="5"/>
  <c r="O7" i="5"/>
  <c r="Q7" i="5" s="1"/>
  <c r="L7" i="5"/>
  <c r="K7" i="5"/>
  <c r="M7" i="5" s="1"/>
  <c r="H7" i="5"/>
  <c r="G7" i="5"/>
  <c r="I7" i="5" s="1"/>
  <c r="D7" i="5"/>
  <c r="C7" i="5"/>
  <c r="AF6" i="5"/>
  <c r="AE6" i="5"/>
  <c r="AG6" i="5" s="1"/>
  <c r="AB6" i="5"/>
  <c r="AA6" i="5"/>
  <c r="AC6" i="5" s="1"/>
  <c r="X6" i="5"/>
  <c r="W6" i="5"/>
  <c r="Y6" i="5" s="1"/>
  <c r="T6" i="5"/>
  <c r="S6" i="5"/>
  <c r="U6" i="5" s="1"/>
  <c r="L6" i="5"/>
  <c r="K6" i="5"/>
  <c r="M6" i="5" s="1"/>
  <c r="H6" i="5"/>
  <c r="G6" i="5"/>
  <c r="I6" i="5" s="1"/>
  <c r="D6" i="5"/>
  <c r="C6" i="5"/>
  <c r="AF5" i="5"/>
  <c r="AE5" i="5"/>
  <c r="AG5" i="5" s="1"/>
  <c r="AB5" i="5"/>
  <c r="AA5" i="5"/>
  <c r="AC5" i="5" s="1"/>
  <c r="X5" i="5"/>
  <c r="W5" i="5"/>
  <c r="Y5" i="5" s="1"/>
  <c r="T5" i="5"/>
  <c r="S5" i="5"/>
  <c r="U5" i="5" s="1"/>
  <c r="P5" i="5"/>
  <c r="O5" i="5"/>
  <c r="Q5" i="5" s="1"/>
  <c r="H5" i="5"/>
  <c r="G5" i="5"/>
  <c r="I5" i="5" s="1"/>
  <c r="D5" i="5"/>
  <c r="C5" i="5"/>
  <c r="AF4" i="5"/>
  <c r="AE4" i="5"/>
  <c r="AG4" i="5" s="1"/>
  <c r="AB4" i="5"/>
  <c r="AA4" i="5"/>
  <c r="AC4" i="5" s="1"/>
  <c r="X4" i="5"/>
  <c r="W4" i="5"/>
  <c r="Y4" i="5" s="1"/>
  <c r="T4" i="5"/>
  <c r="S4" i="5"/>
  <c r="U4" i="5" s="1"/>
  <c r="P4" i="5"/>
  <c r="O4" i="5"/>
  <c r="Q4" i="5" s="1"/>
  <c r="L4" i="5"/>
  <c r="K4" i="5"/>
  <c r="M4" i="5" s="1"/>
  <c r="D4" i="5"/>
  <c r="C4" i="5"/>
  <c r="AF3" i="5"/>
  <c r="AE3" i="5"/>
  <c r="AG3" i="5" s="1"/>
  <c r="AB3" i="5"/>
  <c r="AA3" i="5"/>
  <c r="AC3" i="5" s="1"/>
  <c r="X3" i="5"/>
  <c r="W3" i="5"/>
  <c r="Y3" i="5" s="1"/>
  <c r="T3" i="5"/>
  <c r="S3" i="5"/>
  <c r="U3" i="5" s="1"/>
  <c r="P3" i="5"/>
  <c r="O3" i="5"/>
  <c r="Q3" i="5" s="1"/>
  <c r="L3" i="5"/>
  <c r="K3" i="5"/>
  <c r="M3" i="5" s="1"/>
  <c r="H3" i="5"/>
  <c r="G3" i="5"/>
  <c r="AD2" i="5"/>
  <c r="Z2" i="5"/>
  <c r="V2" i="5"/>
  <c r="R2" i="5"/>
  <c r="N2" i="5"/>
  <c r="J2" i="5"/>
  <c r="F2" i="5"/>
  <c r="B2" i="5"/>
  <c r="R45" i="4"/>
  <c r="L45" i="4"/>
  <c r="R44" i="4"/>
  <c r="L44" i="4"/>
  <c r="R43" i="4"/>
  <c r="L43" i="4"/>
  <c r="R42" i="4"/>
  <c r="L42" i="4"/>
  <c r="R40" i="4"/>
  <c r="L40" i="4"/>
  <c r="R39" i="4"/>
  <c r="L39" i="4"/>
  <c r="R38" i="4"/>
  <c r="L38" i="4"/>
  <c r="R37" i="4"/>
  <c r="L37" i="4"/>
  <c r="R35" i="4"/>
  <c r="L35" i="4"/>
  <c r="R34" i="4"/>
  <c r="L34" i="4"/>
  <c r="R33" i="4"/>
  <c r="L33" i="4"/>
  <c r="R32" i="4"/>
  <c r="L32" i="4"/>
  <c r="R30" i="4"/>
  <c r="L30" i="4"/>
  <c r="R29" i="4"/>
  <c r="L29" i="4"/>
  <c r="R28" i="4"/>
  <c r="L28" i="4"/>
  <c r="R27" i="4"/>
  <c r="L27" i="4"/>
  <c r="R25" i="4"/>
  <c r="L25" i="4"/>
  <c r="R24" i="4"/>
  <c r="L24" i="4"/>
  <c r="R23" i="4"/>
  <c r="L23" i="4"/>
  <c r="R22" i="4"/>
  <c r="L22" i="4"/>
  <c r="R20" i="4"/>
  <c r="L20" i="4"/>
  <c r="R19" i="4"/>
  <c r="L19" i="4"/>
  <c r="R18" i="4"/>
  <c r="L18" i="4"/>
  <c r="R17" i="4"/>
  <c r="L17" i="4"/>
  <c r="R15" i="4"/>
  <c r="L15" i="4"/>
  <c r="R14" i="4"/>
  <c r="L14" i="4"/>
  <c r="R13" i="4"/>
  <c r="L13" i="4"/>
  <c r="R12" i="4"/>
  <c r="L12" i="4"/>
  <c r="AB10" i="4"/>
  <c r="AA10" i="4"/>
  <c r="AC10" i="4" s="1"/>
  <c r="X10" i="4"/>
  <c r="W10" i="4"/>
  <c r="Y10" i="4" s="1"/>
  <c r="T10" i="4"/>
  <c r="S10" i="4"/>
  <c r="U10" i="4" s="1"/>
  <c r="P10" i="4"/>
  <c r="O10" i="4"/>
  <c r="Q10" i="4" s="1"/>
  <c r="L10" i="4"/>
  <c r="K10" i="4"/>
  <c r="M10" i="4" s="1"/>
  <c r="H10" i="4"/>
  <c r="G10" i="4"/>
  <c r="I10" i="4" s="1"/>
  <c r="D10" i="4"/>
  <c r="C10" i="4"/>
  <c r="AM10" i="4" s="1"/>
  <c r="AF9" i="4"/>
  <c r="AE9" i="4"/>
  <c r="AG9" i="4" s="1"/>
  <c r="X9" i="4"/>
  <c r="W9" i="4"/>
  <c r="Y9" i="4" s="1"/>
  <c r="T9" i="4"/>
  <c r="S9" i="4"/>
  <c r="U9" i="4" s="1"/>
  <c r="P9" i="4"/>
  <c r="O9" i="4"/>
  <c r="Q9" i="4" s="1"/>
  <c r="L9" i="4"/>
  <c r="K9" i="4"/>
  <c r="M9" i="4" s="1"/>
  <c r="H9" i="4"/>
  <c r="G9" i="4"/>
  <c r="I9" i="4" s="1"/>
  <c r="D9" i="4"/>
  <c r="C9" i="4"/>
  <c r="AM9" i="4" s="1"/>
  <c r="AF8" i="4"/>
  <c r="AE8" i="4"/>
  <c r="AG8" i="4" s="1"/>
  <c r="AB8" i="4"/>
  <c r="AA8" i="4"/>
  <c r="AC8" i="4" s="1"/>
  <c r="T8" i="4"/>
  <c r="S8" i="4"/>
  <c r="U8" i="4" s="1"/>
  <c r="P8" i="4"/>
  <c r="O8" i="4"/>
  <c r="Q8" i="4" s="1"/>
  <c r="L8" i="4"/>
  <c r="K8" i="4"/>
  <c r="M8" i="4" s="1"/>
  <c r="H8" i="4"/>
  <c r="G8" i="4"/>
  <c r="I8" i="4" s="1"/>
  <c r="D8" i="4"/>
  <c r="C8" i="4"/>
  <c r="AF7" i="4"/>
  <c r="AE7" i="4"/>
  <c r="AG7" i="4" s="1"/>
  <c r="AB7" i="4"/>
  <c r="AA7" i="4"/>
  <c r="AC7" i="4" s="1"/>
  <c r="X7" i="4"/>
  <c r="W7" i="4"/>
  <c r="Y7" i="4" s="1"/>
  <c r="P7" i="4"/>
  <c r="O7" i="4"/>
  <c r="Q7" i="4" s="1"/>
  <c r="L7" i="4"/>
  <c r="K7" i="4"/>
  <c r="M7" i="4" s="1"/>
  <c r="H7" i="4"/>
  <c r="G7" i="4"/>
  <c r="I7" i="4" s="1"/>
  <c r="D7" i="4"/>
  <c r="C7" i="4"/>
  <c r="AF6" i="4"/>
  <c r="AE6" i="4"/>
  <c r="AG6" i="4" s="1"/>
  <c r="AB6" i="4"/>
  <c r="AA6" i="4"/>
  <c r="AC6" i="4" s="1"/>
  <c r="X6" i="4"/>
  <c r="W6" i="4"/>
  <c r="Y6" i="4" s="1"/>
  <c r="T6" i="4"/>
  <c r="S6" i="4"/>
  <c r="U6" i="4" s="1"/>
  <c r="L6" i="4"/>
  <c r="K6" i="4"/>
  <c r="M6" i="4" s="1"/>
  <c r="H6" i="4"/>
  <c r="G6" i="4"/>
  <c r="I6" i="4" s="1"/>
  <c r="D6" i="4"/>
  <c r="C6" i="4"/>
  <c r="AF5" i="4"/>
  <c r="AE5" i="4"/>
  <c r="AG5" i="4" s="1"/>
  <c r="AB5" i="4"/>
  <c r="AA5" i="4"/>
  <c r="AC5" i="4" s="1"/>
  <c r="X5" i="4"/>
  <c r="W5" i="4"/>
  <c r="Y5" i="4" s="1"/>
  <c r="T5" i="4"/>
  <c r="S5" i="4"/>
  <c r="U5" i="4" s="1"/>
  <c r="P5" i="4"/>
  <c r="O5" i="4"/>
  <c r="Q5" i="4" s="1"/>
  <c r="H5" i="4"/>
  <c r="G5" i="4"/>
  <c r="I5" i="4" s="1"/>
  <c r="D5" i="4"/>
  <c r="C5" i="4"/>
  <c r="AF4" i="4"/>
  <c r="AE4" i="4"/>
  <c r="AG4" i="4" s="1"/>
  <c r="AB4" i="4"/>
  <c r="AA4" i="4"/>
  <c r="AC4" i="4" s="1"/>
  <c r="X4" i="4"/>
  <c r="W4" i="4"/>
  <c r="Y4" i="4" s="1"/>
  <c r="T4" i="4"/>
  <c r="S4" i="4"/>
  <c r="U4" i="4" s="1"/>
  <c r="P4" i="4"/>
  <c r="O4" i="4"/>
  <c r="Q4" i="4" s="1"/>
  <c r="L4" i="4"/>
  <c r="K4" i="4"/>
  <c r="M4" i="4" s="1"/>
  <c r="D4" i="4"/>
  <c r="C4" i="4"/>
  <c r="AF3" i="4"/>
  <c r="AE3" i="4"/>
  <c r="AG3" i="4" s="1"/>
  <c r="AB3" i="4"/>
  <c r="AA3" i="4"/>
  <c r="AC3" i="4" s="1"/>
  <c r="X3" i="4"/>
  <c r="W3" i="4"/>
  <c r="Y3" i="4" s="1"/>
  <c r="T3" i="4"/>
  <c r="S3" i="4"/>
  <c r="U3" i="4" s="1"/>
  <c r="P3" i="4"/>
  <c r="O3" i="4"/>
  <c r="Q3" i="4" s="1"/>
  <c r="L3" i="4"/>
  <c r="K3" i="4"/>
  <c r="M3" i="4" s="1"/>
  <c r="H3" i="4"/>
  <c r="G3" i="4"/>
  <c r="AD2" i="4"/>
  <c r="Z2" i="4"/>
  <c r="V2" i="4"/>
  <c r="R2" i="4"/>
  <c r="N2" i="4"/>
  <c r="J2" i="4"/>
  <c r="F2" i="4"/>
  <c r="B2" i="4"/>
  <c r="R45" i="3"/>
  <c r="L45" i="3"/>
  <c r="R44" i="3"/>
  <c r="L44" i="3"/>
  <c r="R43" i="3"/>
  <c r="L43" i="3"/>
  <c r="R42" i="3"/>
  <c r="L42" i="3"/>
  <c r="R40" i="3"/>
  <c r="L40" i="3"/>
  <c r="R39" i="3"/>
  <c r="L39" i="3"/>
  <c r="R38" i="3"/>
  <c r="L38" i="3"/>
  <c r="R37" i="3"/>
  <c r="L37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5" i="3"/>
  <c r="L25" i="3"/>
  <c r="R24" i="3"/>
  <c r="L24" i="3"/>
  <c r="R23" i="3"/>
  <c r="L23" i="3"/>
  <c r="R22" i="3"/>
  <c r="L22" i="3"/>
  <c r="R20" i="3"/>
  <c r="L20" i="3"/>
  <c r="R19" i="3"/>
  <c r="L19" i="3"/>
  <c r="R18" i="3"/>
  <c r="L18" i="3"/>
  <c r="R17" i="3"/>
  <c r="L17" i="3"/>
  <c r="R15" i="3"/>
  <c r="L15" i="3"/>
  <c r="R14" i="3"/>
  <c r="L14" i="3"/>
  <c r="R13" i="3"/>
  <c r="L13" i="3"/>
  <c r="R12" i="3"/>
  <c r="L12" i="3"/>
  <c r="AB10" i="3"/>
  <c r="AA10" i="3"/>
  <c r="AC10" i="3" s="1"/>
  <c r="X10" i="3"/>
  <c r="W10" i="3"/>
  <c r="Y10" i="3" s="1"/>
  <c r="T10" i="3"/>
  <c r="S10" i="3"/>
  <c r="U10" i="3" s="1"/>
  <c r="P10" i="3"/>
  <c r="O10" i="3"/>
  <c r="Q10" i="3" s="1"/>
  <c r="L10" i="3"/>
  <c r="K10" i="3"/>
  <c r="M10" i="3" s="1"/>
  <c r="H10" i="3"/>
  <c r="G10" i="3"/>
  <c r="I10" i="3" s="1"/>
  <c r="D10" i="3"/>
  <c r="C10" i="3"/>
  <c r="AM10" i="3" s="1"/>
  <c r="AF9" i="3"/>
  <c r="AE9" i="3"/>
  <c r="AG9" i="3" s="1"/>
  <c r="X9" i="3"/>
  <c r="W9" i="3"/>
  <c r="Y9" i="3" s="1"/>
  <c r="T9" i="3"/>
  <c r="S9" i="3"/>
  <c r="U9" i="3" s="1"/>
  <c r="P9" i="3"/>
  <c r="O9" i="3"/>
  <c r="Q9" i="3" s="1"/>
  <c r="L9" i="3"/>
  <c r="K9" i="3"/>
  <c r="M9" i="3" s="1"/>
  <c r="H9" i="3"/>
  <c r="G9" i="3"/>
  <c r="I9" i="3" s="1"/>
  <c r="D9" i="3"/>
  <c r="C9" i="3"/>
  <c r="AF8" i="3"/>
  <c r="AE8" i="3"/>
  <c r="AG8" i="3" s="1"/>
  <c r="AB8" i="3"/>
  <c r="AA8" i="3"/>
  <c r="AC8" i="3" s="1"/>
  <c r="T8" i="3"/>
  <c r="S8" i="3"/>
  <c r="U8" i="3" s="1"/>
  <c r="P8" i="3"/>
  <c r="O8" i="3"/>
  <c r="Q8" i="3" s="1"/>
  <c r="L8" i="3"/>
  <c r="K8" i="3"/>
  <c r="M8" i="3" s="1"/>
  <c r="H8" i="3"/>
  <c r="G8" i="3"/>
  <c r="I8" i="3" s="1"/>
  <c r="D8" i="3"/>
  <c r="C8" i="3"/>
  <c r="AF7" i="3"/>
  <c r="AE7" i="3"/>
  <c r="AG7" i="3" s="1"/>
  <c r="AB7" i="3"/>
  <c r="AA7" i="3"/>
  <c r="AC7" i="3" s="1"/>
  <c r="X7" i="3"/>
  <c r="W7" i="3"/>
  <c r="Y7" i="3" s="1"/>
  <c r="P7" i="3"/>
  <c r="O7" i="3"/>
  <c r="Q7" i="3" s="1"/>
  <c r="L7" i="3"/>
  <c r="K7" i="3"/>
  <c r="M7" i="3" s="1"/>
  <c r="H7" i="3"/>
  <c r="G7" i="3"/>
  <c r="I7" i="3" s="1"/>
  <c r="D7" i="3"/>
  <c r="C7" i="3"/>
  <c r="AF6" i="3"/>
  <c r="AE6" i="3"/>
  <c r="AG6" i="3" s="1"/>
  <c r="AB6" i="3"/>
  <c r="AA6" i="3"/>
  <c r="AC6" i="3" s="1"/>
  <c r="X6" i="3"/>
  <c r="W6" i="3"/>
  <c r="Y6" i="3" s="1"/>
  <c r="T6" i="3"/>
  <c r="S6" i="3"/>
  <c r="U6" i="3" s="1"/>
  <c r="L6" i="3"/>
  <c r="K6" i="3"/>
  <c r="M6" i="3" s="1"/>
  <c r="H6" i="3"/>
  <c r="G6" i="3"/>
  <c r="I6" i="3" s="1"/>
  <c r="D6" i="3"/>
  <c r="C6" i="3"/>
  <c r="AF5" i="3"/>
  <c r="AE5" i="3"/>
  <c r="AG5" i="3" s="1"/>
  <c r="AB5" i="3"/>
  <c r="AA5" i="3"/>
  <c r="AC5" i="3" s="1"/>
  <c r="X5" i="3"/>
  <c r="W5" i="3"/>
  <c r="Y5" i="3" s="1"/>
  <c r="T5" i="3"/>
  <c r="S5" i="3"/>
  <c r="U5" i="3" s="1"/>
  <c r="P5" i="3"/>
  <c r="O5" i="3"/>
  <c r="Q5" i="3" s="1"/>
  <c r="H5" i="3"/>
  <c r="G5" i="3"/>
  <c r="I5" i="3" s="1"/>
  <c r="D5" i="3"/>
  <c r="C5" i="3"/>
  <c r="AF4" i="3"/>
  <c r="AE4" i="3"/>
  <c r="AG4" i="3" s="1"/>
  <c r="AB4" i="3"/>
  <c r="AA4" i="3"/>
  <c r="AC4" i="3" s="1"/>
  <c r="X4" i="3"/>
  <c r="W4" i="3"/>
  <c r="Y4" i="3" s="1"/>
  <c r="T4" i="3"/>
  <c r="S4" i="3"/>
  <c r="U4" i="3" s="1"/>
  <c r="P4" i="3"/>
  <c r="O4" i="3"/>
  <c r="Q4" i="3" s="1"/>
  <c r="L4" i="3"/>
  <c r="K4" i="3"/>
  <c r="M4" i="3" s="1"/>
  <c r="D4" i="3"/>
  <c r="C4" i="3"/>
  <c r="AF3" i="3"/>
  <c r="AE3" i="3"/>
  <c r="AG3" i="3" s="1"/>
  <c r="AB3" i="3"/>
  <c r="AA3" i="3"/>
  <c r="AC3" i="3" s="1"/>
  <c r="X3" i="3"/>
  <c r="W3" i="3"/>
  <c r="Y3" i="3" s="1"/>
  <c r="T3" i="3"/>
  <c r="S3" i="3"/>
  <c r="U3" i="3" s="1"/>
  <c r="P3" i="3"/>
  <c r="O3" i="3"/>
  <c r="Q3" i="3" s="1"/>
  <c r="L3" i="3"/>
  <c r="K3" i="3"/>
  <c r="M3" i="3" s="1"/>
  <c r="H3" i="3"/>
  <c r="G3" i="3"/>
  <c r="AD2" i="3"/>
  <c r="Z2" i="3"/>
  <c r="V2" i="3"/>
  <c r="R2" i="3"/>
  <c r="N2" i="3"/>
  <c r="J2" i="3"/>
  <c r="F2" i="3"/>
  <c r="B2" i="3"/>
  <c r="AN10" i="3" l="1"/>
  <c r="AS10" i="3" s="1"/>
  <c r="AN10" i="6"/>
  <c r="AS10" i="6" s="1"/>
  <c r="U8" i="10"/>
  <c r="AC8" i="10"/>
  <c r="AG8" i="10"/>
  <c r="I9" i="10"/>
  <c r="M9" i="10"/>
  <c r="Q9" i="10"/>
  <c r="U9" i="10"/>
  <c r="Y9" i="10"/>
  <c r="AG9" i="10"/>
  <c r="I10" i="10"/>
  <c r="M10" i="10"/>
  <c r="Q10" i="10"/>
  <c r="U10" i="10"/>
  <c r="Y10" i="10"/>
  <c r="AC10" i="10"/>
  <c r="M3" i="12"/>
  <c r="Q3" i="12"/>
  <c r="M4" i="12"/>
  <c r="U4" i="12" s="1"/>
  <c r="Q4" i="12"/>
  <c r="Q5" i="12"/>
  <c r="M6" i="12"/>
  <c r="M3" i="13"/>
  <c r="Q3" i="13"/>
  <c r="M4" i="13"/>
  <c r="U4" i="13" s="1"/>
  <c r="Q4" i="13"/>
  <c r="Q5" i="13"/>
  <c r="M6" i="13"/>
  <c r="M3" i="14"/>
  <c r="Q3" i="14"/>
  <c r="M4" i="14"/>
  <c r="Q4" i="14"/>
  <c r="Q5" i="14"/>
  <c r="M6" i="14"/>
  <c r="M3" i="15"/>
  <c r="Q3" i="15"/>
  <c r="M4" i="15"/>
  <c r="Q4" i="15"/>
  <c r="Q5" i="15"/>
  <c r="M6" i="15"/>
  <c r="M3" i="16"/>
  <c r="Q3" i="16"/>
  <c r="M4" i="16"/>
  <c r="Q4" i="16"/>
  <c r="Q5" i="16"/>
  <c r="M6" i="16"/>
  <c r="M3" i="17"/>
  <c r="Q3" i="17"/>
  <c r="M4" i="17"/>
  <c r="U4" i="17" s="1"/>
  <c r="Q4" i="17"/>
  <c r="Q5" i="17"/>
  <c r="M6" i="17"/>
  <c r="M3" i="18"/>
  <c r="Q3" i="18"/>
  <c r="M4" i="18"/>
  <c r="U4" i="18" s="1"/>
  <c r="Q4" i="18"/>
  <c r="Q5" i="18"/>
  <c r="M6" i="18"/>
  <c r="M3" i="19"/>
  <c r="Q3" i="19"/>
  <c r="Q4" i="19"/>
  <c r="Q5" i="19"/>
  <c r="M6" i="19"/>
  <c r="Q3" i="20"/>
  <c r="Q4" i="20"/>
  <c r="Q5" i="20"/>
  <c r="M6" i="20"/>
  <c r="M3" i="21"/>
  <c r="Q3" i="21"/>
  <c r="M4" i="21"/>
  <c r="Q4" i="21"/>
  <c r="Q5" i="21"/>
  <c r="M6" i="21"/>
  <c r="M3" i="22"/>
  <c r="Q3" i="22"/>
  <c r="M4" i="22"/>
  <c r="Q4" i="22"/>
  <c r="U4" i="22" s="1"/>
  <c r="Q5" i="22"/>
  <c r="M6" i="22"/>
  <c r="M3" i="23"/>
  <c r="Q3" i="23"/>
  <c r="M4" i="23"/>
  <c r="Q4" i="23"/>
  <c r="Q5" i="23"/>
  <c r="M6" i="23"/>
  <c r="X3" i="23"/>
  <c r="X4" i="23"/>
  <c r="AC4" i="23" s="1"/>
  <c r="X3" i="22"/>
  <c r="AC3" i="22" s="1"/>
  <c r="X4" i="22"/>
  <c r="AC4" i="21"/>
  <c r="W5" i="20"/>
  <c r="X5" i="20"/>
  <c r="AC5" i="20" s="1"/>
  <c r="W6" i="20"/>
  <c r="X6" i="20"/>
  <c r="W5" i="21"/>
  <c r="X5" i="21"/>
  <c r="AC4" i="22"/>
  <c r="W5" i="22"/>
  <c r="X5" i="22"/>
  <c r="W5" i="23"/>
  <c r="X5" i="23"/>
  <c r="AC3" i="23"/>
  <c r="W6" i="23"/>
  <c r="X6" i="23"/>
  <c r="W6" i="22"/>
  <c r="AC6" i="22" s="1"/>
  <c r="X6" i="22"/>
  <c r="AC3" i="21"/>
  <c r="W6" i="21"/>
  <c r="X6" i="21"/>
  <c r="W4" i="20"/>
  <c r="W3" i="20"/>
  <c r="X3" i="13"/>
  <c r="AC3" i="13" s="1"/>
  <c r="X4" i="13"/>
  <c r="AC4" i="13" s="1"/>
  <c r="W5" i="16"/>
  <c r="X5" i="16"/>
  <c r="AC5" i="16" s="1"/>
  <c r="X3" i="17"/>
  <c r="X4" i="17"/>
  <c r="AC4" i="17" s="1"/>
  <c r="X3" i="18"/>
  <c r="X4" i="18"/>
  <c r="AC4" i="18" s="1"/>
  <c r="X3" i="19"/>
  <c r="X4" i="19"/>
  <c r="AC4" i="19" s="1"/>
  <c r="W5" i="19"/>
  <c r="X5" i="19"/>
  <c r="W5" i="18"/>
  <c r="X5" i="18"/>
  <c r="W5" i="17"/>
  <c r="X5" i="17"/>
  <c r="W6" i="16"/>
  <c r="X6" i="16"/>
  <c r="AC4" i="15"/>
  <c r="W5" i="15"/>
  <c r="X5" i="15"/>
  <c r="AC4" i="14"/>
  <c r="W6" i="14"/>
  <c r="X6" i="14"/>
  <c r="W5" i="13"/>
  <c r="X5" i="13"/>
  <c r="AC4" i="12"/>
  <c r="W6" i="12"/>
  <c r="X6" i="12"/>
  <c r="AC3" i="12"/>
  <c r="W5" i="12"/>
  <c r="X5" i="12"/>
  <c r="W6" i="13"/>
  <c r="X6" i="13"/>
  <c r="AC3" i="14"/>
  <c r="W5" i="14"/>
  <c r="X5" i="14"/>
  <c r="AC3" i="15"/>
  <c r="W6" i="15"/>
  <c r="X6" i="15"/>
  <c r="X3" i="16"/>
  <c r="AC3" i="16" s="1"/>
  <c r="X4" i="16"/>
  <c r="AC4" i="16" s="1"/>
  <c r="AC3" i="17"/>
  <c r="W6" i="17"/>
  <c r="X6" i="17"/>
  <c r="AC3" i="18"/>
  <c r="W6" i="18"/>
  <c r="X6" i="18"/>
  <c r="M4" i="19"/>
  <c r="AC3" i="19"/>
  <c r="W6" i="19"/>
  <c r="X6" i="19"/>
  <c r="AN3" i="7"/>
  <c r="AN4" i="7"/>
  <c r="AN3" i="6"/>
  <c r="AN4" i="6"/>
  <c r="AN3" i="3"/>
  <c r="AN4" i="3"/>
  <c r="AG7" i="10"/>
  <c r="AM4" i="9"/>
  <c r="AM3" i="9"/>
  <c r="AN5" i="7"/>
  <c r="AN6" i="6"/>
  <c r="AN5" i="3"/>
  <c r="Y7" i="10"/>
  <c r="AG4" i="10"/>
  <c r="Y7" i="9"/>
  <c r="AN7" i="6"/>
  <c r="AN6" i="3"/>
  <c r="AM7" i="9"/>
  <c r="AN7" i="7"/>
  <c r="AN7" i="3"/>
  <c r="AM8" i="9"/>
  <c r="U3" i="8"/>
  <c r="AM9" i="9"/>
  <c r="AN9" i="7"/>
  <c r="AS9" i="7" s="1"/>
  <c r="AN9" i="6"/>
  <c r="AS9" i="6" s="1"/>
  <c r="AN9" i="3"/>
  <c r="AM10" i="9"/>
  <c r="AM5" i="9"/>
  <c r="AN10" i="7"/>
  <c r="AM6" i="9"/>
  <c r="AS10" i="7"/>
  <c r="Y10" i="7"/>
  <c r="AN6" i="7"/>
  <c r="AN5" i="6"/>
  <c r="AM9" i="3"/>
  <c r="I3" i="23"/>
  <c r="E4" i="23"/>
  <c r="T4" i="23" s="1"/>
  <c r="V4" i="23"/>
  <c r="E5" i="23"/>
  <c r="E6" i="23"/>
  <c r="U4" i="23"/>
  <c r="I5" i="23"/>
  <c r="V5" i="23" s="1"/>
  <c r="I6" i="23"/>
  <c r="I3" i="22"/>
  <c r="T3" i="22" s="1"/>
  <c r="E4" i="22"/>
  <c r="E5" i="22"/>
  <c r="E6" i="22"/>
  <c r="I5" i="22"/>
  <c r="V5" i="22" s="1"/>
  <c r="I6" i="22"/>
  <c r="I3" i="21"/>
  <c r="E4" i="21"/>
  <c r="T4" i="21" s="1"/>
  <c r="V4" i="21"/>
  <c r="E5" i="21"/>
  <c r="E6" i="21"/>
  <c r="U4" i="21"/>
  <c r="I5" i="21"/>
  <c r="V5" i="21" s="1"/>
  <c r="I6" i="21"/>
  <c r="I3" i="20"/>
  <c r="X3" i="20"/>
  <c r="E4" i="20"/>
  <c r="X4" i="20"/>
  <c r="AC4" i="20" s="1"/>
  <c r="E5" i="20"/>
  <c r="E6" i="20"/>
  <c r="M3" i="20"/>
  <c r="T3" i="20" s="1"/>
  <c r="M4" i="20"/>
  <c r="I5" i="20"/>
  <c r="T5" i="20" s="1"/>
  <c r="I6" i="20"/>
  <c r="V6" i="20" s="1"/>
  <c r="I3" i="19"/>
  <c r="T3" i="19"/>
  <c r="E4" i="19"/>
  <c r="T4" i="19" s="1"/>
  <c r="E5" i="19"/>
  <c r="E6" i="19"/>
  <c r="I5" i="19"/>
  <c r="V5" i="19" s="1"/>
  <c r="I6" i="19"/>
  <c r="I3" i="18"/>
  <c r="V3" i="18"/>
  <c r="E4" i="18"/>
  <c r="V4" i="18"/>
  <c r="E5" i="18"/>
  <c r="E6" i="18"/>
  <c r="I5" i="18"/>
  <c r="V5" i="18" s="1"/>
  <c r="I6" i="18"/>
  <c r="I3" i="17"/>
  <c r="T3" i="17" s="1"/>
  <c r="E4" i="17"/>
  <c r="E5" i="17"/>
  <c r="E6" i="17"/>
  <c r="I5" i="17"/>
  <c r="V5" i="17" s="1"/>
  <c r="I6" i="17"/>
  <c r="V6" i="17" s="1"/>
  <c r="AC6" i="16"/>
  <c r="I3" i="16"/>
  <c r="T3" i="16"/>
  <c r="E4" i="16"/>
  <c r="T4" i="16" s="1"/>
  <c r="E5" i="16"/>
  <c r="E6" i="16"/>
  <c r="U6" i="16" s="1"/>
  <c r="I5" i="16"/>
  <c r="V5" i="16" s="1"/>
  <c r="I6" i="16"/>
  <c r="AC6" i="15"/>
  <c r="I3" i="15"/>
  <c r="T3" i="15"/>
  <c r="E4" i="15"/>
  <c r="T4" i="15" s="1"/>
  <c r="E5" i="15"/>
  <c r="E6" i="15"/>
  <c r="U4" i="15"/>
  <c r="I5" i="15"/>
  <c r="I6" i="15"/>
  <c r="V6" i="15" s="1"/>
  <c r="I3" i="14"/>
  <c r="V3" i="14"/>
  <c r="E4" i="14"/>
  <c r="T4" i="14"/>
  <c r="E5" i="14"/>
  <c r="E6" i="14"/>
  <c r="U3" i="14"/>
  <c r="I5" i="14"/>
  <c r="V5" i="14" s="1"/>
  <c r="I6" i="14"/>
  <c r="T6" i="14" s="1"/>
  <c r="I3" i="13"/>
  <c r="T3" i="13" s="1"/>
  <c r="E4" i="13"/>
  <c r="E5" i="13"/>
  <c r="E6" i="13"/>
  <c r="I5" i="13"/>
  <c r="V5" i="13" s="1"/>
  <c r="I6" i="13"/>
  <c r="V6" i="13" s="1"/>
  <c r="I3" i="12"/>
  <c r="T3" i="12" s="1"/>
  <c r="E4" i="12"/>
  <c r="E5" i="12"/>
  <c r="E6" i="12"/>
  <c r="I5" i="12"/>
  <c r="V5" i="12" s="1"/>
  <c r="I6" i="12"/>
  <c r="V6" i="12" s="1"/>
  <c r="AN3" i="4"/>
  <c r="AN4" i="4"/>
  <c r="AN5" i="4"/>
  <c r="AN6" i="4"/>
  <c r="AN7" i="4"/>
  <c r="AN9" i="4"/>
  <c r="AS9" i="4" s="1"/>
  <c r="AN10" i="4"/>
  <c r="AS10" i="4" s="1"/>
  <c r="AN3" i="5"/>
  <c r="AN4" i="5"/>
  <c r="AN5" i="5"/>
  <c r="AN6" i="5"/>
  <c r="AN7" i="5"/>
  <c r="AN9" i="5"/>
  <c r="AS9" i="5" s="1"/>
  <c r="AN10" i="5"/>
  <c r="AS10" i="5" s="1"/>
  <c r="AN3" i="10"/>
  <c r="AN4" i="10"/>
  <c r="AN5" i="10"/>
  <c r="AN6" i="10"/>
  <c r="AN7" i="10"/>
  <c r="AN9" i="10"/>
  <c r="AS9" i="10" s="1"/>
  <c r="AN10" i="10"/>
  <c r="AS10" i="10" s="1"/>
  <c r="AN3" i="8"/>
  <c r="AN4" i="8"/>
  <c r="AN5" i="8"/>
  <c r="AN6" i="8"/>
  <c r="AN7" i="8"/>
  <c r="AN9" i="8"/>
  <c r="AS9" i="8" s="1"/>
  <c r="AN10" i="8"/>
  <c r="AS10" i="8" s="1"/>
  <c r="AM3" i="10"/>
  <c r="AS3" i="10" s="1"/>
  <c r="I3" i="10"/>
  <c r="AM4" i="10"/>
  <c r="E4" i="10"/>
  <c r="AM5" i="10"/>
  <c r="AS5" i="10" s="1"/>
  <c r="E5" i="10"/>
  <c r="AL5" i="10" s="1"/>
  <c r="AM6" i="10"/>
  <c r="E6" i="10"/>
  <c r="AL6" i="10" s="1"/>
  <c r="AM7" i="10"/>
  <c r="AS7" i="10" s="1"/>
  <c r="E7" i="10"/>
  <c r="AL7" i="10" s="1"/>
  <c r="AM8" i="10"/>
  <c r="E8" i="10"/>
  <c r="AN8" i="10"/>
  <c r="E9" i="10"/>
  <c r="AJ9" i="10" s="1"/>
  <c r="AL9" i="10"/>
  <c r="E10" i="10"/>
  <c r="AK9" i="10"/>
  <c r="I3" i="9"/>
  <c r="AN3" i="9"/>
  <c r="AS3" i="9" s="1"/>
  <c r="E4" i="9"/>
  <c r="AN4" i="9"/>
  <c r="AS4" i="9" s="1"/>
  <c r="E5" i="9"/>
  <c r="AN5" i="9"/>
  <c r="AS5" i="9" s="1"/>
  <c r="E6" i="9"/>
  <c r="AN6" i="9"/>
  <c r="AS6" i="9" s="1"/>
  <c r="E7" i="9"/>
  <c r="AN7" i="9"/>
  <c r="AS7" i="9" s="1"/>
  <c r="E8" i="9"/>
  <c r="AN8" i="9"/>
  <c r="AS8" i="9" s="1"/>
  <c r="E9" i="9"/>
  <c r="AN9" i="9"/>
  <c r="AS9" i="9" s="1"/>
  <c r="E10" i="9"/>
  <c r="AN10" i="9"/>
  <c r="AS10" i="9" s="1"/>
  <c r="M3" i="9"/>
  <c r="M4" i="9"/>
  <c r="AJ4" i="9" s="1"/>
  <c r="I5" i="9"/>
  <c r="I6" i="9"/>
  <c r="I7" i="9"/>
  <c r="I8" i="9"/>
  <c r="AJ8" i="9" s="1"/>
  <c r="I9" i="9"/>
  <c r="I10" i="9"/>
  <c r="AJ10" i="9" s="1"/>
  <c r="AM3" i="8"/>
  <c r="AK3" i="8"/>
  <c r="I3" i="8"/>
  <c r="AJ3" i="8"/>
  <c r="AM4" i="8"/>
  <c r="AK4" i="8"/>
  <c r="E4" i="8"/>
  <c r="AL4" i="8" s="1"/>
  <c r="AJ4" i="8"/>
  <c r="AM5" i="8"/>
  <c r="AK5" i="8"/>
  <c r="E5" i="8"/>
  <c r="AL5" i="8" s="1"/>
  <c r="AJ5" i="8"/>
  <c r="AM6" i="8"/>
  <c r="AK6" i="8"/>
  <c r="E6" i="8"/>
  <c r="AL6" i="8" s="1"/>
  <c r="AJ6" i="8"/>
  <c r="AM7" i="8"/>
  <c r="AS7" i="8" s="1"/>
  <c r="AK7" i="8"/>
  <c r="E7" i="8"/>
  <c r="AL7" i="8" s="1"/>
  <c r="AJ7" i="8"/>
  <c r="AM8" i="8"/>
  <c r="E8" i="8"/>
  <c r="AL8" i="8" s="1"/>
  <c r="AN8" i="8"/>
  <c r="E9" i="8"/>
  <c r="AJ9" i="8" s="1"/>
  <c r="E10" i="8"/>
  <c r="AJ10" i="8" s="1"/>
  <c r="AM3" i="7"/>
  <c r="AS3" i="7" s="1"/>
  <c r="I3" i="7"/>
  <c r="AM4" i="7"/>
  <c r="AS4" i="7" s="1"/>
  <c r="E4" i="7"/>
  <c r="AM5" i="7"/>
  <c r="AS5" i="7" s="1"/>
  <c r="E5" i="7"/>
  <c r="AM6" i="7"/>
  <c r="AS6" i="7" s="1"/>
  <c r="E6" i="7"/>
  <c r="AM7" i="7"/>
  <c r="AS7" i="7" s="1"/>
  <c r="E7" i="7"/>
  <c r="AM8" i="7"/>
  <c r="E8" i="7"/>
  <c r="AL8" i="7" s="1"/>
  <c r="AN8" i="7"/>
  <c r="E9" i="7"/>
  <c r="AJ9" i="7" s="1"/>
  <c r="E10" i="7"/>
  <c r="AM3" i="6"/>
  <c r="AS3" i="6" s="1"/>
  <c r="AK3" i="6"/>
  <c r="I3" i="6"/>
  <c r="AL3" i="6" s="1"/>
  <c r="AJ3" i="6"/>
  <c r="AM4" i="6"/>
  <c r="AK4" i="6"/>
  <c r="E4" i="6"/>
  <c r="AL4" i="6" s="1"/>
  <c r="AJ4" i="6"/>
  <c r="AM5" i="6"/>
  <c r="AK5" i="6"/>
  <c r="E5" i="6"/>
  <c r="AL5" i="6" s="1"/>
  <c r="AJ5" i="6"/>
  <c r="AM6" i="6"/>
  <c r="AS6" i="6" s="1"/>
  <c r="AK6" i="6"/>
  <c r="E6" i="6"/>
  <c r="AL6" i="6" s="1"/>
  <c r="AJ6" i="6"/>
  <c r="AM7" i="6"/>
  <c r="AK7" i="6"/>
  <c r="E7" i="6"/>
  <c r="AL7" i="6" s="1"/>
  <c r="AJ7" i="6"/>
  <c r="AM8" i="6"/>
  <c r="E8" i="6"/>
  <c r="AL8" i="6" s="1"/>
  <c r="AN8" i="6"/>
  <c r="E9" i="6"/>
  <c r="AJ9" i="6" s="1"/>
  <c r="E10" i="6"/>
  <c r="AJ10" i="6" s="1"/>
  <c r="AL10" i="6"/>
  <c r="AK10" i="6"/>
  <c r="AM3" i="5"/>
  <c r="AS3" i="5" s="1"/>
  <c r="I3" i="5"/>
  <c r="AM4" i="5"/>
  <c r="E4" i="5"/>
  <c r="AL4" i="5" s="1"/>
  <c r="AM5" i="5"/>
  <c r="AS5" i="5" s="1"/>
  <c r="E5" i="5"/>
  <c r="AL5" i="5" s="1"/>
  <c r="AM6" i="5"/>
  <c r="E6" i="5"/>
  <c r="AL6" i="5" s="1"/>
  <c r="AM7" i="5"/>
  <c r="AS7" i="5" s="1"/>
  <c r="E7" i="5"/>
  <c r="AL7" i="5" s="1"/>
  <c r="AM8" i="5"/>
  <c r="E8" i="5"/>
  <c r="AN8" i="5"/>
  <c r="E9" i="5"/>
  <c r="AJ9" i="5" s="1"/>
  <c r="E10" i="5"/>
  <c r="AJ10" i="5" s="1"/>
  <c r="AM3" i="4"/>
  <c r="AK3" i="4"/>
  <c r="I3" i="4"/>
  <c r="AL3" i="4" s="1"/>
  <c r="AJ3" i="4"/>
  <c r="AM4" i="4"/>
  <c r="AK4" i="4"/>
  <c r="E4" i="4"/>
  <c r="AL4" i="4" s="1"/>
  <c r="AJ4" i="4"/>
  <c r="AM5" i="4"/>
  <c r="E5" i="4"/>
  <c r="AM6" i="4"/>
  <c r="AS6" i="4" s="1"/>
  <c r="E6" i="4"/>
  <c r="AM7" i="4"/>
  <c r="AS7" i="4" s="1"/>
  <c r="E7" i="4"/>
  <c r="AM8" i="4"/>
  <c r="E8" i="4"/>
  <c r="AL8" i="4" s="1"/>
  <c r="AN8" i="4"/>
  <c r="E9" i="4"/>
  <c r="AJ9" i="4" s="1"/>
  <c r="E10" i="4"/>
  <c r="AJ10" i="4" s="1"/>
  <c r="AK10" i="4"/>
  <c r="AM3" i="3"/>
  <c r="AS3" i="3" s="1"/>
  <c r="AK3" i="3"/>
  <c r="I3" i="3"/>
  <c r="AL3" i="3" s="1"/>
  <c r="AJ3" i="3"/>
  <c r="AM4" i="3"/>
  <c r="AS4" i="3" s="1"/>
  <c r="AK4" i="3"/>
  <c r="E4" i="3"/>
  <c r="AL4" i="3" s="1"/>
  <c r="AJ4" i="3"/>
  <c r="AM5" i="3"/>
  <c r="AS5" i="3" s="1"/>
  <c r="AK5" i="3"/>
  <c r="E5" i="3"/>
  <c r="AL5" i="3" s="1"/>
  <c r="AJ5" i="3"/>
  <c r="AM6" i="3"/>
  <c r="AS6" i="3" s="1"/>
  <c r="AK6" i="3"/>
  <c r="E6" i="3"/>
  <c r="AL6" i="3" s="1"/>
  <c r="AJ6" i="3"/>
  <c r="AM7" i="3"/>
  <c r="AS7" i="3" s="1"/>
  <c r="AK7" i="3"/>
  <c r="E7" i="3"/>
  <c r="AL7" i="3" s="1"/>
  <c r="AJ7" i="3"/>
  <c r="AM8" i="3"/>
  <c r="E8" i="3"/>
  <c r="AL8" i="3" s="1"/>
  <c r="AN8" i="3"/>
  <c r="E9" i="3"/>
  <c r="AJ9" i="3" s="1"/>
  <c r="E10" i="3"/>
  <c r="AJ10" i="3" s="1"/>
  <c r="AL10" i="3"/>
  <c r="AK10" i="3"/>
  <c r="AL8" i="5" l="1"/>
  <c r="AJ8" i="5"/>
  <c r="AL3" i="5"/>
  <c r="AK3" i="5"/>
  <c r="AO3" i="5" s="1"/>
  <c r="AJ3" i="5"/>
  <c r="AJ10" i="7"/>
  <c r="AO10" i="7" s="1"/>
  <c r="AL10" i="7"/>
  <c r="T3" i="21"/>
  <c r="Y3" i="21" s="1"/>
  <c r="V3" i="21"/>
  <c r="U3" i="21"/>
  <c r="T3" i="23"/>
  <c r="V3" i="23"/>
  <c r="S3" i="23" s="1"/>
  <c r="U3" i="23"/>
  <c r="AL10" i="4"/>
  <c r="AI10" i="4" s="1"/>
  <c r="AL9" i="4"/>
  <c r="AK8" i="4"/>
  <c r="AL7" i="4"/>
  <c r="AK7" i="4"/>
  <c r="AI7" i="4" s="1"/>
  <c r="AJ7" i="4"/>
  <c r="AL6" i="4"/>
  <c r="AK6" i="4"/>
  <c r="AJ6" i="4"/>
  <c r="AI6" i="4" s="1"/>
  <c r="AL5" i="4"/>
  <c r="AJ5" i="4"/>
  <c r="AI5" i="4" s="1"/>
  <c r="AK9" i="5"/>
  <c r="AL9" i="5"/>
  <c r="AS6" i="5"/>
  <c r="AS4" i="5"/>
  <c r="AK10" i="7"/>
  <c r="AL7" i="7"/>
  <c r="AK7" i="7"/>
  <c r="AJ7" i="7"/>
  <c r="AI7" i="7" s="1"/>
  <c r="AL6" i="7"/>
  <c r="AK6" i="7"/>
  <c r="AI6" i="7" s="1"/>
  <c r="AJ6" i="7"/>
  <c r="AL5" i="7"/>
  <c r="AK5" i="7"/>
  <c r="AJ5" i="7"/>
  <c r="AI5" i="7" s="1"/>
  <c r="AL4" i="7"/>
  <c r="AK4" i="7"/>
  <c r="AI4" i="7" s="1"/>
  <c r="AJ4" i="7"/>
  <c r="AL3" i="7"/>
  <c r="AK3" i="7"/>
  <c r="AJ3" i="7"/>
  <c r="AI3" i="7" s="1"/>
  <c r="AL8" i="10"/>
  <c r="AJ8" i="10"/>
  <c r="AL3" i="10"/>
  <c r="AK3" i="10"/>
  <c r="AI3" i="10" s="1"/>
  <c r="AJ3" i="10"/>
  <c r="U3" i="12"/>
  <c r="S3" i="12" s="1"/>
  <c r="V3" i="12"/>
  <c r="U3" i="13"/>
  <c r="S3" i="13" s="1"/>
  <c r="V3" i="13"/>
  <c r="U3" i="17"/>
  <c r="S3" i="17" s="1"/>
  <c r="V3" i="17"/>
  <c r="V6" i="19"/>
  <c r="U4" i="19"/>
  <c r="AC3" i="20"/>
  <c r="V6" i="21"/>
  <c r="U3" i="22"/>
  <c r="Y3" i="22" s="1"/>
  <c r="V3" i="22"/>
  <c r="V6" i="23"/>
  <c r="V3" i="19"/>
  <c r="U3" i="19"/>
  <c r="S3" i="19" s="1"/>
  <c r="V3" i="16"/>
  <c r="U3" i="16"/>
  <c r="Y3" i="16" s="1"/>
  <c r="V3" i="15"/>
  <c r="U3" i="15"/>
  <c r="S3" i="15" s="1"/>
  <c r="V4" i="14"/>
  <c r="U4" i="14"/>
  <c r="S4" i="14" s="1"/>
  <c r="AS5" i="4"/>
  <c r="AS3" i="4"/>
  <c r="AS7" i="6"/>
  <c r="AS5" i="6"/>
  <c r="AS4" i="6"/>
  <c r="AL3" i="8"/>
  <c r="AI3" i="8" s="1"/>
  <c r="AL6" i="9"/>
  <c r="AL4" i="9"/>
  <c r="AJ10" i="10"/>
  <c r="AL4" i="10"/>
  <c r="T4" i="12"/>
  <c r="T4" i="13"/>
  <c r="S4" i="13" s="1"/>
  <c r="T3" i="14"/>
  <c r="V5" i="15"/>
  <c r="V6" i="16"/>
  <c r="T5" i="16"/>
  <c r="T4" i="17"/>
  <c r="V6" i="18"/>
  <c r="T4" i="18"/>
  <c r="T3" i="18"/>
  <c r="V6" i="22"/>
  <c r="T4" i="22"/>
  <c r="Y4" i="22" s="1"/>
  <c r="U5" i="23"/>
  <c r="AC5" i="23"/>
  <c r="V4" i="22"/>
  <c r="V3" i="20"/>
  <c r="AC6" i="20"/>
  <c r="V5" i="20"/>
  <c r="V4" i="20"/>
  <c r="U6" i="21"/>
  <c r="S6" i="21" s="1"/>
  <c r="AC5" i="21"/>
  <c r="U6" i="22"/>
  <c r="AC5" i="22"/>
  <c r="U6" i="23"/>
  <c r="Y6" i="23" s="1"/>
  <c r="T6" i="23"/>
  <c r="AC6" i="23"/>
  <c r="U5" i="22"/>
  <c r="T5" i="22"/>
  <c r="Y5" i="22" s="1"/>
  <c r="U5" i="21"/>
  <c r="AC6" i="21"/>
  <c r="T6" i="21"/>
  <c r="V4" i="12"/>
  <c r="V4" i="13"/>
  <c r="V4" i="15"/>
  <c r="AC5" i="17"/>
  <c r="V4" i="17"/>
  <c r="S4" i="17" s="1"/>
  <c r="AC5" i="18"/>
  <c r="U3" i="18"/>
  <c r="Y3" i="18" s="1"/>
  <c r="AC5" i="19"/>
  <c r="V4" i="19"/>
  <c r="S4" i="19" s="1"/>
  <c r="T6" i="19"/>
  <c r="T6" i="18"/>
  <c r="T6" i="17"/>
  <c r="U5" i="16"/>
  <c r="S5" i="16" s="1"/>
  <c r="U6" i="15"/>
  <c r="AC5" i="15"/>
  <c r="U5" i="14"/>
  <c r="AC6" i="14"/>
  <c r="T6" i="13"/>
  <c r="AC5" i="13"/>
  <c r="U5" i="12"/>
  <c r="AC6" i="12"/>
  <c r="T6" i="12"/>
  <c r="AC5" i="12"/>
  <c r="T5" i="12"/>
  <c r="S5" i="12" s="1"/>
  <c r="U5" i="13"/>
  <c r="T5" i="13"/>
  <c r="AC6" i="13"/>
  <c r="U6" i="14"/>
  <c r="Y6" i="14" s="1"/>
  <c r="AC5" i="14"/>
  <c r="T5" i="15"/>
  <c r="U5" i="15"/>
  <c r="S5" i="15" s="1"/>
  <c r="U4" i="16"/>
  <c r="V4" i="16"/>
  <c r="U5" i="17"/>
  <c r="T5" i="17"/>
  <c r="Y5" i="17" s="1"/>
  <c r="AC6" i="17"/>
  <c r="T5" i="18"/>
  <c r="S5" i="18" s="1"/>
  <c r="U5" i="18"/>
  <c r="AC6" i="18"/>
  <c r="U5" i="19"/>
  <c r="T5" i="19"/>
  <c r="Y5" i="19" s="1"/>
  <c r="AC6" i="19"/>
  <c r="AK5" i="4"/>
  <c r="AL7" i="9"/>
  <c r="AJ8" i="7"/>
  <c r="AI8" i="7" s="1"/>
  <c r="AK8" i="7"/>
  <c r="AK8" i="6"/>
  <c r="AI8" i="6" s="1"/>
  <c r="AJ8" i="6"/>
  <c r="AJ8" i="3"/>
  <c r="AI8" i="3" s="1"/>
  <c r="AK8" i="3"/>
  <c r="AL8" i="9"/>
  <c r="AS5" i="8"/>
  <c r="AS3" i="8"/>
  <c r="AL9" i="7"/>
  <c r="AK9" i="7"/>
  <c r="AO9" i="7" s="1"/>
  <c r="AL9" i="6"/>
  <c r="AK9" i="6"/>
  <c r="AO9" i="6" s="1"/>
  <c r="AL9" i="3"/>
  <c r="AK9" i="3"/>
  <c r="AO9" i="3" s="1"/>
  <c r="AS9" i="3"/>
  <c r="AS6" i="10"/>
  <c r="AL9" i="9"/>
  <c r="AL10" i="9"/>
  <c r="AL3" i="9"/>
  <c r="AL9" i="8"/>
  <c r="AS4" i="4"/>
  <c r="AS4" i="10"/>
  <c r="AL5" i="9"/>
  <c r="AJ6" i="9"/>
  <c r="AS6" i="8"/>
  <c r="AS4" i="8"/>
  <c r="AK10" i="8"/>
  <c r="AL10" i="8"/>
  <c r="AJ4" i="5"/>
  <c r="Y3" i="23"/>
  <c r="T5" i="23"/>
  <c r="S6" i="23"/>
  <c r="Y4" i="23"/>
  <c r="S4" i="23"/>
  <c r="T6" i="22"/>
  <c r="S5" i="22"/>
  <c r="S3" i="22"/>
  <c r="S3" i="21"/>
  <c r="T5" i="21"/>
  <c r="Y6" i="21"/>
  <c r="Y4" i="21"/>
  <c r="S4" i="21"/>
  <c r="T6" i="20"/>
  <c r="U6" i="20"/>
  <c r="U4" i="20"/>
  <c r="T4" i="20"/>
  <c r="U5" i="20"/>
  <c r="U3" i="20"/>
  <c r="Y4" i="19"/>
  <c r="Y3" i="19"/>
  <c r="U6" i="19"/>
  <c r="Y6" i="19" s="1"/>
  <c r="Y4" i="18"/>
  <c r="S4" i="18"/>
  <c r="U6" i="18"/>
  <c r="Y5" i="18"/>
  <c r="Y4" i="17"/>
  <c r="Y3" i="17"/>
  <c r="U6" i="17"/>
  <c r="Y6" i="17" s="1"/>
  <c r="Y4" i="16"/>
  <c r="S4" i="16"/>
  <c r="T6" i="16"/>
  <c r="Y5" i="16"/>
  <c r="S3" i="16"/>
  <c r="Y4" i="15"/>
  <c r="S4" i="15"/>
  <c r="T6" i="15"/>
  <c r="Y5" i="15"/>
  <c r="Y3" i="15"/>
  <c r="Y3" i="14"/>
  <c r="S3" i="14"/>
  <c r="V6" i="14"/>
  <c r="S6" i="14" s="1"/>
  <c r="T5" i="14"/>
  <c r="Y4" i="14"/>
  <c r="Y4" i="13"/>
  <c r="Y3" i="13"/>
  <c r="U6" i="13"/>
  <c r="Y6" i="13" s="1"/>
  <c r="Y4" i="12"/>
  <c r="S4" i="12"/>
  <c r="Y5" i="12"/>
  <c r="Y3" i="12"/>
  <c r="U6" i="12"/>
  <c r="Y6" i="12" s="1"/>
  <c r="AK9" i="4"/>
  <c r="AI9" i="4" s="1"/>
  <c r="AJ8" i="4"/>
  <c r="AI8" i="4" s="1"/>
  <c r="AK10" i="5"/>
  <c r="AL10" i="5"/>
  <c r="AK8" i="5"/>
  <c r="AJ7" i="5"/>
  <c r="AK7" i="5"/>
  <c r="AJ6" i="5"/>
  <c r="AK6" i="5"/>
  <c r="AJ5" i="5"/>
  <c r="AK5" i="5"/>
  <c r="AK4" i="5"/>
  <c r="AI4" i="5" s="1"/>
  <c r="AK10" i="10"/>
  <c r="AL10" i="10"/>
  <c r="AK8" i="10"/>
  <c r="AJ7" i="10"/>
  <c r="AK7" i="10"/>
  <c r="AJ6" i="10"/>
  <c r="AK6" i="10"/>
  <c r="AJ5" i="10"/>
  <c r="AK5" i="10"/>
  <c r="AJ4" i="10"/>
  <c r="AK4" i="10"/>
  <c r="AK9" i="8"/>
  <c r="AI9" i="8" s="1"/>
  <c r="AJ8" i="8"/>
  <c r="AK8" i="8"/>
  <c r="AO8" i="8" s="1"/>
  <c r="AO10" i="10"/>
  <c r="AO9" i="10"/>
  <c r="AI9" i="10"/>
  <c r="AO3" i="10"/>
  <c r="AS8" i="10"/>
  <c r="AJ9" i="9"/>
  <c r="AJ7" i="9"/>
  <c r="AJ5" i="9"/>
  <c r="AJ3" i="9"/>
  <c r="AK10" i="9"/>
  <c r="AO10" i="9" s="1"/>
  <c r="AK8" i="9"/>
  <c r="AO8" i="9" s="1"/>
  <c r="AK6" i="9"/>
  <c r="AK4" i="9"/>
  <c r="AO4" i="9" s="1"/>
  <c r="AK9" i="9"/>
  <c r="AK7" i="9"/>
  <c r="AK5" i="9"/>
  <c r="AK3" i="9"/>
  <c r="AO10" i="8"/>
  <c r="AO7" i="8"/>
  <c r="AI7" i="8"/>
  <c r="AO6" i="8"/>
  <c r="AI6" i="8"/>
  <c r="AO5" i="8"/>
  <c r="AI5" i="8"/>
  <c r="AO4" i="8"/>
  <c r="AI4" i="8"/>
  <c r="AO3" i="8"/>
  <c r="AS8" i="8"/>
  <c r="AI10" i="7"/>
  <c r="AO8" i="7"/>
  <c r="AO7" i="7"/>
  <c r="AO6" i="7"/>
  <c r="AO5" i="7"/>
  <c r="AO4" i="7"/>
  <c r="AO3" i="7"/>
  <c r="AS8" i="7"/>
  <c r="AO10" i="6"/>
  <c r="AI10" i="6"/>
  <c r="AO8" i="6"/>
  <c r="AO7" i="6"/>
  <c r="AI7" i="6"/>
  <c r="AO6" i="6"/>
  <c r="AI6" i="6"/>
  <c r="AO5" i="6"/>
  <c r="AI5" i="6"/>
  <c r="AO4" i="6"/>
  <c r="AI4" i="6"/>
  <c r="AO3" i="6"/>
  <c r="AI3" i="6"/>
  <c r="AS8" i="6"/>
  <c r="AO10" i="5"/>
  <c r="AI10" i="5"/>
  <c r="AO9" i="5"/>
  <c r="AI9" i="5"/>
  <c r="AI3" i="5"/>
  <c r="AS8" i="5"/>
  <c r="AO10" i="4"/>
  <c r="AO7" i="4"/>
  <c r="AO6" i="4"/>
  <c r="AO5" i="4"/>
  <c r="AO4" i="4"/>
  <c r="AI4" i="4"/>
  <c r="AO3" i="4"/>
  <c r="AI3" i="4"/>
  <c r="AS8" i="4"/>
  <c r="AO10" i="3"/>
  <c r="AI10" i="3"/>
  <c r="AO8" i="3"/>
  <c r="AO7" i="3"/>
  <c r="AI7" i="3"/>
  <c r="AO6" i="3"/>
  <c r="AI6" i="3"/>
  <c r="AO5" i="3"/>
  <c r="AI5" i="3"/>
  <c r="AO4" i="3"/>
  <c r="AI4" i="3"/>
  <c r="AO3" i="3"/>
  <c r="AI3" i="3"/>
  <c r="AS8" i="3"/>
  <c r="AQ3" i="7" l="1"/>
  <c r="AI9" i="3"/>
  <c r="AI9" i="6"/>
  <c r="AO6" i="9"/>
  <c r="AI8" i="10"/>
  <c r="AO7" i="5"/>
  <c r="AO8" i="5"/>
  <c r="Y6" i="18"/>
  <c r="AA5" i="18" s="1"/>
  <c r="S3" i="20"/>
  <c r="S5" i="19"/>
  <c r="S5" i="17"/>
  <c r="S4" i="22"/>
  <c r="S5" i="20"/>
  <c r="Y5" i="20"/>
  <c r="AA6" i="17"/>
  <c r="S3" i="18"/>
  <c r="AA6" i="19"/>
  <c r="Y5" i="13"/>
  <c r="AA3" i="13" s="1"/>
  <c r="AA6" i="12"/>
  <c r="S6" i="12"/>
  <c r="S5" i="13"/>
  <c r="AA6" i="13"/>
  <c r="S6" i="13"/>
  <c r="S6" i="17"/>
  <c r="S6" i="19"/>
  <c r="AO7" i="10"/>
  <c r="AQ7" i="10" s="1"/>
  <c r="AI7" i="5"/>
  <c r="AI8" i="5"/>
  <c r="AO9" i="4"/>
  <c r="AI10" i="10"/>
  <c r="AI5" i="10"/>
  <c r="AI6" i="10"/>
  <c r="AI8" i="8"/>
  <c r="AO4" i="10"/>
  <c r="AQ3" i="10" s="1"/>
  <c r="AI8" i="9"/>
  <c r="AI9" i="7"/>
  <c r="AQ3" i="6"/>
  <c r="AO5" i="5"/>
  <c r="AQ3" i="3"/>
  <c r="AO6" i="10"/>
  <c r="AI7" i="10"/>
  <c r="AO5" i="10"/>
  <c r="AQ5" i="10" s="1"/>
  <c r="AI4" i="10"/>
  <c r="AO6" i="5"/>
  <c r="AQ6" i="5" s="1"/>
  <c r="AI5" i="5"/>
  <c r="AO8" i="10"/>
  <c r="AO9" i="8"/>
  <c r="AQ3" i="8" s="1"/>
  <c r="AI10" i="8"/>
  <c r="AI6" i="5"/>
  <c r="AO4" i="5"/>
  <c r="AQ4" i="5" s="1"/>
  <c r="AO8" i="4"/>
  <c r="AQ3" i="4" s="1"/>
  <c r="Y5" i="23"/>
  <c r="AA5" i="23" s="1"/>
  <c r="S5" i="23"/>
  <c r="AA3" i="23"/>
  <c r="Y6" i="22"/>
  <c r="AA6" i="22" s="1"/>
  <c r="S6" i="22"/>
  <c r="AA4" i="22"/>
  <c r="Y5" i="21"/>
  <c r="AA5" i="21" s="1"/>
  <c r="S5" i="21"/>
  <c r="AA3" i="21"/>
  <c r="Y4" i="20"/>
  <c r="S4" i="20"/>
  <c r="Y3" i="20"/>
  <c r="Y6" i="20"/>
  <c r="S6" i="20"/>
  <c r="AA3" i="19"/>
  <c r="AA5" i="19"/>
  <c r="AA4" i="19"/>
  <c r="S6" i="18"/>
  <c r="AA4" i="18"/>
  <c r="AA3" i="17"/>
  <c r="AA4" i="17"/>
  <c r="Y6" i="16"/>
  <c r="S6" i="16"/>
  <c r="AA4" i="16"/>
  <c r="Y6" i="15"/>
  <c r="AA6" i="15" s="1"/>
  <c r="S6" i="15"/>
  <c r="AA4" i="15"/>
  <c r="Y5" i="14"/>
  <c r="AA5" i="14" s="1"/>
  <c r="S5" i="14"/>
  <c r="AA5" i="13"/>
  <c r="AA3" i="12"/>
  <c r="AA5" i="12"/>
  <c r="AA4" i="12"/>
  <c r="AQ4" i="10"/>
  <c r="AQ6" i="10"/>
  <c r="AQ8" i="10"/>
  <c r="AQ10" i="10"/>
  <c r="AO3" i="9"/>
  <c r="AI3" i="9"/>
  <c r="AO7" i="9"/>
  <c r="AI7" i="9"/>
  <c r="AI10" i="9"/>
  <c r="AI4" i="9"/>
  <c r="AI6" i="9"/>
  <c r="AO5" i="9"/>
  <c r="AI5" i="9"/>
  <c r="AO9" i="9"/>
  <c r="AQ9" i="9" s="1"/>
  <c r="AI9" i="9"/>
  <c r="AQ4" i="8"/>
  <c r="AQ6" i="8"/>
  <c r="AQ8" i="8"/>
  <c r="AQ10" i="8"/>
  <c r="AQ4" i="7"/>
  <c r="AQ5" i="7"/>
  <c r="AQ6" i="7"/>
  <c r="AQ8" i="7"/>
  <c r="AQ9" i="7"/>
  <c r="AQ10" i="7"/>
  <c r="AQ4" i="6"/>
  <c r="AQ5" i="6"/>
  <c r="AQ6" i="6"/>
  <c r="AQ7" i="6"/>
  <c r="AQ8" i="6"/>
  <c r="AQ9" i="6"/>
  <c r="AQ10" i="6"/>
  <c r="AQ5" i="5"/>
  <c r="AQ7" i="5"/>
  <c r="AQ9" i="5"/>
  <c r="AQ4" i="4"/>
  <c r="AQ5" i="4"/>
  <c r="AQ6" i="4"/>
  <c r="AQ7" i="4"/>
  <c r="AQ8" i="4"/>
  <c r="AQ9" i="4"/>
  <c r="AQ10" i="4"/>
  <c r="AQ4" i="3"/>
  <c r="AQ5" i="3"/>
  <c r="AQ6" i="3"/>
  <c r="AQ7" i="3"/>
  <c r="AQ8" i="3"/>
  <c r="AQ9" i="3"/>
  <c r="AQ10" i="3"/>
  <c r="AQ10" i="5" l="1"/>
  <c r="AQ8" i="5"/>
  <c r="AQ9" i="10"/>
  <c r="AA4" i="13"/>
  <c r="AA3" i="18"/>
  <c r="AA5" i="20"/>
  <c r="AA6" i="20"/>
  <c r="AA4" i="14"/>
  <c r="AA6" i="14"/>
  <c r="AQ7" i="8"/>
  <c r="AQ5" i="8"/>
  <c r="AQ3" i="5"/>
  <c r="AA6" i="23"/>
  <c r="AA4" i="23"/>
  <c r="AA5" i="22"/>
  <c r="AA3" i="22"/>
  <c r="AA6" i="21"/>
  <c r="AA4" i="21"/>
  <c r="AA3" i="20"/>
  <c r="AA4" i="20"/>
  <c r="AA5" i="16"/>
  <c r="AA3" i="16"/>
  <c r="AA5" i="15"/>
  <c r="AA3" i="15"/>
  <c r="AA3" i="14"/>
  <c r="AQ5" i="9"/>
  <c r="AQ7" i="9"/>
  <c r="AQ3" i="9"/>
  <c r="AQ6" i="9"/>
  <c r="AQ8" i="9"/>
  <c r="AQ10" i="9"/>
</calcChain>
</file>

<file path=xl/sharedStrings.xml><?xml version="1.0" encoding="utf-8"?>
<sst xmlns="http://schemas.openxmlformats.org/spreadsheetml/2006/main" count="1811" uniqueCount="152">
  <si>
    <t>Szili Balázs</t>
  </si>
  <si>
    <t>Horváth Dénes</t>
  </si>
  <si>
    <t>Horváth Imre</t>
  </si>
  <si>
    <t>Körmendi Gábor</t>
  </si>
  <si>
    <t>Németh Károly</t>
  </si>
  <si>
    <t>Siska János</t>
  </si>
  <si>
    <t>Donáth Tibor</t>
  </si>
  <si>
    <t>Mészáros György</t>
  </si>
  <si>
    <t xml:space="preserve">Böcskei Barnabás </t>
  </si>
  <si>
    <t xml:space="preserve">Füzy Csaba </t>
  </si>
  <si>
    <t xml:space="preserve">Böcskei Imre </t>
  </si>
  <si>
    <t>Inczédi Gergő </t>
  </si>
  <si>
    <t>dr. Havas Peter </t>
  </si>
  <si>
    <t>Simon Ferenc </t>
  </si>
  <si>
    <t>Moldovan Karoly </t>
  </si>
  <si>
    <t>Valics Lehel </t>
  </si>
  <si>
    <t>Martonfi Istvan</t>
  </si>
  <si>
    <t>Debreczy István</t>
  </si>
  <si>
    <t>Garamvölgyi József</t>
  </si>
  <si>
    <t>Angler Lajos</t>
  </si>
  <si>
    <t>Horváth Sándor</t>
  </si>
  <si>
    <t>Illés Péter</t>
  </si>
  <si>
    <t>Benkő János</t>
  </si>
  <si>
    <t>Máté Bálint</t>
  </si>
  <si>
    <t>Fülöp Elemér</t>
  </si>
  <si>
    <t>Szendrey Tibor</t>
  </si>
  <si>
    <t>Trecskó János</t>
  </si>
  <si>
    <t>Balla Antal</t>
  </si>
  <si>
    <t>Mecsér Béla</t>
  </si>
  <si>
    <t>Najror Zoltán</t>
  </si>
  <si>
    <t>Rákos Norbert</t>
  </si>
  <si>
    <t>Plemic Stevan</t>
  </si>
  <si>
    <t>Papp-Takács Sándor</t>
  </si>
  <si>
    <t>Kiss István</t>
  </si>
  <si>
    <t>Pákai György</t>
  </si>
  <si>
    <t>Magyar Antal</t>
  </si>
  <si>
    <t>Vágó László</t>
  </si>
  <si>
    <t>Koczor János</t>
  </si>
  <si>
    <t>Lukács László</t>
  </si>
  <si>
    <t>Bodó Attila</t>
  </si>
  <si>
    <t>Kondor Gábor</t>
  </si>
  <si>
    <t>Kondor Balázs</t>
  </si>
  <si>
    <t>Béres II Zoltán</t>
  </si>
  <si>
    <t>Fazekas Mihály</t>
  </si>
  <si>
    <t>Theodos Sándor</t>
  </si>
  <si>
    <t>Szirtes András</t>
  </si>
  <si>
    <t>Németh Antal</t>
  </si>
  <si>
    <t>Mihály Zoltán</t>
  </si>
  <si>
    <t>Oláh Tamás</t>
  </si>
  <si>
    <t>Nagy Attila</t>
  </si>
  <si>
    <t>I. Nagy Attila</t>
  </si>
  <si>
    <t>Radnóti Péter</t>
  </si>
  <si>
    <t>Bottyán Zoltán</t>
  </si>
  <si>
    <t>Komáromi Zsolt</t>
  </si>
  <si>
    <t>Csekei Zoltán</t>
  </si>
  <si>
    <t>Váradi László</t>
  </si>
  <si>
    <t>Becz András</t>
  </si>
  <si>
    <t>Szegedi András</t>
  </si>
  <si>
    <t>Csekei Gábor</t>
  </si>
  <si>
    <t>Debreczy Zoltán</t>
  </si>
  <si>
    <t>Benyák Albert</t>
  </si>
  <si>
    <t>Dobolyi János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</si>
  <si>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</si>
  <si>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</si>
  <si>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</si>
  <si>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</si>
  <si>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</si>
  <si>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</si>
  <si>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</si>
  <si>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</si>
  <si>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</si>
  <si>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</si>
  <si>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j8</t>
  </si>
  <si>
    <t>.</t>
  </si>
  <si>
    <t>:</t>
  </si>
  <si>
    <t>10.00</t>
  </si>
  <si>
    <t>1. pálya</t>
  </si>
  <si>
    <t>2. pálya</t>
  </si>
  <si>
    <t>3. pálya</t>
  </si>
  <si>
    <t>4. pálya</t>
  </si>
  <si>
    <t>5. pálya</t>
  </si>
  <si>
    <t>6. pálya</t>
  </si>
  <si>
    <t>7. pálya</t>
  </si>
  <si>
    <t>8. pálya</t>
  </si>
  <si>
    <t>9. pálya</t>
  </si>
  <si>
    <t>10. pálya</t>
  </si>
  <si>
    <t>11. pálya</t>
  </si>
  <si>
    <t>12. pálya</t>
  </si>
  <si>
    <t>13. pálya</t>
  </si>
  <si>
    <t>14. pálya</t>
  </si>
  <si>
    <t>15. pálya</t>
  </si>
  <si>
    <t>16. pálya</t>
  </si>
  <si>
    <t>17. pálya</t>
  </si>
  <si>
    <t>18. pálya</t>
  </si>
  <si>
    <t>19. pálya</t>
  </si>
  <si>
    <t>20. pálya</t>
  </si>
  <si>
    <t>21. pálya</t>
  </si>
  <si>
    <t>22. pálya</t>
  </si>
  <si>
    <t>23. pálya</t>
  </si>
  <si>
    <t>24. pálya</t>
  </si>
  <si>
    <t>25. pálya</t>
  </si>
  <si>
    <t>26. pálya</t>
  </si>
  <si>
    <t>10.40</t>
  </si>
  <si>
    <t>OB egyéni</t>
  </si>
  <si>
    <t>11.20</t>
  </si>
  <si>
    <t>Füzy Csaba</t>
  </si>
  <si>
    <t>12.00</t>
  </si>
  <si>
    <t>12.40</t>
  </si>
  <si>
    <t>13.20</t>
  </si>
  <si>
    <t>14.00</t>
  </si>
  <si>
    <t xml:space="preserve"> </t>
  </si>
  <si>
    <t>legjobb 32</t>
  </si>
  <si>
    <t>15.00 - 16.50</t>
  </si>
  <si>
    <t>17.00 - 18. 50</t>
  </si>
  <si>
    <t>legjobb 16</t>
  </si>
  <si>
    <t>Szöllősi László</t>
  </si>
  <si>
    <t>Erdőteleki Miklós</t>
  </si>
  <si>
    <t>27. pálya</t>
  </si>
  <si>
    <t>28. pálya</t>
  </si>
  <si>
    <t>Erdőteleki miklós</t>
  </si>
  <si>
    <t>2-1</t>
  </si>
  <si>
    <t>0-0</t>
  </si>
  <si>
    <t>1-0</t>
  </si>
  <si>
    <t>0-2</t>
  </si>
  <si>
    <t>3-2</t>
  </si>
  <si>
    <t>1-5</t>
  </si>
  <si>
    <t>1-1</t>
  </si>
  <si>
    <t>3-0</t>
  </si>
  <si>
    <t>2-2</t>
  </si>
  <si>
    <t>0-1</t>
  </si>
  <si>
    <t>2-0</t>
  </si>
  <si>
    <t>3-1</t>
  </si>
  <si>
    <t>4-1</t>
  </si>
  <si>
    <t>1-2</t>
  </si>
  <si>
    <t>4-0</t>
  </si>
  <si>
    <t>8-1</t>
  </si>
  <si>
    <t>6-0</t>
  </si>
  <si>
    <t>5-3</t>
  </si>
  <si>
    <t>1-3</t>
  </si>
  <si>
    <t>7-2</t>
  </si>
  <si>
    <t>0-3</t>
  </si>
  <si>
    <t>5-1</t>
  </si>
  <si>
    <t>9-2</t>
  </si>
  <si>
    <t>6-1</t>
  </si>
  <si>
    <t>1-4</t>
  </si>
  <si>
    <t>5-0</t>
  </si>
  <si>
    <t>4-3</t>
  </si>
  <si>
    <t>5-2</t>
  </si>
  <si>
    <t>4-2</t>
  </si>
  <si>
    <t>2-3</t>
  </si>
  <si>
    <t>Pákay György</t>
  </si>
  <si>
    <t>Simon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</si>
</sst>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 CE"/>
      <charset val="238"/>
    </font>
    <font>
      <b/>
      <sz val="10"/>
      <color indexed="62"/>
      <name val="Arial CE"/>
      <charset val="238"/>
    </font>
    <font>
      <b/>
      <sz val="1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0" xfId="0" applyFont="1" applyFill="1" applyAlignment="1">
      <alignment vertical="center" wrapText="1"/>
    </xf>
    <xf numFmtId="0" fontId="2" fillId="3" borderId="0" xfId="0" applyFont="1" applyFill="1"/>
    <xf numFmtId="0" fontId="2" fillId="4" borderId="0" xfId="0" applyFont="1" applyFill="1"/>
    <xf numFmtId="0" fontId="2" fillId="2" borderId="0" xfId="0" applyFont="1" applyFill="1"/>
    <xf numFmtId="0" fontId="2" fillId="6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/>
    <xf numFmtId="0" fontId="1" fillId="4" borderId="0" xfId="0" applyFont="1" applyFill="1" applyAlignment="1">
      <alignment vertical="center" wrapText="1"/>
    </xf>
    <xf numFmtId="0" fontId="1" fillId="4" borderId="0" xfId="0" applyFont="1" applyFill="1"/>
    <xf numFmtId="0" fontId="1" fillId="2" borderId="0" xfId="0" applyFont="1" applyFill="1"/>
    <xf numFmtId="0" fontId="1" fillId="6" borderId="0" xfId="0" applyFont="1" applyFill="1"/>
    <xf numFmtId="0" fontId="1" fillId="6" borderId="0" xfId="0" applyFont="1" applyFill="1" applyAlignment="1">
      <alignment vertical="center" wrapText="1"/>
    </xf>
    <xf numFmtId="0" fontId="4" fillId="7" borderId="0" xfId="0" applyFont="1" applyFill="1"/>
    <xf numFmtId="14" fontId="4" fillId="7" borderId="0" xfId="0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vertical="center" wrapText="1"/>
    </xf>
    <xf numFmtId="0" fontId="0" fillId="0" borderId="4" xfId="0" applyBorder="1"/>
    <xf numFmtId="0" fontId="8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0" xfId="0" applyFill="1"/>
    <xf numFmtId="0" fontId="11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7" borderId="8" xfId="0" applyFont="1" applyFill="1" applyBorder="1" applyAlignment="1">
      <alignment horizontal="center"/>
    </xf>
    <xf numFmtId="0" fontId="0" fillId="8" borderId="9" xfId="0" applyFill="1" applyBorder="1"/>
    <xf numFmtId="0" fontId="0" fillId="8" borderId="10" xfId="0" applyFill="1" applyBorder="1"/>
    <xf numFmtId="0" fontId="15" fillId="0" borderId="9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4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14" fillId="7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right" vertical="top"/>
    </xf>
    <xf numFmtId="0" fontId="15" fillId="0" borderId="11" xfId="0" applyFont="1" applyBorder="1" applyAlignment="1">
      <alignment horizontal="left" vertical="top"/>
    </xf>
    <xf numFmtId="0" fontId="0" fillId="8" borderId="15" xfId="0" applyFill="1" applyBorder="1"/>
    <xf numFmtId="0" fontId="0" fillId="8" borderId="11" xfId="0" applyFill="1" applyBorder="1"/>
    <xf numFmtId="0" fontId="0" fillId="0" borderId="16" xfId="0" applyBorder="1"/>
    <xf numFmtId="0" fontId="14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5" fillId="0" borderId="20" xfId="0" applyFont="1" applyBorder="1" applyAlignment="1">
      <alignment horizontal="left" vertical="top"/>
    </xf>
    <xf numFmtId="0" fontId="0" fillId="8" borderId="19" xfId="0" applyFill="1" applyBorder="1"/>
    <xf numFmtId="0" fontId="0" fillId="8" borderId="20" xfId="0" applyFill="1" applyBorder="1"/>
    <xf numFmtId="0" fontId="1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0" fillId="0" borderId="0" xfId="0" applyBorder="1"/>
    <xf numFmtId="0" fontId="19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horizontal="center" vertical="top"/>
    </xf>
    <xf numFmtId="0" fontId="6" fillId="0" borderId="0" xfId="0" applyFont="1" applyBorder="1"/>
    <xf numFmtId="0" fontId="22" fillId="0" borderId="0" xfId="0" applyFont="1" applyBorder="1"/>
    <xf numFmtId="0" fontId="0" fillId="0" borderId="0" xfId="0" applyBorder="1" applyAlignment="1">
      <alignment horizontal="right"/>
    </xf>
    <xf numFmtId="0" fontId="23" fillId="7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Border="1" applyAlignment="1">
      <alignment horizontal="right" vertical="top"/>
    </xf>
    <xf numFmtId="0" fontId="0" fillId="9" borderId="0" xfId="0" applyFill="1" applyBorder="1"/>
    <xf numFmtId="0" fontId="24" fillId="9" borderId="0" xfId="0" applyFont="1" applyFill="1" applyAlignment="1">
      <alignment horizontal="center" vertical="center"/>
    </xf>
    <xf numFmtId="0" fontId="6" fillId="9" borderId="0" xfId="0" applyFont="1" applyFill="1" applyBorder="1" applyAlignment="1">
      <alignment vertical="center"/>
    </xf>
    <xf numFmtId="0" fontId="0" fillId="9" borderId="0" xfId="0" applyFill="1"/>
    <xf numFmtId="0" fontId="22" fillId="9" borderId="0" xfId="0" applyFont="1" applyFill="1" applyBorder="1" applyAlignment="1">
      <alignment horizontal="center"/>
    </xf>
    <xf numFmtId="0" fontId="23" fillId="9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top"/>
    </xf>
    <xf numFmtId="0" fontId="0" fillId="10" borderId="0" xfId="0" applyFill="1" applyBorder="1"/>
    <xf numFmtId="0" fontId="24" fillId="10" borderId="0" xfId="0" applyFont="1" applyFill="1" applyAlignment="1">
      <alignment horizontal="center" vertical="center"/>
    </xf>
    <xf numFmtId="0" fontId="6" fillId="10" borderId="0" xfId="0" applyFont="1" applyFill="1" applyBorder="1" applyAlignment="1">
      <alignment vertical="center"/>
    </xf>
    <xf numFmtId="0" fontId="0" fillId="10" borderId="0" xfId="0" applyFill="1"/>
    <xf numFmtId="0" fontId="22" fillId="10" borderId="0" xfId="0" applyFont="1" applyFill="1" applyBorder="1" applyAlignment="1">
      <alignment horizontal="center"/>
    </xf>
    <xf numFmtId="0" fontId="23" fillId="1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3" fillId="3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5" fillId="3" borderId="0" xfId="0" applyFont="1" applyFill="1" applyAlignment="1">
      <alignment vertical="center" wrapText="1"/>
    </xf>
    <xf numFmtId="0" fontId="25" fillId="6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5" fillId="6" borderId="23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vertical="center" wrapText="1"/>
    </xf>
    <xf numFmtId="0" fontId="25" fillId="4" borderId="23" xfId="0" applyFont="1" applyFill="1" applyBorder="1" applyAlignment="1">
      <alignment vertical="center" wrapText="1"/>
    </xf>
    <xf numFmtId="0" fontId="25" fillId="2" borderId="2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26" fillId="4" borderId="23" xfId="0" applyFont="1" applyFill="1" applyBorder="1" applyAlignment="1">
      <alignment vertical="center"/>
    </xf>
    <xf numFmtId="0" fontId="26" fillId="6" borderId="23" xfId="0" applyFont="1" applyFill="1" applyBorder="1" applyAlignment="1">
      <alignment vertical="center"/>
    </xf>
    <xf numFmtId="0" fontId="25" fillId="4" borderId="23" xfId="0" applyFont="1" applyFill="1" applyBorder="1" applyAlignment="1">
      <alignment vertical="center"/>
    </xf>
    <xf numFmtId="0" fontId="25" fillId="6" borderId="23" xfId="0" applyFont="1" applyFill="1" applyBorder="1" applyAlignment="1">
      <alignment vertical="center"/>
    </xf>
    <xf numFmtId="0" fontId="25" fillId="2" borderId="23" xfId="0" applyFont="1" applyFill="1" applyBorder="1" applyAlignment="1">
      <alignment vertical="center"/>
    </xf>
    <xf numFmtId="0" fontId="26" fillId="3" borderId="23" xfId="0" applyFont="1" applyFill="1" applyBorder="1" applyAlignment="1">
      <alignment vertical="center"/>
    </xf>
    <xf numFmtId="0" fontId="26" fillId="2" borderId="23" xfId="0" applyFont="1" applyFill="1" applyBorder="1" applyAlignment="1">
      <alignment vertical="center"/>
    </xf>
    <xf numFmtId="0" fontId="25" fillId="3" borderId="23" xfId="0" applyFont="1" applyFill="1" applyBorder="1" applyAlignment="1">
      <alignment vertical="center"/>
    </xf>
    <xf numFmtId="0" fontId="26" fillId="4" borderId="0" xfId="0" applyFont="1" applyFill="1" applyAlignment="1">
      <alignment vertical="center"/>
    </xf>
    <xf numFmtId="0" fontId="26" fillId="6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15" xfId="0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/>
    </xf>
    <xf numFmtId="0" fontId="0" fillId="8" borderId="15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Fill="1" applyBorder="1" applyAlignment="1">
      <alignment vertical="center"/>
    </xf>
    <xf numFmtId="0" fontId="14" fillId="7" borderId="18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vertical="center"/>
    </xf>
    <xf numFmtId="0" fontId="0" fillId="8" borderId="19" xfId="0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21" fillId="9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3" fillId="7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0" fillId="9" borderId="0" xfId="0" applyFill="1" applyBorder="1" applyAlignment="1">
      <alignment vertical="center"/>
    </xf>
    <xf numFmtId="0" fontId="0" fillId="9" borderId="0" xfId="0" applyFill="1" applyAlignment="1">
      <alignment vertical="center"/>
    </xf>
    <xf numFmtId="0" fontId="22" fillId="9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22" fillId="1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20" fillId="6" borderId="0" xfId="0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0" fillId="0" borderId="13" xfId="0" applyFont="1" applyFill="1" applyBorder="1"/>
    <xf numFmtId="0" fontId="6" fillId="0" borderId="0" xfId="0" applyFont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top"/>
    </xf>
    <xf numFmtId="0" fontId="6" fillId="10" borderId="0" xfId="0" applyFont="1" applyFill="1" applyBorder="1"/>
    <xf numFmtId="0" fontId="7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Continuous" vertical="center" wrapText="1"/>
    </xf>
    <xf numFmtId="0" fontId="15" fillId="0" borderId="13" xfId="0" applyFont="1" applyBorder="1" applyAlignment="1">
      <alignment horizontal="left" vertical="top"/>
    </xf>
    <xf numFmtId="0" fontId="14" fillId="7" borderId="16" xfId="0" applyFont="1" applyFill="1" applyBorder="1" applyAlignment="1">
      <alignment horizontal="center"/>
    </xf>
    <xf numFmtId="0" fontId="15" fillId="0" borderId="17" xfId="0" applyFont="1" applyBorder="1" applyAlignment="1">
      <alignment horizontal="left" vertical="top"/>
    </xf>
    <xf numFmtId="0" fontId="0" fillId="0" borderId="24" xfId="0" applyBorder="1"/>
    <xf numFmtId="0" fontId="8" fillId="0" borderId="2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8" borderId="8" xfId="0" applyFill="1" applyBorder="1"/>
    <xf numFmtId="0" fontId="0" fillId="8" borderId="13" xfId="0" applyFill="1" applyBorder="1"/>
    <xf numFmtId="0" fontId="14" fillId="7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right" vertical="top"/>
    </xf>
    <xf numFmtId="0" fontId="0" fillId="0" borderId="27" xfId="0" applyBorder="1" applyAlignment="1">
      <alignment horizontal="center" vertical="center"/>
    </xf>
    <xf numFmtId="0" fontId="15" fillId="0" borderId="27" xfId="0" applyFont="1" applyBorder="1" applyAlignment="1">
      <alignment horizontal="left" vertical="top"/>
    </xf>
    <xf numFmtId="0" fontId="0" fillId="8" borderId="26" xfId="0" applyFill="1" applyBorder="1"/>
    <xf numFmtId="0" fontId="0" fillId="8" borderId="27" xfId="0" applyFill="1" applyBorder="1"/>
    <xf numFmtId="0" fontId="0" fillId="8" borderId="22" xfId="0" applyFill="1" applyBorder="1"/>
    <xf numFmtId="0" fontId="14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28" xfId="0" applyFill="1" applyBorder="1"/>
    <xf numFmtId="0" fontId="29" fillId="6" borderId="18" xfId="0" applyFont="1" applyFill="1" applyBorder="1" applyAlignment="1">
      <alignment horizontal="left" vertical="center"/>
    </xf>
    <xf numFmtId="0" fontId="29" fillId="6" borderId="23" xfId="0" applyFont="1" applyFill="1" applyBorder="1" applyAlignment="1">
      <alignment horizontal="left" vertical="center"/>
    </xf>
    <xf numFmtId="49" fontId="0" fillId="0" borderId="23" xfId="0" applyNumberFormat="1" applyBorder="1" applyAlignment="1">
      <alignment vertical="center"/>
    </xf>
  </cellXfs>
  <cellStyles count="1">
    <cellStyle name="Normál" xfId="0" builtinId="0"/>
  </cellStyles>
  <dxfs count="6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workbookViewId="0">
      <selection activeCell="F8" sqref="F8"/>
    </sheetView>
  </sheetViews>
  <sheetFormatPr defaultRowHeight="24.95" customHeight="1" x14ac:dyDescent="0.25"/>
  <cols>
    <col min="1" max="1" width="28.140625" style="1" customWidth="1"/>
    <col min="2" max="2" width="9.140625" style="2"/>
  </cols>
  <sheetData>
    <row r="1" spans="1:2" ht="24.95" customHeight="1" x14ac:dyDescent="0.25">
      <c r="A1" s="8" t="s">
        <v>24</v>
      </c>
      <c r="B1" s="2">
        <v>628</v>
      </c>
    </row>
    <row r="2" spans="1:2" ht="24.95" customHeight="1" x14ac:dyDescent="0.25">
      <c r="A2" s="8" t="s">
        <v>34</v>
      </c>
      <c r="B2" s="2">
        <v>612</v>
      </c>
    </row>
    <row r="3" spans="1:2" ht="24.95" customHeight="1" x14ac:dyDescent="0.25">
      <c r="A3" s="8" t="s">
        <v>25</v>
      </c>
      <c r="B3" s="2">
        <v>589</v>
      </c>
    </row>
    <row r="4" spans="1:2" ht="24.95" customHeight="1" x14ac:dyDescent="0.25">
      <c r="A4" s="8" t="s">
        <v>35</v>
      </c>
      <c r="B4" s="2">
        <v>541</v>
      </c>
    </row>
    <row r="5" spans="1:2" ht="24.95" customHeight="1" x14ac:dyDescent="0.25">
      <c r="A5" s="4" t="s">
        <v>0</v>
      </c>
      <c r="B5" s="2">
        <v>529</v>
      </c>
    </row>
    <row r="6" spans="1:2" ht="24.95" customHeight="1" x14ac:dyDescent="0.25">
      <c r="A6" s="9" t="s">
        <v>33</v>
      </c>
      <c r="B6" s="2">
        <v>501</v>
      </c>
    </row>
    <row r="7" spans="1:2" ht="24.95" customHeight="1" x14ac:dyDescent="0.25">
      <c r="A7" s="9" t="s">
        <v>30</v>
      </c>
      <c r="B7" s="2">
        <v>493</v>
      </c>
    </row>
    <row r="8" spans="1:2" ht="24.95" customHeight="1" x14ac:dyDescent="0.25">
      <c r="A8" s="4" t="s">
        <v>52</v>
      </c>
      <c r="B8" s="2">
        <v>490</v>
      </c>
    </row>
    <row r="9" spans="1:2" ht="24.95" customHeight="1" x14ac:dyDescent="0.25">
      <c r="A9" s="8" t="s">
        <v>36</v>
      </c>
      <c r="B9" s="2">
        <v>472</v>
      </c>
    </row>
    <row r="10" spans="1:2" ht="24.95" customHeight="1" x14ac:dyDescent="0.25">
      <c r="A10" s="9" t="s">
        <v>16</v>
      </c>
      <c r="B10" s="2">
        <v>461</v>
      </c>
    </row>
    <row r="11" spans="1:2" ht="24.95" customHeight="1" x14ac:dyDescent="0.25">
      <c r="A11" s="5" t="s">
        <v>1</v>
      </c>
      <c r="B11" s="2">
        <v>448</v>
      </c>
    </row>
    <row r="12" spans="1:2" ht="24.95" customHeight="1" x14ac:dyDescent="0.25">
      <c r="A12" s="10" t="s">
        <v>26</v>
      </c>
      <c r="B12" s="2">
        <v>442</v>
      </c>
    </row>
    <row r="13" spans="1:2" ht="24.95" customHeight="1" x14ac:dyDescent="0.25">
      <c r="A13" s="10" t="s">
        <v>17</v>
      </c>
      <c r="B13" s="2">
        <v>441</v>
      </c>
    </row>
    <row r="14" spans="1:2" ht="24.95" customHeight="1" x14ac:dyDescent="0.25">
      <c r="A14" s="5" t="s">
        <v>7</v>
      </c>
      <c r="B14" s="2">
        <v>419</v>
      </c>
    </row>
    <row r="15" spans="1:2" ht="24.95" customHeight="1" x14ac:dyDescent="0.25">
      <c r="A15" s="10" t="s">
        <v>37</v>
      </c>
      <c r="B15" s="2">
        <v>415</v>
      </c>
    </row>
    <row r="16" spans="1:2" ht="24.95" customHeight="1" x14ac:dyDescent="0.25">
      <c r="A16" s="5" t="s">
        <v>2</v>
      </c>
      <c r="B16" s="2">
        <v>407</v>
      </c>
    </row>
    <row r="17" spans="1:2" ht="24.95" customHeight="1" x14ac:dyDescent="0.25">
      <c r="A17" s="11" t="s">
        <v>31</v>
      </c>
      <c r="B17" s="2">
        <v>397</v>
      </c>
    </row>
    <row r="18" spans="1:2" ht="24.95" customHeight="1" x14ac:dyDescent="0.25">
      <c r="A18" s="5" t="s">
        <v>6</v>
      </c>
      <c r="B18" s="2">
        <v>395</v>
      </c>
    </row>
    <row r="19" spans="1:2" ht="24.95" customHeight="1" x14ac:dyDescent="0.25">
      <c r="A19" s="10" t="s">
        <v>39</v>
      </c>
      <c r="B19" s="2">
        <v>388</v>
      </c>
    </row>
    <row r="20" spans="1:2" ht="24.95" customHeight="1" x14ac:dyDescent="0.25">
      <c r="A20" s="10" t="s">
        <v>38</v>
      </c>
      <c r="B20" s="2">
        <v>387</v>
      </c>
    </row>
    <row r="21" spans="1:2" ht="24.95" customHeight="1" x14ac:dyDescent="0.25">
      <c r="A21" s="10" t="s">
        <v>27</v>
      </c>
      <c r="B21" s="2">
        <v>379</v>
      </c>
    </row>
    <row r="22" spans="1:2" ht="24.95" customHeight="1" x14ac:dyDescent="0.25">
      <c r="A22" s="5" t="s">
        <v>50</v>
      </c>
      <c r="B22" s="2">
        <v>376</v>
      </c>
    </row>
    <row r="23" spans="1:2" ht="24.95" customHeight="1" x14ac:dyDescent="0.25">
      <c r="A23" s="11" t="s">
        <v>14</v>
      </c>
      <c r="B23" s="2">
        <v>363</v>
      </c>
    </row>
    <row r="24" spans="1:2" ht="24.95" customHeight="1" x14ac:dyDescent="0.25">
      <c r="A24" s="11" t="s">
        <v>13</v>
      </c>
      <c r="B24" s="2">
        <v>362</v>
      </c>
    </row>
    <row r="25" spans="1:2" ht="24.95" customHeight="1" x14ac:dyDescent="0.25">
      <c r="A25" s="5" t="s">
        <v>4</v>
      </c>
      <c r="B25" s="2">
        <v>357</v>
      </c>
    </row>
    <row r="26" spans="1:2" ht="24.95" customHeight="1" x14ac:dyDescent="0.25">
      <c r="A26" s="11" t="s">
        <v>29</v>
      </c>
      <c r="B26" s="2">
        <v>357</v>
      </c>
    </row>
    <row r="27" spans="1:2" ht="24.95" customHeight="1" x14ac:dyDescent="0.25">
      <c r="A27" s="5" t="s">
        <v>53</v>
      </c>
      <c r="B27" s="2">
        <v>351</v>
      </c>
    </row>
    <row r="28" spans="1:2" ht="24.95" customHeight="1" x14ac:dyDescent="0.25">
      <c r="A28" s="5" t="s">
        <v>3</v>
      </c>
      <c r="B28" s="2">
        <v>346</v>
      </c>
    </row>
    <row r="29" spans="1:2" ht="24.95" customHeight="1" x14ac:dyDescent="0.25">
      <c r="A29" s="11" t="s">
        <v>12</v>
      </c>
      <c r="B29" s="2">
        <v>335</v>
      </c>
    </row>
    <row r="30" spans="1:2" ht="24.95" customHeight="1" x14ac:dyDescent="0.25">
      <c r="A30" s="10" t="s">
        <v>23</v>
      </c>
      <c r="B30" s="2">
        <v>332</v>
      </c>
    </row>
    <row r="31" spans="1:2" ht="24.95" customHeight="1" x14ac:dyDescent="0.25">
      <c r="A31" s="5" t="s">
        <v>51</v>
      </c>
      <c r="B31" s="2">
        <v>327</v>
      </c>
    </row>
    <row r="32" spans="1:2" ht="24.95" customHeight="1" x14ac:dyDescent="0.25">
      <c r="A32" s="5" t="s">
        <v>49</v>
      </c>
      <c r="B32" s="2">
        <v>320</v>
      </c>
    </row>
    <row r="33" spans="1:2" ht="24.95" customHeight="1" x14ac:dyDescent="0.25">
      <c r="A33" s="5" t="s">
        <v>5</v>
      </c>
      <c r="B33" s="2">
        <v>311</v>
      </c>
    </row>
    <row r="34" spans="1:2" ht="24.95" customHeight="1" x14ac:dyDescent="0.25">
      <c r="A34" s="3" t="s">
        <v>40</v>
      </c>
      <c r="B34" s="2">
        <v>300</v>
      </c>
    </row>
    <row r="35" spans="1:2" ht="24.95" customHeight="1" x14ac:dyDescent="0.25">
      <c r="A35" s="12" t="s">
        <v>32</v>
      </c>
      <c r="B35" s="2">
        <v>296</v>
      </c>
    </row>
    <row r="36" spans="1:2" ht="24.95" customHeight="1" x14ac:dyDescent="0.25">
      <c r="A36" s="12" t="s">
        <v>8</v>
      </c>
      <c r="B36" s="2">
        <v>294</v>
      </c>
    </row>
    <row r="37" spans="1:2" ht="24.95" customHeight="1" x14ac:dyDescent="0.25">
      <c r="A37" s="12" t="s">
        <v>9</v>
      </c>
      <c r="B37" s="2">
        <v>291</v>
      </c>
    </row>
    <row r="38" spans="1:2" ht="24.95" customHeight="1" x14ac:dyDescent="0.25">
      <c r="A38" s="6" t="s">
        <v>54</v>
      </c>
      <c r="B38" s="2">
        <v>275</v>
      </c>
    </row>
    <row r="39" spans="1:2" ht="24.95" customHeight="1" x14ac:dyDescent="0.25">
      <c r="A39" s="3" t="s">
        <v>59</v>
      </c>
      <c r="B39" s="2">
        <v>273</v>
      </c>
    </row>
    <row r="40" spans="1:2" ht="24.95" customHeight="1" x14ac:dyDescent="0.25">
      <c r="A40" s="6" t="s">
        <v>57</v>
      </c>
      <c r="B40" s="2">
        <v>237</v>
      </c>
    </row>
    <row r="41" spans="1:2" ht="24.95" customHeight="1" x14ac:dyDescent="0.25">
      <c r="A41" s="6" t="s">
        <v>48</v>
      </c>
      <c r="B41" s="2">
        <v>202</v>
      </c>
    </row>
    <row r="42" spans="1:2" ht="24.95" customHeight="1" x14ac:dyDescent="0.25">
      <c r="A42" s="3" t="s">
        <v>18</v>
      </c>
      <c r="B42" s="2">
        <v>199</v>
      </c>
    </row>
    <row r="43" spans="1:2" ht="24.95" customHeight="1" x14ac:dyDescent="0.25">
      <c r="A43" s="3" t="s">
        <v>41</v>
      </c>
      <c r="B43" s="2">
        <v>191</v>
      </c>
    </row>
    <row r="44" spans="1:2" ht="24.95" customHeight="1" x14ac:dyDescent="0.25">
      <c r="A44" s="12" t="s">
        <v>15</v>
      </c>
      <c r="B44" s="2">
        <v>188</v>
      </c>
    </row>
    <row r="45" spans="1:2" ht="24.95" customHeight="1" x14ac:dyDescent="0.25">
      <c r="A45" s="12" t="s">
        <v>10</v>
      </c>
      <c r="B45" s="2">
        <v>170</v>
      </c>
    </row>
    <row r="46" spans="1:2" ht="24.95" customHeight="1" x14ac:dyDescent="0.25">
      <c r="A46" s="3" t="s">
        <v>28</v>
      </c>
      <c r="B46" s="2">
        <v>163</v>
      </c>
    </row>
    <row r="47" spans="1:2" ht="24.95" customHeight="1" x14ac:dyDescent="0.25">
      <c r="A47" s="7" t="s">
        <v>55</v>
      </c>
      <c r="B47" s="2">
        <v>150</v>
      </c>
    </row>
    <row r="48" spans="1:2" ht="24.95" customHeight="1" x14ac:dyDescent="0.25">
      <c r="A48" s="14" t="s">
        <v>19</v>
      </c>
      <c r="B48" s="2">
        <v>141</v>
      </c>
    </row>
    <row r="49" spans="1:2" ht="24.95" customHeight="1" x14ac:dyDescent="0.25">
      <c r="A49" s="7" t="s">
        <v>56</v>
      </c>
      <c r="B49" s="2">
        <v>135</v>
      </c>
    </row>
    <row r="50" spans="1:2" ht="24.95" customHeight="1" x14ac:dyDescent="0.25">
      <c r="A50" s="13" t="s">
        <v>11</v>
      </c>
      <c r="B50" s="2">
        <v>128</v>
      </c>
    </row>
    <row r="51" spans="1:2" ht="24.95" customHeight="1" x14ac:dyDescent="0.25">
      <c r="A51" s="14" t="s">
        <v>22</v>
      </c>
      <c r="B51" s="2">
        <v>113</v>
      </c>
    </row>
    <row r="52" spans="1:2" ht="24.95" customHeight="1" x14ac:dyDescent="0.25">
      <c r="A52" s="14" t="s">
        <v>60</v>
      </c>
      <c r="B52" s="2">
        <v>80</v>
      </c>
    </row>
    <row r="53" spans="1:2" ht="24.95" customHeight="1" x14ac:dyDescent="0.25">
      <c r="A53" s="14" t="s">
        <v>43</v>
      </c>
      <c r="B53" s="2">
        <v>78</v>
      </c>
    </row>
    <row r="54" spans="1:2" ht="24.95" customHeight="1" x14ac:dyDescent="0.25">
      <c r="A54" s="7" t="s">
        <v>44</v>
      </c>
      <c r="B54" s="2">
        <v>68</v>
      </c>
    </row>
    <row r="55" spans="1:2" ht="24.95" customHeight="1" x14ac:dyDescent="0.25">
      <c r="A55" s="14" t="s">
        <v>21</v>
      </c>
      <c r="B55" s="2">
        <v>60</v>
      </c>
    </row>
    <row r="56" spans="1:2" ht="24.95" customHeight="1" x14ac:dyDescent="0.25">
      <c r="A56" s="14" t="s">
        <v>20</v>
      </c>
      <c r="B56" s="2">
        <v>38</v>
      </c>
    </row>
    <row r="57" spans="1:2" ht="24.95" customHeight="1" x14ac:dyDescent="0.25">
      <c r="A57" s="7" t="s">
        <v>61</v>
      </c>
      <c r="B57" s="2">
        <v>36</v>
      </c>
    </row>
    <row r="58" spans="1:2" ht="24.95" customHeight="1" x14ac:dyDescent="0.25">
      <c r="A58" s="13" t="s">
        <v>45</v>
      </c>
      <c r="B58" s="2">
        <v>0</v>
      </c>
    </row>
    <row r="59" spans="1:2" ht="24.95" customHeight="1" x14ac:dyDescent="0.25">
      <c r="A59" s="7" t="s">
        <v>119</v>
      </c>
    </row>
    <row r="60" spans="1:2" ht="24.95" customHeight="1" x14ac:dyDescent="0.25">
      <c r="A60" s="7" t="s">
        <v>115</v>
      </c>
      <c r="B60" s="2">
        <v>0</v>
      </c>
    </row>
  </sheetData>
  <sortState ref="A1:B58">
    <sortCondition descending="1" ref="B1:B58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7" sqref="A7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Rákos Norbert</v>
      </c>
      <c r="C2" s="21"/>
      <c r="D2" s="21"/>
      <c r="E2" s="21"/>
      <c r="F2" s="23" t="str">
        <f>(A4)</f>
        <v>Martonfi Istvan</v>
      </c>
      <c r="G2" s="21"/>
      <c r="H2" s="21"/>
      <c r="I2" s="21"/>
      <c r="J2" s="23" t="str">
        <f>(A5)</f>
        <v>Moldovan Karoly </v>
      </c>
      <c r="K2" s="21"/>
      <c r="L2" s="21"/>
      <c r="M2" s="21"/>
      <c r="N2" s="23" t="str">
        <f>(A6)</f>
        <v>Najror Zoltán</v>
      </c>
      <c r="O2" s="21"/>
      <c r="P2" s="21"/>
      <c r="Q2" s="21"/>
      <c r="R2" s="23" t="str">
        <f>(A7)</f>
        <v>Debreczy Zoltán</v>
      </c>
      <c r="S2" s="21"/>
      <c r="T2" s="21"/>
      <c r="U2" s="21"/>
      <c r="V2" s="23" t="str">
        <f>(A8)</f>
        <v>Garamvölgyi József</v>
      </c>
      <c r="W2" s="21"/>
      <c r="X2" s="21"/>
      <c r="Y2" s="21"/>
      <c r="Z2" s="23" t="str">
        <f>(A9)</f>
        <v>Illés Péter</v>
      </c>
      <c r="AA2" s="21"/>
      <c r="AB2" s="21"/>
      <c r="AC2" s="21"/>
      <c r="AD2" s="23" t="str">
        <f>(A10)</f>
        <v>Szirtes András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63" t="s">
        <v>30</v>
      </c>
      <c r="B3" s="129"/>
      <c r="C3" s="130"/>
      <c r="D3" s="130"/>
      <c r="E3" s="130"/>
      <c r="F3" s="131">
        <v>7</v>
      </c>
      <c r="G3" s="37">
        <f>(N42)</f>
        <v>4</v>
      </c>
      <c r="H3" s="37">
        <f>(P42)</f>
        <v>2</v>
      </c>
      <c r="I3" s="132" t="str">
        <f>IF(G3=".","-",IF(G3&gt;H3,"g",IF(G3=H3,"d","v")))</f>
        <v>g</v>
      </c>
      <c r="J3" s="131">
        <v>6</v>
      </c>
      <c r="K3" s="39">
        <f>(N37)</f>
        <v>1</v>
      </c>
      <c r="L3" s="39">
        <f>(P37)</f>
        <v>1</v>
      </c>
      <c r="M3" s="132" t="str">
        <f>IF(K3=".","-",IF(K3&gt;L3,"g",IF(K3=L3,"d","v")))</f>
        <v>d</v>
      </c>
      <c r="N3" s="131">
        <v>5</v>
      </c>
      <c r="O3" s="39">
        <f>(N32)</f>
        <v>0</v>
      </c>
      <c r="P3" s="39">
        <f>(P32)</f>
        <v>2</v>
      </c>
      <c r="Q3" s="132" t="str">
        <f>IF(O3=".","-",IF(O3&gt;P3,"g",IF(O3=P3,"d","v")))</f>
        <v>v</v>
      </c>
      <c r="R3" s="131">
        <v>4</v>
      </c>
      <c r="S3" s="39">
        <f>(N27)</f>
        <v>1</v>
      </c>
      <c r="T3" s="39">
        <f>(P27)</f>
        <v>0</v>
      </c>
      <c r="U3" s="132" t="str">
        <f>IF(S3=".","-",IF(S3&gt;T3,"g",IF(S3=T3,"d","v")))</f>
        <v>g</v>
      </c>
      <c r="V3" s="131">
        <v>3</v>
      </c>
      <c r="W3" s="39">
        <f>(N22)</f>
        <v>2</v>
      </c>
      <c r="X3" s="39">
        <f>(P22)</f>
        <v>2</v>
      </c>
      <c r="Y3" s="132" t="str">
        <f>IF(W3=".","-",IF(W3&gt;X3,"g",IF(W3=X3,"d","v")))</f>
        <v>d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>
        <f>(N12)</f>
        <v>2</v>
      </c>
      <c r="AF3" s="39">
        <f>(P12)</f>
        <v>0</v>
      </c>
      <c r="AG3" s="132" t="str">
        <f t="shared" ref="AG3:AG9" si="1">IF(AE3=".","-",IF(AE3&gt;AF3,"g",IF(AE3=AF3,"d","v")))</f>
        <v>g</v>
      </c>
      <c r="AH3" s="133"/>
      <c r="AI3" s="41">
        <f t="shared" ref="AI3:AI10" si="2">SUM(AJ3:AL3)</f>
        <v>7</v>
      </c>
      <c r="AJ3" s="42">
        <f t="shared" ref="AJ3:AJ10" si="3">COUNTIF(B3:AG3,"g")</f>
        <v>4</v>
      </c>
      <c r="AK3" s="42">
        <f t="shared" ref="AK3:AK10" si="4">COUNTIF(B3:AG3,"d")</f>
        <v>2</v>
      </c>
      <c r="AL3" s="42">
        <f t="shared" ref="AL3:AL10" si="5">COUNTIF(B3:AG3,"v")</f>
        <v>1</v>
      </c>
      <c r="AM3" s="43">
        <f>SUM(IF(G3&lt;&gt;".",G3)+IF(K3&lt;&gt;".",K3)+IF(O3&lt;&gt;".",O3)+IF(S3&lt;&gt;".",S3)+IF(W3&lt;&gt;".",W3)+IF(AA3&lt;&gt;".",AA3)+IF(AE3&lt;&gt;".",AE3))</f>
        <v>11</v>
      </c>
      <c r="AN3" s="43">
        <f>SUM(IF(H3&lt;&gt;".",H3)+IF(L3&lt;&gt;".",L3)+IF(P3&lt;&gt;".",P3)+IF(T3&lt;&gt;".",T3)+IF(X3&lt;&gt;".",X3)+IF(AB3&lt;&gt;".",AB3)+IF(AF3&lt;&gt;".",AF3))</f>
        <v>7</v>
      </c>
      <c r="AO3" s="44">
        <f t="shared" ref="AO3:AO10" si="6">SUM(AJ3*3+AK3*1)</f>
        <v>14</v>
      </c>
      <c r="AP3" s="134"/>
      <c r="AQ3" s="46">
        <f t="shared" ref="AQ3:AQ10" si="7">RANK(AO3,$AO$3:$AO$10,0)</f>
        <v>2</v>
      </c>
      <c r="AR3" s="47"/>
      <c r="AS3" s="32">
        <f t="shared" ref="AS3:AS10" si="8">SUM(AM3-AN3)</f>
        <v>4</v>
      </c>
    </row>
    <row r="4" spans="1:45" ht="15.75" x14ac:dyDescent="0.25">
      <c r="A4" s="163" t="s">
        <v>16</v>
      </c>
      <c r="B4" s="135">
        <v>7</v>
      </c>
      <c r="C4" s="37">
        <f>(P42)</f>
        <v>2</v>
      </c>
      <c r="D4" s="37">
        <f>(N42)</f>
        <v>4</v>
      </c>
      <c r="E4" s="136" t="str">
        <f t="shared" ref="E4:E10" si="9">IF(C4=".","-",IF(C4&gt;D4,"g",IF(C4=D4,"d","v")))</f>
        <v>v</v>
      </c>
      <c r="F4" s="137"/>
      <c r="G4" s="138"/>
      <c r="H4" s="138"/>
      <c r="I4" s="138"/>
      <c r="J4" s="135">
        <v>5</v>
      </c>
      <c r="K4" s="37">
        <f>(N33)</f>
        <v>2</v>
      </c>
      <c r="L4" s="37">
        <f>(P33)</f>
        <v>2</v>
      </c>
      <c r="M4" s="136" t="str">
        <f>IF(K4=".","-",IF(K4&gt;L4,"g",IF(K4=L4,"d","v")))</f>
        <v>d</v>
      </c>
      <c r="N4" s="135">
        <v>4</v>
      </c>
      <c r="O4" s="37">
        <f>(N28)</f>
        <v>2</v>
      </c>
      <c r="P4" s="37">
        <f>(P28)</f>
        <v>2</v>
      </c>
      <c r="Q4" s="136" t="str">
        <f>IF(O4=".","-",IF(O4&gt;P4,"g",IF(O4=P4,"d","v")))</f>
        <v>d</v>
      </c>
      <c r="R4" s="135">
        <v>3</v>
      </c>
      <c r="S4" s="37">
        <f>(N23)</f>
        <v>5</v>
      </c>
      <c r="T4" s="37">
        <f>(P23)</f>
        <v>1</v>
      </c>
      <c r="U4" s="136" t="str">
        <f>IF(S4=".","-",IF(S4&gt;T4,"g",IF(S4=T4,"d","v")))</f>
        <v>g</v>
      </c>
      <c r="V4" s="135">
        <v>2</v>
      </c>
      <c r="W4" s="37">
        <f>(N18)</f>
        <v>1</v>
      </c>
      <c r="X4" s="37">
        <f>(P18)</f>
        <v>0</v>
      </c>
      <c r="Y4" s="136" t="str">
        <f>IF(W4=".","-",IF(W4&gt;X4,"g",IF(W4=X4,"d","v")))</f>
        <v>g</v>
      </c>
      <c r="Z4" s="135">
        <v>1</v>
      </c>
      <c r="AA4" s="37">
        <f>(N13)</f>
        <v>2</v>
      </c>
      <c r="AB4" s="37">
        <f>(P13)</f>
        <v>0</v>
      </c>
      <c r="AC4" s="136" t="str">
        <f t="shared" si="0"/>
        <v>g</v>
      </c>
      <c r="AD4" s="135">
        <v>6</v>
      </c>
      <c r="AE4" s="37">
        <f>(N38)</f>
        <v>6</v>
      </c>
      <c r="AF4" s="37">
        <f>(P38)</f>
        <v>1</v>
      </c>
      <c r="AG4" s="136" t="str">
        <f t="shared" si="1"/>
        <v>g</v>
      </c>
      <c r="AH4" s="139"/>
      <c r="AI4" s="55">
        <f t="shared" si="2"/>
        <v>7</v>
      </c>
      <c r="AJ4" s="56">
        <f t="shared" si="3"/>
        <v>4</v>
      </c>
      <c r="AK4" s="56">
        <f t="shared" si="4"/>
        <v>2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20</v>
      </c>
      <c r="AN4" s="43">
        <f>SUM(IF(D4&lt;&gt;".",D4)+IF(L4&lt;&gt;".",L4)+IF(P4&lt;&gt;".",P4)+IF(T4&lt;&gt;".",T4)+IF(X4&lt;&gt;".",X4)+IF(AB4&lt;&gt;".",AB4)+IF(AF4&lt;&gt;".",AF4))</f>
        <v>10</v>
      </c>
      <c r="AO4" s="57">
        <f t="shared" si="6"/>
        <v>14</v>
      </c>
      <c r="AP4" s="134"/>
      <c r="AQ4" s="46">
        <v>3</v>
      </c>
      <c r="AR4" s="47"/>
      <c r="AS4" s="32">
        <f t="shared" si="8"/>
        <v>10</v>
      </c>
    </row>
    <row r="5" spans="1:45" ht="15.75" x14ac:dyDescent="0.25">
      <c r="A5" s="124" t="s">
        <v>14</v>
      </c>
      <c r="B5" s="135">
        <v>6</v>
      </c>
      <c r="C5" s="37">
        <f>(P37)</f>
        <v>1</v>
      </c>
      <c r="D5" s="37">
        <f>(N37)</f>
        <v>1</v>
      </c>
      <c r="E5" s="136" t="str">
        <f t="shared" si="9"/>
        <v>d</v>
      </c>
      <c r="F5" s="135">
        <v>5</v>
      </c>
      <c r="G5" s="37">
        <f>(P33)</f>
        <v>2</v>
      </c>
      <c r="H5" s="37">
        <f>(N33)</f>
        <v>2</v>
      </c>
      <c r="I5" s="136" t="str">
        <f t="shared" ref="I5:I10" si="10">IF(G5=".","-",IF(G5&gt;H5,"g",IF(G5=H5,"d","v")))</f>
        <v>d</v>
      </c>
      <c r="J5" s="137"/>
      <c r="K5" s="138"/>
      <c r="L5" s="138"/>
      <c r="M5" s="138"/>
      <c r="N5" s="135">
        <v>3</v>
      </c>
      <c r="O5" s="37">
        <f>(N24)</f>
        <v>1</v>
      </c>
      <c r="P5" s="37">
        <f>(P24)</f>
        <v>3</v>
      </c>
      <c r="Q5" s="136" t="str">
        <f>IF(O5=".","-",IF(O5&gt;P5,"g",IF(O5=P5,"d","v")))</f>
        <v>v</v>
      </c>
      <c r="R5" s="135">
        <v>2</v>
      </c>
      <c r="S5" s="37">
        <f>(N19)</f>
        <v>0</v>
      </c>
      <c r="T5" s="37">
        <f>(P19)</f>
        <v>3</v>
      </c>
      <c r="U5" s="136" t="str">
        <f>IF(S5=".","-",IF(S5&gt;T5,"g",IF(S5=T5,"d","v")))</f>
        <v>v</v>
      </c>
      <c r="V5" s="135">
        <v>1</v>
      </c>
      <c r="W5" s="37">
        <f>(N14)</f>
        <v>1</v>
      </c>
      <c r="X5" s="37">
        <f>(P14)</f>
        <v>2</v>
      </c>
      <c r="Y5" s="136" t="str">
        <f>IF(W5=".","-",IF(W5&gt;X5,"g",IF(W5=X5,"d","v")))</f>
        <v>v</v>
      </c>
      <c r="Z5" s="135">
        <v>7</v>
      </c>
      <c r="AA5" s="37">
        <f>(N43)</f>
        <v>1</v>
      </c>
      <c r="AB5" s="37">
        <f>(P43)</f>
        <v>0</v>
      </c>
      <c r="AC5" s="136" t="str">
        <f t="shared" si="0"/>
        <v>g</v>
      </c>
      <c r="AD5" s="135">
        <v>4</v>
      </c>
      <c r="AE5" s="37">
        <f>(N29)</f>
        <v>3</v>
      </c>
      <c r="AF5" s="37">
        <f>(P29)</f>
        <v>2</v>
      </c>
      <c r="AG5" s="136" t="str">
        <f t="shared" si="1"/>
        <v>g</v>
      </c>
      <c r="AH5" s="139"/>
      <c r="AI5" s="55">
        <f t="shared" si="2"/>
        <v>7</v>
      </c>
      <c r="AJ5" s="56">
        <f t="shared" si="3"/>
        <v>2</v>
      </c>
      <c r="AK5" s="56">
        <f t="shared" si="4"/>
        <v>2</v>
      </c>
      <c r="AL5" s="56">
        <f t="shared" si="5"/>
        <v>3</v>
      </c>
      <c r="AM5" s="43">
        <f>SUM(IF(C5&lt;&gt;".",C5)+IF(G5&lt;&gt;".",G5)+IF(O5&lt;&gt;".",O5)+IF(S5&lt;&gt;".",S5)+IF(W5&lt;&gt;".",W5)+IF(AA5&lt;&gt;".",AA5)+IF(AE5&lt;&gt;".",AE5))</f>
        <v>9</v>
      </c>
      <c r="AN5" s="43">
        <f>SUM(IF(D5&lt;&gt;".",D5)+IF(H5&lt;&gt;".",H5)+IF(P5&lt;&gt;".",P5)+IF(T5&lt;&gt;".",T5)+IF(X5&lt;&gt;".",X5)+IF(AB5&lt;&gt;".",AB5)+IF(AF5&lt;&gt;".",AF5))</f>
        <v>13</v>
      </c>
      <c r="AO5" s="57">
        <f t="shared" si="6"/>
        <v>8</v>
      </c>
      <c r="AP5" s="134"/>
      <c r="AQ5" s="46">
        <f t="shared" si="7"/>
        <v>6</v>
      </c>
      <c r="AR5" s="47"/>
      <c r="AS5" s="32">
        <f t="shared" si="8"/>
        <v>-4</v>
      </c>
    </row>
    <row r="6" spans="1:45" ht="15.75" x14ac:dyDescent="0.25">
      <c r="A6" s="124" t="s">
        <v>29</v>
      </c>
      <c r="B6" s="135">
        <v>5</v>
      </c>
      <c r="C6" s="37">
        <f>(P32)</f>
        <v>2</v>
      </c>
      <c r="D6" s="37">
        <f>(N32)</f>
        <v>0</v>
      </c>
      <c r="E6" s="136" t="str">
        <f t="shared" si="9"/>
        <v>g</v>
      </c>
      <c r="F6" s="135">
        <v>4</v>
      </c>
      <c r="G6" s="37">
        <f>(P28)</f>
        <v>2</v>
      </c>
      <c r="H6" s="37">
        <f>(N28)</f>
        <v>2</v>
      </c>
      <c r="I6" s="136" t="str">
        <f t="shared" si="10"/>
        <v>d</v>
      </c>
      <c r="J6" s="135">
        <v>3</v>
      </c>
      <c r="K6" s="37">
        <f>(P24)</f>
        <v>3</v>
      </c>
      <c r="L6" s="37">
        <f>(N24)</f>
        <v>1</v>
      </c>
      <c r="M6" s="136" t="str">
        <f>IF(K6=".","-",IF(K6&gt;L6,"g",IF(K6=L6,"d","v")))</f>
        <v>g</v>
      </c>
      <c r="N6" s="137"/>
      <c r="O6" s="138"/>
      <c r="P6" s="138"/>
      <c r="Q6" s="138"/>
      <c r="R6" s="135">
        <v>1</v>
      </c>
      <c r="S6" s="37">
        <f>(N15)</f>
        <v>0</v>
      </c>
      <c r="T6" s="37">
        <f>(P15)</f>
        <v>1</v>
      </c>
      <c r="U6" s="136" t="str">
        <f>IF(S6=".","-",IF(S6&gt;T6,"g",IF(S6=T6,"d","v")))</f>
        <v>v</v>
      </c>
      <c r="V6" s="135">
        <v>7</v>
      </c>
      <c r="W6" s="37">
        <f>(N44)</f>
        <v>2</v>
      </c>
      <c r="X6" s="37">
        <f>(P44)</f>
        <v>0</v>
      </c>
      <c r="Y6" s="136" t="str">
        <f>IF(W6=".","-",IF(W6&gt;X6,"g",IF(W6=X6,"d","v")))</f>
        <v>g</v>
      </c>
      <c r="Z6" s="135">
        <v>6</v>
      </c>
      <c r="AA6" s="37">
        <f>(N39)</f>
        <v>2</v>
      </c>
      <c r="AB6" s="37">
        <f>(P39)</f>
        <v>0</v>
      </c>
      <c r="AC6" s="136" t="str">
        <f t="shared" si="0"/>
        <v>g</v>
      </c>
      <c r="AD6" s="135">
        <v>2</v>
      </c>
      <c r="AE6" s="37">
        <f>(N20)</f>
        <v>3</v>
      </c>
      <c r="AF6" s="37">
        <f>(P20)</f>
        <v>0</v>
      </c>
      <c r="AG6" s="136" t="str">
        <f t="shared" si="1"/>
        <v>g</v>
      </c>
      <c r="AH6" s="139"/>
      <c r="AI6" s="55">
        <f t="shared" si="2"/>
        <v>7</v>
      </c>
      <c r="AJ6" s="56">
        <f t="shared" si="3"/>
        <v>5</v>
      </c>
      <c r="AK6" s="56">
        <f t="shared" si="4"/>
        <v>1</v>
      </c>
      <c r="AL6" s="56">
        <f t="shared" si="5"/>
        <v>1</v>
      </c>
      <c r="AM6" s="43">
        <f>SUM(IF(C6&lt;&gt;".",C6)+IF(G6&lt;&gt;".",G6)+IF(K6&lt;&gt;".",K6)+IF(S6&lt;&gt;".",S6)+IF(W6&lt;&gt;".",W6)+IF(AA6&lt;&gt;".",AA6)+IF(AE6&lt;&gt;".",AE6))</f>
        <v>14</v>
      </c>
      <c r="AN6" s="43">
        <f>SUM(IF(D6&lt;&gt;".",D6)+IF(H6&lt;&gt;".",H6)+IF(L6&lt;&gt;".",L6)+IF(T6&lt;&gt;".",T6)+IF(X6&lt;&gt;".",X6)+IF(AB6&lt;&gt;".",AB6)+IF(AF6&lt;&gt;".",AF6))</f>
        <v>4</v>
      </c>
      <c r="AO6" s="57">
        <f t="shared" si="6"/>
        <v>16</v>
      </c>
      <c r="AP6" s="134"/>
      <c r="AQ6" s="46">
        <f t="shared" si="7"/>
        <v>1</v>
      </c>
      <c r="AR6" s="47"/>
      <c r="AS6" s="32">
        <f t="shared" si="8"/>
        <v>10</v>
      </c>
    </row>
    <row r="7" spans="1:45" ht="15.75" x14ac:dyDescent="0.25">
      <c r="A7" s="105" t="s">
        <v>59</v>
      </c>
      <c r="B7" s="135">
        <v>4</v>
      </c>
      <c r="C7" s="37">
        <f>(P27)</f>
        <v>0</v>
      </c>
      <c r="D7" s="37">
        <f>(N27)</f>
        <v>1</v>
      </c>
      <c r="E7" s="136" t="str">
        <f t="shared" si="9"/>
        <v>v</v>
      </c>
      <c r="F7" s="135">
        <v>3</v>
      </c>
      <c r="G7" s="37">
        <f>(P23)</f>
        <v>1</v>
      </c>
      <c r="H7" s="37">
        <f>(N23)</f>
        <v>5</v>
      </c>
      <c r="I7" s="136" t="str">
        <f t="shared" si="10"/>
        <v>v</v>
      </c>
      <c r="J7" s="135">
        <v>2</v>
      </c>
      <c r="K7" s="37">
        <f>(P19)</f>
        <v>3</v>
      </c>
      <c r="L7" s="37">
        <f>(N19)</f>
        <v>0</v>
      </c>
      <c r="M7" s="136" t="str">
        <f>IF(K7=".","-",IF(K7&gt;L7,"g",IF(K7=L7,"d","v")))</f>
        <v>g</v>
      </c>
      <c r="N7" s="135">
        <v>1</v>
      </c>
      <c r="O7" s="37">
        <f>(P15)</f>
        <v>1</v>
      </c>
      <c r="P7" s="37">
        <f>(N15)</f>
        <v>0</v>
      </c>
      <c r="Q7" s="136" t="str">
        <f>IF(O7=".","-",IF(O7&gt;P7,"g",IF(O7=P7,"d","v")))</f>
        <v>g</v>
      </c>
      <c r="R7" s="137"/>
      <c r="S7" s="138"/>
      <c r="T7" s="138"/>
      <c r="U7" s="138"/>
      <c r="V7" s="135">
        <v>6</v>
      </c>
      <c r="W7" s="37">
        <f>(N40)</f>
        <v>1</v>
      </c>
      <c r="X7" s="37">
        <f>(P40)</f>
        <v>1</v>
      </c>
      <c r="Y7" s="136" t="str">
        <f>IF(W7=".","-",IF(W7&gt;X7,"g",IF(W7=X7,"d","v")))</f>
        <v>d</v>
      </c>
      <c r="Z7" s="135">
        <v>5</v>
      </c>
      <c r="AA7" s="37">
        <f>(N34)</f>
        <v>1</v>
      </c>
      <c r="AB7" s="37">
        <f>(P34)</f>
        <v>0</v>
      </c>
      <c r="AC7" s="136" t="str">
        <f t="shared" si="0"/>
        <v>g</v>
      </c>
      <c r="AD7" s="135">
        <v>7</v>
      </c>
      <c r="AE7" s="37">
        <f>(N45)</f>
        <v>2</v>
      </c>
      <c r="AF7" s="37">
        <f>(P45)</f>
        <v>0</v>
      </c>
      <c r="AG7" s="136" t="str">
        <f t="shared" si="1"/>
        <v>g</v>
      </c>
      <c r="AH7" s="139"/>
      <c r="AI7" s="55">
        <f t="shared" si="2"/>
        <v>7</v>
      </c>
      <c r="AJ7" s="56">
        <f t="shared" si="3"/>
        <v>4</v>
      </c>
      <c r="AK7" s="56">
        <f t="shared" si="4"/>
        <v>1</v>
      </c>
      <c r="AL7" s="56">
        <f t="shared" si="5"/>
        <v>2</v>
      </c>
      <c r="AM7" s="43">
        <f>SUM(IF(C7&lt;&gt;".",C7)+IF(G7&lt;&gt;".",G7)+IF(K7&lt;&gt;".",K7)+IF(O7&lt;&gt;".",O7)+IF(W7&lt;&gt;".",W7)+IF(AA7&lt;&gt;".",AA7)+IF(AE7&lt;&gt;".",AE7))</f>
        <v>9</v>
      </c>
      <c r="AN7" s="43">
        <f>SUM(IF(D7&lt;&gt;".",D7)+IF(H7&lt;&gt;".",H7)+IF(L7&lt;&gt;".",L7)+IF(P7&lt;&gt;".",P7)+IF(X7&lt;&gt;".",X7)+IF(AB7&lt;&gt;".",AB7)+IF(AF7&lt;&gt;".",AF7))</f>
        <v>7</v>
      </c>
      <c r="AO7" s="57">
        <f t="shared" si="6"/>
        <v>13</v>
      </c>
      <c r="AP7" s="134"/>
      <c r="AQ7" s="46">
        <f t="shared" si="7"/>
        <v>4</v>
      </c>
      <c r="AR7" s="47"/>
      <c r="AS7" s="32">
        <f t="shared" si="8"/>
        <v>2</v>
      </c>
    </row>
    <row r="8" spans="1:45" ht="15.75" x14ac:dyDescent="0.25">
      <c r="A8" s="105" t="s">
        <v>18</v>
      </c>
      <c r="B8" s="135">
        <v>3</v>
      </c>
      <c r="C8" s="37">
        <f>(P22)</f>
        <v>2</v>
      </c>
      <c r="D8" s="37">
        <f>(N22)</f>
        <v>2</v>
      </c>
      <c r="E8" s="136" t="str">
        <f t="shared" si="9"/>
        <v>d</v>
      </c>
      <c r="F8" s="135">
        <v>2</v>
      </c>
      <c r="G8" s="37">
        <f>(P18)</f>
        <v>0</v>
      </c>
      <c r="H8" s="37">
        <f>(N18)</f>
        <v>1</v>
      </c>
      <c r="I8" s="136" t="str">
        <f t="shared" si="10"/>
        <v>v</v>
      </c>
      <c r="J8" s="135">
        <v>1</v>
      </c>
      <c r="K8" s="37">
        <f>(P14)</f>
        <v>2</v>
      </c>
      <c r="L8" s="37">
        <f>(N14)</f>
        <v>1</v>
      </c>
      <c r="M8" s="136" t="str">
        <f>IF(K8=".","-",IF(K8&gt;L8,"g",IF(K8=L8,"d","v")))</f>
        <v>g</v>
      </c>
      <c r="N8" s="135">
        <v>7</v>
      </c>
      <c r="O8" s="37">
        <f>(P44)</f>
        <v>0</v>
      </c>
      <c r="P8" s="37">
        <f>(N44)</f>
        <v>2</v>
      </c>
      <c r="Q8" s="136" t="str">
        <f>IF(O8=".","-",IF(O8&gt;P8,"g",IF(O8=P8,"d","v")))</f>
        <v>v</v>
      </c>
      <c r="R8" s="135">
        <v>6</v>
      </c>
      <c r="S8" s="37">
        <f>(P40)</f>
        <v>1</v>
      </c>
      <c r="T8" s="37">
        <f>(N40)</f>
        <v>1</v>
      </c>
      <c r="U8" s="136" t="str">
        <f>IF(S8=".","-",IF(S8&gt;T8,"g",IF(S8=T8,"d","v")))</f>
        <v>d</v>
      </c>
      <c r="V8" s="137"/>
      <c r="W8" s="138"/>
      <c r="X8" s="138"/>
      <c r="Y8" s="138"/>
      <c r="Z8" s="135">
        <v>4</v>
      </c>
      <c r="AA8" s="37">
        <f>(N30)</f>
        <v>3</v>
      </c>
      <c r="AB8" s="37">
        <f>(P30)</f>
        <v>0</v>
      </c>
      <c r="AC8" s="136" t="str">
        <f t="shared" si="0"/>
        <v>g</v>
      </c>
      <c r="AD8" s="135">
        <v>5</v>
      </c>
      <c r="AE8" s="37">
        <f>(N35)</f>
        <v>2</v>
      </c>
      <c r="AF8" s="37">
        <f>(P35)</f>
        <v>1</v>
      </c>
      <c r="AG8" s="136" t="str">
        <f t="shared" si="1"/>
        <v>g</v>
      </c>
      <c r="AH8" s="139"/>
      <c r="AI8" s="55">
        <f t="shared" si="2"/>
        <v>7</v>
      </c>
      <c r="AJ8" s="56">
        <f t="shared" si="3"/>
        <v>3</v>
      </c>
      <c r="AK8" s="56">
        <f t="shared" si="4"/>
        <v>2</v>
      </c>
      <c r="AL8" s="56">
        <f t="shared" si="5"/>
        <v>2</v>
      </c>
      <c r="AM8" s="43">
        <f>SUM(IF(C8&lt;&gt;".",C8)+IF(G8&lt;&gt;".",G8)+IF(K8&lt;&gt;".",K8)+IF(S8&lt;&gt;".",S8)+IF(O8&lt;&gt;".",O8)+IF(AA8&lt;&gt;".",AA8)+IF(AE8&lt;&gt;".",AE8))</f>
        <v>10</v>
      </c>
      <c r="AN8" s="43">
        <f>SUM(IF(D8&lt;&gt;".",D8)+IF(H8&lt;&gt;".",H8)+IF(L8&lt;&gt;".",L8)+IF(T8&lt;&gt;".",T8)+IF(P8&lt;&gt;".",P8)+IF(AB8&lt;&gt;".",AB8)+IF(AF8&lt;&gt;".",AF8))</f>
        <v>8</v>
      </c>
      <c r="AO8" s="57">
        <f t="shared" si="6"/>
        <v>11</v>
      </c>
      <c r="AP8" s="134"/>
      <c r="AQ8" s="46">
        <f t="shared" si="7"/>
        <v>5</v>
      </c>
      <c r="AR8" s="47"/>
      <c r="AS8" s="32">
        <f t="shared" si="8"/>
        <v>2</v>
      </c>
    </row>
    <row r="9" spans="1:45" ht="15.75" x14ac:dyDescent="0.25">
      <c r="A9" s="103" t="s">
        <v>21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0</v>
      </c>
      <c r="H9" s="37">
        <f>(N13)</f>
        <v>2</v>
      </c>
      <c r="I9" s="136" t="str">
        <f t="shared" si="10"/>
        <v>v</v>
      </c>
      <c r="J9" s="135">
        <v>7</v>
      </c>
      <c r="K9" s="37">
        <f>(P43)</f>
        <v>0</v>
      </c>
      <c r="L9" s="37">
        <f>(N43)</f>
        <v>1</v>
      </c>
      <c r="M9" s="136" t="str">
        <f>IF(K9=".","-",IF(K9&gt;L9,"g",IF(K9=L9,"d","v")))</f>
        <v>v</v>
      </c>
      <c r="N9" s="135">
        <v>6</v>
      </c>
      <c r="O9" s="37">
        <f>(P39)</f>
        <v>0</v>
      </c>
      <c r="P9" s="37">
        <f>(N39)</f>
        <v>2</v>
      </c>
      <c r="Q9" s="136" t="str">
        <f>IF(O9=".","-",IF(O9&gt;P9,"g",IF(O9=P9,"d","v")))</f>
        <v>v</v>
      </c>
      <c r="R9" s="135">
        <v>5</v>
      </c>
      <c r="S9" s="37">
        <f>(P34)</f>
        <v>0</v>
      </c>
      <c r="T9" s="37">
        <f>(N34)</f>
        <v>1</v>
      </c>
      <c r="U9" s="136" t="str">
        <f>IF(S9=".","-",IF(S9&gt;T9,"g",IF(S9=T9,"d","v")))</f>
        <v>v</v>
      </c>
      <c r="V9" s="135">
        <v>4</v>
      </c>
      <c r="W9" s="37">
        <f>(P30)</f>
        <v>0</v>
      </c>
      <c r="X9" s="37">
        <f>(N30)</f>
        <v>3</v>
      </c>
      <c r="Y9" s="136" t="str">
        <f>IF(W9=".","-",IF(W9&gt;X9,"g",IF(W9=X9,"d","v")))</f>
        <v>v</v>
      </c>
      <c r="Z9" s="137"/>
      <c r="AA9" s="138"/>
      <c r="AB9" s="138"/>
      <c r="AC9" s="138"/>
      <c r="AD9" s="135">
        <v>3</v>
      </c>
      <c r="AE9" s="37">
        <f>(N25)</f>
        <v>1</v>
      </c>
      <c r="AF9" s="37">
        <f>(P25)</f>
        <v>0</v>
      </c>
      <c r="AG9" s="136" t="str">
        <f t="shared" si="1"/>
        <v>g</v>
      </c>
      <c r="AH9" s="139"/>
      <c r="AI9" s="55">
        <f t="shared" si="2"/>
        <v>7</v>
      </c>
      <c r="AJ9" s="56">
        <f t="shared" si="3"/>
        <v>1</v>
      </c>
      <c r="AK9" s="56">
        <f t="shared" si="4"/>
        <v>0</v>
      </c>
      <c r="AL9" s="56">
        <f t="shared" si="5"/>
        <v>6</v>
      </c>
      <c r="AM9" s="43">
        <f>SUM(IF(C9&lt;&gt;".",C9)+IF(G9&lt;&gt;".",G9)+IF(K9&lt;&gt;".",K9)+IF(S9&lt;&gt;".",S9)+IF(W9&lt;&gt;".",W9)+IF(O9&lt;&gt;".",O9)+IF(AE9&lt;&gt;".",AE9))</f>
        <v>1</v>
      </c>
      <c r="AN9" s="43">
        <f>SUM(IF(D9&lt;&gt;".",D9)+IF(H9&lt;&gt;".",H9)+IF(L9&lt;&gt;".",L9)+IF(T9&lt;&gt;".",T9)+IF(X9&lt;&gt;".",X9)+IF(P9&lt;&gt;".",P9)+IF(AF9&lt;&gt;".",AF9))</f>
        <v>10</v>
      </c>
      <c r="AO9" s="57">
        <f t="shared" si="6"/>
        <v>3</v>
      </c>
      <c r="AP9" s="140"/>
      <c r="AQ9" s="46">
        <f t="shared" si="7"/>
        <v>7</v>
      </c>
      <c r="AR9" s="47"/>
      <c r="AS9" s="32">
        <f t="shared" si="8"/>
        <v>-9</v>
      </c>
    </row>
    <row r="10" spans="1:45" s="83" customFormat="1" ht="16.5" thickBot="1" x14ac:dyDescent="0.3">
      <c r="A10" s="122" t="s">
        <v>45</v>
      </c>
      <c r="B10" s="142">
        <v>1</v>
      </c>
      <c r="C10" s="59">
        <f>(P12)</f>
        <v>0</v>
      </c>
      <c r="D10" s="59">
        <f>(N12)</f>
        <v>2</v>
      </c>
      <c r="E10" s="143" t="str">
        <f t="shared" si="9"/>
        <v>v</v>
      </c>
      <c r="F10" s="142">
        <v>6</v>
      </c>
      <c r="G10" s="59">
        <f>(P38)</f>
        <v>1</v>
      </c>
      <c r="H10" s="59">
        <f>(N38)</f>
        <v>6</v>
      </c>
      <c r="I10" s="143" t="str">
        <f t="shared" si="10"/>
        <v>v</v>
      </c>
      <c r="J10" s="142">
        <v>4</v>
      </c>
      <c r="K10" s="59">
        <f>(P29)</f>
        <v>2</v>
      </c>
      <c r="L10" s="59">
        <f>(N29)</f>
        <v>3</v>
      </c>
      <c r="M10" s="143" t="str">
        <f>IF(K10=".","-",IF(K10&gt;L10,"g",IF(K10=L10,"d","v")))</f>
        <v>v</v>
      </c>
      <c r="N10" s="142">
        <v>2</v>
      </c>
      <c r="O10" s="59">
        <f>(P20)</f>
        <v>0</v>
      </c>
      <c r="P10" s="59">
        <f>(N20)</f>
        <v>3</v>
      </c>
      <c r="Q10" s="143" t="str">
        <f>IF(O10=".","-",IF(O10&gt;P10,"g",IF(O10=P10,"d","v")))</f>
        <v>v</v>
      </c>
      <c r="R10" s="142">
        <v>7</v>
      </c>
      <c r="S10" s="59">
        <f>(P45)</f>
        <v>0</v>
      </c>
      <c r="T10" s="59">
        <f>(N45)</f>
        <v>2</v>
      </c>
      <c r="U10" s="143" t="str">
        <f>IF(S10=".","-",IF(S10&gt;T10,"g",IF(S10=T10,"d","v")))</f>
        <v>v</v>
      </c>
      <c r="V10" s="142">
        <v>5</v>
      </c>
      <c r="W10" s="59">
        <f>(P35)</f>
        <v>1</v>
      </c>
      <c r="X10" s="59">
        <f>(N35)</f>
        <v>2</v>
      </c>
      <c r="Y10" s="143" t="str">
        <f>IF(W10=".","-",IF(W10&gt;X10,"g",IF(W10=X10,"d","v")))</f>
        <v>v</v>
      </c>
      <c r="Z10" s="142">
        <v>3</v>
      </c>
      <c r="AA10" s="59">
        <f>(P25)</f>
        <v>0</v>
      </c>
      <c r="AB10" s="59">
        <f>(N25)</f>
        <v>1</v>
      </c>
      <c r="AC10" s="143" t="str">
        <f>IF(AA10=".","-",IF(AA10&gt;AB10,"g",IF(AA10=AB10,"d","v")))</f>
        <v>v</v>
      </c>
      <c r="AD10" s="144"/>
      <c r="AE10" s="145"/>
      <c r="AF10" s="145"/>
      <c r="AG10" s="145"/>
      <c r="AH10" s="127"/>
      <c r="AI10" s="63">
        <f t="shared" si="2"/>
        <v>7</v>
      </c>
      <c r="AJ10" s="64">
        <f t="shared" si="3"/>
        <v>0</v>
      </c>
      <c r="AK10" s="64">
        <f t="shared" si="4"/>
        <v>0</v>
      </c>
      <c r="AL10" s="64">
        <f t="shared" si="5"/>
        <v>7</v>
      </c>
      <c r="AM10" s="65">
        <f>SUM(IF(C10&lt;&gt;".",C10)+IF(G10&lt;&gt;".",G10)+IF(K10&lt;&gt;".",K10)+IF(S10&lt;&gt;".",S10)+IF(W10&lt;&gt;".",W10)+IF(AA10&lt;&gt;".",AA10)+IF(O10&lt;&gt;".",O10))</f>
        <v>4</v>
      </c>
      <c r="AN10" s="65">
        <f>SUM(IF(D10&lt;&gt;".",D10)+IF(H10&lt;&gt;".",H10)+IF(L10&lt;&gt;".",L10)+IF(T10&lt;&gt;".",T10)+IF(X10&lt;&gt;".",X10)+IF(AB10&lt;&gt;".",AB10)+IF(P10&lt;&gt;".",P10))</f>
        <v>19</v>
      </c>
      <c r="AO10" s="66">
        <f t="shared" si="6"/>
        <v>0</v>
      </c>
      <c r="AP10" s="134"/>
      <c r="AQ10" s="67">
        <f t="shared" si="7"/>
        <v>8</v>
      </c>
      <c r="AR10" s="47"/>
      <c r="AS10" s="32">
        <f t="shared" si="8"/>
        <v>-15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Rákos Norbert</v>
      </c>
      <c r="M12" s="150"/>
      <c r="N12" s="152">
        <v>2</v>
      </c>
      <c r="O12" s="82" t="s">
        <v>74</v>
      </c>
      <c r="P12" s="152">
        <v>0</v>
      </c>
      <c r="R12" s="83" t="str">
        <f>($A$10)</f>
        <v>Szirtes András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Martonfi Istvan</v>
      </c>
      <c r="N13" s="152">
        <v>2</v>
      </c>
      <c r="O13" s="82" t="s">
        <v>74</v>
      </c>
      <c r="P13" s="152">
        <v>0</v>
      </c>
      <c r="R13" s="83" t="str">
        <f>($A$9)</f>
        <v>Illés Péter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Moldovan Karoly </v>
      </c>
      <c r="N14" s="152">
        <v>1</v>
      </c>
      <c r="O14" s="82" t="s">
        <v>74</v>
      </c>
      <c r="P14" s="152">
        <v>2</v>
      </c>
      <c r="Q14" s="83"/>
      <c r="R14" s="83" t="str">
        <f>($A$8)</f>
        <v>Garamvölgyi József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Najror Zoltán</v>
      </c>
      <c r="N15" s="152">
        <v>0</v>
      </c>
      <c r="O15" s="82" t="s">
        <v>74</v>
      </c>
      <c r="P15" s="152">
        <v>1</v>
      </c>
      <c r="R15" s="83" t="str">
        <f>($A$7)</f>
        <v>Debreczy Zoltán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Rákos Norbert</v>
      </c>
      <c r="M17" s="150"/>
      <c r="N17" s="152">
        <v>1</v>
      </c>
      <c r="O17" s="82" t="s">
        <v>74</v>
      </c>
      <c r="P17" s="152">
        <v>0</v>
      </c>
      <c r="R17" s="83" t="str">
        <f>($A$9)</f>
        <v>Illés Péter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Martonfi Istvan</v>
      </c>
      <c r="N18" s="152">
        <v>1</v>
      </c>
      <c r="O18" s="82" t="s">
        <v>74</v>
      </c>
      <c r="P18" s="152">
        <v>0</v>
      </c>
      <c r="R18" s="83" t="str">
        <f>($A$8)</f>
        <v>Garamvölgyi József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Moldovan Karoly </v>
      </c>
      <c r="N19" s="152">
        <v>0</v>
      </c>
      <c r="O19" s="82" t="s">
        <v>74</v>
      </c>
      <c r="P19" s="152">
        <v>3</v>
      </c>
      <c r="Q19" s="83"/>
      <c r="R19" s="83" t="str">
        <f>($A$7)</f>
        <v>Debreczy Zoltán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Najror Zoltán</v>
      </c>
      <c r="N20" s="152">
        <v>3</v>
      </c>
      <c r="O20" s="82" t="s">
        <v>74</v>
      </c>
      <c r="P20" s="152">
        <v>0</v>
      </c>
      <c r="R20" s="83" t="str">
        <f>($A$10)</f>
        <v>Szirtes András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Rákos Norbert</v>
      </c>
      <c r="M22" s="150"/>
      <c r="N22" s="152">
        <v>2</v>
      </c>
      <c r="O22" s="82" t="s">
        <v>74</v>
      </c>
      <c r="P22" s="152">
        <v>2</v>
      </c>
      <c r="R22" s="83" t="str">
        <f>($A$8)</f>
        <v>Garamvölgyi József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Martonfi Istvan</v>
      </c>
      <c r="N23" s="152">
        <v>5</v>
      </c>
      <c r="O23" s="82" t="s">
        <v>74</v>
      </c>
      <c r="P23" s="152">
        <v>1</v>
      </c>
      <c r="R23" s="83" t="str">
        <f>($A$7)</f>
        <v>Debreczy Zoltán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Moldovan Karoly </v>
      </c>
      <c r="N24" s="152">
        <v>1</v>
      </c>
      <c r="O24" s="82" t="s">
        <v>74</v>
      </c>
      <c r="P24" s="152">
        <v>3</v>
      </c>
      <c r="Q24" s="83"/>
      <c r="R24" s="83" t="str">
        <f>($A$6)</f>
        <v>Najror Zoltán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Illés Péter</v>
      </c>
      <c r="N25" s="152">
        <v>1</v>
      </c>
      <c r="O25" s="82" t="s">
        <v>74</v>
      </c>
      <c r="P25" s="152">
        <v>0</v>
      </c>
      <c r="R25" s="83" t="str">
        <f>($A$10)</f>
        <v>Szirtes András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Rákos Norbert</v>
      </c>
      <c r="M27" s="150"/>
      <c r="N27" s="152">
        <v>1</v>
      </c>
      <c r="O27" s="82" t="s">
        <v>74</v>
      </c>
      <c r="P27" s="152">
        <v>0</v>
      </c>
      <c r="R27" s="83" t="str">
        <f>($A$7)</f>
        <v>Debreczy Zoltán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Martonfi Istvan</v>
      </c>
      <c r="N28" s="152">
        <v>2</v>
      </c>
      <c r="O28" s="82" t="s">
        <v>74</v>
      </c>
      <c r="P28" s="152">
        <v>2</v>
      </c>
      <c r="R28" s="83" t="str">
        <f>($A$6)</f>
        <v>Najror Zoltán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Moldovan Karoly </v>
      </c>
      <c r="N29" s="152">
        <v>3</v>
      </c>
      <c r="O29" s="82" t="s">
        <v>74</v>
      </c>
      <c r="P29" s="152">
        <v>2</v>
      </c>
      <c r="Q29" s="83"/>
      <c r="R29" s="83" t="str">
        <f>($A$10)</f>
        <v>Szirtes András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Garamvölgyi József</v>
      </c>
      <c r="N30" s="152">
        <v>3</v>
      </c>
      <c r="O30" s="82" t="s">
        <v>74</v>
      </c>
      <c r="P30" s="152">
        <v>0</v>
      </c>
      <c r="R30" s="83" t="str">
        <f>($A$9)</f>
        <v>Illés Péter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Rákos Norbert</v>
      </c>
      <c r="M32" s="150"/>
      <c r="N32" s="152">
        <v>0</v>
      </c>
      <c r="O32" s="99" t="s">
        <v>74</v>
      </c>
      <c r="P32" s="152">
        <v>2</v>
      </c>
      <c r="R32" s="83" t="str">
        <f>($A$6)</f>
        <v>Najror Zoltán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Martonfi Istvan</v>
      </c>
      <c r="N33" s="152">
        <v>2</v>
      </c>
      <c r="O33" s="99" t="s">
        <v>74</v>
      </c>
      <c r="P33" s="152">
        <v>2</v>
      </c>
      <c r="R33" s="83" t="str">
        <f>($A$5)</f>
        <v>Moldovan Karoly 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Debreczy Zoltán</v>
      </c>
      <c r="N34" s="152">
        <v>1</v>
      </c>
      <c r="O34" s="99" t="s">
        <v>74</v>
      </c>
      <c r="P34" s="152">
        <v>0</v>
      </c>
      <c r="Q34" s="83"/>
      <c r="R34" s="83" t="str">
        <f>($A$9)</f>
        <v>Illés Péter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Garamvölgyi József</v>
      </c>
      <c r="N35" s="152">
        <v>2</v>
      </c>
      <c r="O35" s="99" t="s">
        <v>74</v>
      </c>
      <c r="P35" s="152">
        <v>1</v>
      </c>
      <c r="R35" s="83" t="str">
        <f>($A$10)</f>
        <v>Szirtes András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Rákos Norbert</v>
      </c>
      <c r="M37" s="150"/>
      <c r="N37" s="152">
        <v>1</v>
      </c>
      <c r="O37" s="82" t="s">
        <v>74</v>
      </c>
      <c r="P37" s="152">
        <v>1</v>
      </c>
      <c r="R37" s="83" t="str">
        <f>($A$5)</f>
        <v>Moldovan Karoly 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Martonfi Istvan</v>
      </c>
      <c r="N38" s="152">
        <v>6</v>
      </c>
      <c r="O38" s="82" t="s">
        <v>74</v>
      </c>
      <c r="P38" s="152">
        <v>1</v>
      </c>
      <c r="R38" s="83" t="str">
        <f>($A$10)</f>
        <v>Szirtes András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Najror Zoltán</v>
      </c>
      <c r="N39" s="152">
        <v>2</v>
      </c>
      <c r="O39" s="82" t="s">
        <v>74</v>
      </c>
      <c r="P39" s="152">
        <v>0</v>
      </c>
      <c r="Q39" s="83"/>
      <c r="R39" s="83" t="str">
        <f>($A$9)</f>
        <v>Illés Péter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Debreczy Zoltán</v>
      </c>
      <c r="N40" s="152">
        <v>1</v>
      </c>
      <c r="O40" s="82" t="s">
        <v>74</v>
      </c>
      <c r="P40" s="152">
        <v>1</v>
      </c>
      <c r="R40" s="83" t="str">
        <f>($A$8)</f>
        <v>Garamvölgyi József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Rákos Norbert</v>
      </c>
      <c r="M42" s="150"/>
      <c r="N42" s="152">
        <v>4</v>
      </c>
      <c r="O42" s="82" t="s">
        <v>74</v>
      </c>
      <c r="P42" s="152">
        <v>2</v>
      </c>
      <c r="R42" s="83" t="str">
        <f>($A$4)</f>
        <v>Martonfi Istvan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Moldovan Karoly </v>
      </c>
      <c r="N43" s="152">
        <v>1</v>
      </c>
      <c r="O43" s="82" t="s">
        <v>74</v>
      </c>
      <c r="P43" s="152">
        <v>0</v>
      </c>
      <c r="R43" s="83" t="str">
        <f>($A$9)</f>
        <v>Illés Péter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Najror Zoltán</v>
      </c>
      <c r="N44" s="152">
        <v>2</v>
      </c>
      <c r="O44" s="82" t="s">
        <v>74</v>
      </c>
      <c r="P44" s="152">
        <v>0</v>
      </c>
      <c r="Q44" s="83"/>
      <c r="R44" s="83" t="str">
        <f>($A$8)</f>
        <v>Garamvölgyi József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Debreczy Zoltán</v>
      </c>
      <c r="N45" s="152">
        <v>2</v>
      </c>
      <c r="O45" s="82" t="s">
        <v>74</v>
      </c>
      <c r="P45" s="152">
        <v>0</v>
      </c>
      <c r="R45" s="83" t="str">
        <f>($A$10)</f>
        <v>Szirtes András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44" priority="1" stopIfTrue="1" operator="equal">
      <formula>"g"</formula>
    </cfRule>
    <cfRule type="cellIs" dxfId="43" priority="2" stopIfTrue="1" operator="equal">
      <formula>"d"</formula>
    </cfRule>
    <cfRule type="cellIs" dxfId="42" priority="3" stopIfTrue="1" operator="equal">
      <formula>"v"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3" sqref="A3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Bottyán Zoltán</v>
      </c>
      <c r="C2" s="21"/>
      <c r="D2" s="21"/>
      <c r="E2" s="21"/>
      <c r="F2" s="23" t="str">
        <f>(A4)</f>
        <v>Vágó László</v>
      </c>
      <c r="G2" s="21"/>
      <c r="H2" s="21"/>
      <c r="I2" s="21"/>
      <c r="J2" s="23" t="str">
        <f>(A5)</f>
        <v>Simon Ferenc </v>
      </c>
      <c r="K2" s="21"/>
      <c r="L2" s="21"/>
      <c r="M2" s="21"/>
      <c r="N2" s="23" t="str">
        <f>(A6)</f>
        <v>Németh Károly</v>
      </c>
      <c r="O2" s="21"/>
      <c r="P2" s="21"/>
      <c r="Q2" s="21"/>
      <c r="R2" s="23" t="str">
        <f>(A7)</f>
        <v>Szegedi András</v>
      </c>
      <c r="S2" s="21"/>
      <c r="T2" s="21"/>
      <c r="U2" s="21"/>
      <c r="V2" s="23" t="str">
        <f>(A8)</f>
        <v>Oláh Tamás</v>
      </c>
      <c r="W2" s="21"/>
      <c r="X2" s="21"/>
      <c r="Y2" s="21"/>
      <c r="Z2" s="23" t="str">
        <f>(A9)</f>
        <v>Horváth Sándor</v>
      </c>
      <c r="AA2" s="21"/>
      <c r="AB2" s="21"/>
      <c r="AC2" s="21"/>
      <c r="AD2" s="23" t="str">
        <f>(A10)</f>
        <v>Dobolyi János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62" t="s">
        <v>52</v>
      </c>
      <c r="B3" s="129"/>
      <c r="C3" s="130"/>
      <c r="D3" s="130"/>
      <c r="E3" s="130"/>
      <c r="F3" s="131">
        <v>7</v>
      </c>
      <c r="G3" s="37">
        <f>(N42)</f>
        <v>2</v>
      </c>
      <c r="H3" s="37">
        <f>(P42)</f>
        <v>3</v>
      </c>
      <c r="I3" s="132" t="str">
        <f>IF(G3=".","-",IF(G3&gt;H3,"g",IF(G3=H3,"d","v")))</f>
        <v>v</v>
      </c>
      <c r="J3" s="131">
        <v>6</v>
      </c>
      <c r="K3" s="39">
        <f>(N37)</f>
        <v>1</v>
      </c>
      <c r="L3" s="39">
        <f>(P37)</f>
        <v>4</v>
      </c>
      <c r="M3" s="132" t="str">
        <f>IF(K3=".","-",IF(K3&gt;L3,"g",IF(K3=L3,"d","v")))</f>
        <v>v</v>
      </c>
      <c r="N3" s="131">
        <v>5</v>
      </c>
      <c r="O3" s="39">
        <f>(N32)</f>
        <v>2</v>
      </c>
      <c r="P3" s="39">
        <f>(P32)</f>
        <v>2</v>
      </c>
      <c r="Q3" s="132" t="str">
        <f>IF(O3=".","-",IF(O3&gt;P3,"g",IF(O3=P3,"d","v")))</f>
        <v>d</v>
      </c>
      <c r="R3" s="131">
        <v>4</v>
      </c>
      <c r="S3" s="39">
        <f>(N27)</f>
        <v>1</v>
      </c>
      <c r="T3" s="39">
        <f>(P27)</f>
        <v>0</v>
      </c>
      <c r="U3" s="132" t="str">
        <f>IF(S3=".","-",IF(S3&gt;T3,"g",IF(S3=T3,"d","v")))</f>
        <v>g</v>
      </c>
      <c r="V3" s="131">
        <v>3</v>
      </c>
      <c r="W3" s="39">
        <f>(N22)</f>
        <v>3</v>
      </c>
      <c r="X3" s="39">
        <f>(P22)</f>
        <v>0</v>
      </c>
      <c r="Y3" s="132" t="str">
        <f>IF(W3=".","-",IF(W3&gt;X3,"g",IF(W3=X3,"d","v")))</f>
        <v>g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>
        <f>(N12)</f>
        <v>4</v>
      </c>
      <c r="AF3" s="39">
        <f>(P12)</f>
        <v>0</v>
      </c>
      <c r="AG3" s="132" t="str">
        <f t="shared" ref="AG3:AG9" si="1">IF(AE3=".","-",IF(AE3&gt;AF3,"g",IF(AE3=AF3,"d","v")))</f>
        <v>g</v>
      </c>
      <c r="AH3" s="133"/>
      <c r="AI3" s="41">
        <f t="shared" ref="AI3:AI10" si="2">SUM(AJ3:AL3)</f>
        <v>7</v>
      </c>
      <c r="AJ3" s="42">
        <f t="shared" ref="AJ3:AJ10" si="3">COUNTIF(B3:AG3,"g")</f>
        <v>4</v>
      </c>
      <c r="AK3" s="42">
        <f t="shared" ref="AK3:AK10" si="4">COUNTIF(B3:AG3,"d")</f>
        <v>1</v>
      </c>
      <c r="AL3" s="42">
        <f t="shared" ref="AL3:AL10" si="5">COUNTIF(B3:AG3,"v")</f>
        <v>2</v>
      </c>
      <c r="AM3" s="43">
        <f>SUM(IF(G3&lt;&gt;".",G3)+IF(K3&lt;&gt;".",K3)+IF(O3&lt;&gt;".",O3)+IF(S3&lt;&gt;".",S3)+IF(W3&lt;&gt;".",W3)+IF(AA3&lt;&gt;".",AA3)+IF(AE3&lt;&gt;".",AE3))</f>
        <v>14</v>
      </c>
      <c r="AN3" s="43">
        <f>SUM(IF(H3&lt;&gt;".",H3)+IF(L3&lt;&gt;".",L3)+IF(P3&lt;&gt;".",P3)+IF(T3&lt;&gt;".",T3)+IF(X3&lt;&gt;".",X3)+IF(AB3&lt;&gt;".",AB3)+IF(AF3&lt;&gt;".",AF3))</f>
        <v>9</v>
      </c>
      <c r="AO3" s="44">
        <f t="shared" ref="AO3:AO10" si="6">SUM(AJ3*3+AK3*1)</f>
        <v>13</v>
      </c>
      <c r="AP3" s="134"/>
      <c r="AQ3" s="46">
        <f t="shared" ref="AQ3:AQ10" si="7">RANK(AO3,$AO$3:$AO$10,0)</f>
        <v>4</v>
      </c>
      <c r="AR3" s="47"/>
      <c r="AS3" s="32">
        <f t="shared" ref="AS3:AS10" si="8">SUM(AM3-AN3)</f>
        <v>5</v>
      </c>
    </row>
    <row r="4" spans="1:45" ht="15.75" x14ac:dyDescent="0.25">
      <c r="A4" s="102" t="s">
        <v>36</v>
      </c>
      <c r="B4" s="135">
        <v>7</v>
      </c>
      <c r="C4" s="37">
        <f>(P42)</f>
        <v>3</v>
      </c>
      <c r="D4" s="37">
        <f>(N42)</f>
        <v>2</v>
      </c>
      <c r="E4" s="136" t="str">
        <f t="shared" ref="E4:E10" si="9">IF(C4=".","-",IF(C4&gt;D4,"g",IF(C4=D4,"d","v")))</f>
        <v>g</v>
      </c>
      <c r="F4" s="137"/>
      <c r="G4" s="138"/>
      <c r="H4" s="138"/>
      <c r="I4" s="138"/>
      <c r="J4" s="135">
        <v>5</v>
      </c>
      <c r="K4" s="37">
        <f>(N33)</f>
        <v>3</v>
      </c>
      <c r="L4" s="37">
        <f>(P33)</f>
        <v>1</v>
      </c>
      <c r="M4" s="136" t="str">
        <f>IF(K4=".","-",IF(K4&gt;L4,"g",IF(K4=L4,"d","v")))</f>
        <v>g</v>
      </c>
      <c r="N4" s="135">
        <v>4</v>
      </c>
      <c r="O4" s="37">
        <f>(N28)</f>
        <v>0</v>
      </c>
      <c r="P4" s="37">
        <f>(P28)</f>
        <v>1</v>
      </c>
      <c r="Q4" s="136" t="str">
        <f>IF(O4=".","-",IF(O4&gt;P4,"g",IF(O4=P4,"d","v")))</f>
        <v>v</v>
      </c>
      <c r="R4" s="135">
        <v>3</v>
      </c>
      <c r="S4" s="37">
        <f>(N23)</f>
        <v>1</v>
      </c>
      <c r="T4" s="37">
        <f>(P23)</f>
        <v>0</v>
      </c>
      <c r="U4" s="136" t="str">
        <f>IF(S4=".","-",IF(S4&gt;T4,"g",IF(S4=T4,"d","v")))</f>
        <v>g</v>
      </c>
      <c r="V4" s="135">
        <v>2</v>
      </c>
      <c r="W4" s="37">
        <f>(N18)</f>
        <v>3</v>
      </c>
      <c r="X4" s="37">
        <f>(P18)</f>
        <v>2</v>
      </c>
      <c r="Y4" s="136" t="str">
        <f>IF(W4=".","-",IF(W4&gt;X4,"g",IF(W4=X4,"d","v")))</f>
        <v>g</v>
      </c>
      <c r="Z4" s="135">
        <v>1</v>
      </c>
      <c r="AA4" s="37">
        <f>(N13)</f>
        <v>8</v>
      </c>
      <c r="AB4" s="37">
        <f>(P13)</f>
        <v>1</v>
      </c>
      <c r="AC4" s="136" t="str">
        <f t="shared" si="0"/>
        <v>g</v>
      </c>
      <c r="AD4" s="135">
        <v>6</v>
      </c>
      <c r="AE4" s="37">
        <f>(N38)</f>
        <v>3</v>
      </c>
      <c r="AF4" s="37">
        <f>(P38)</f>
        <v>0</v>
      </c>
      <c r="AG4" s="136" t="str">
        <f t="shared" si="1"/>
        <v>g</v>
      </c>
      <c r="AH4" s="139"/>
      <c r="AI4" s="55">
        <f t="shared" si="2"/>
        <v>7</v>
      </c>
      <c r="AJ4" s="56">
        <f t="shared" si="3"/>
        <v>6</v>
      </c>
      <c r="AK4" s="56">
        <f t="shared" si="4"/>
        <v>0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21</v>
      </c>
      <c r="AN4" s="43">
        <f>SUM(IF(D4&lt;&gt;".",D4)+IF(L4&lt;&gt;".",L4)+IF(P4&lt;&gt;".",P4)+IF(T4&lt;&gt;".",T4)+IF(X4&lt;&gt;".",X4)+IF(AB4&lt;&gt;".",AB4)+IF(AF4&lt;&gt;".",AF4))</f>
        <v>7</v>
      </c>
      <c r="AO4" s="57">
        <f t="shared" si="6"/>
        <v>18</v>
      </c>
      <c r="AP4" s="134"/>
      <c r="AQ4" s="46">
        <f t="shared" si="7"/>
        <v>1</v>
      </c>
      <c r="AR4" s="47"/>
      <c r="AS4" s="32">
        <f t="shared" si="8"/>
        <v>14</v>
      </c>
    </row>
    <row r="5" spans="1:45" ht="15.75" x14ac:dyDescent="0.25">
      <c r="A5" s="124" t="s">
        <v>13</v>
      </c>
      <c r="B5" s="135">
        <v>6</v>
      </c>
      <c r="C5" s="37">
        <f>(P37)</f>
        <v>4</v>
      </c>
      <c r="D5" s="37">
        <f>(N37)</f>
        <v>1</v>
      </c>
      <c r="E5" s="136" t="str">
        <f t="shared" si="9"/>
        <v>g</v>
      </c>
      <c r="F5" s="135">
        <v>5</v>
      </c>
      <c r="G5" s="37">
        <f>(P33)</f>
        <v>1</v>
      </c>
      <c r="H5" s="37">
        <f>(N33)</f>
        <v>3</v>
      </c>
      <c r="I5" s="136" t="str">
        <f t="shared" ref="I5:I10" si="10">IF(G5=".","-",IF(G5&gt;H5,"g",IF(G5=H5,"d","v")))</f>
        <v>v</v>
      </c>
      <c r="J5" s="137"/>
      <c r="K5" s="138"/>
      <c r="L5" s="138"/>
      <c r="M5" s="138"/>
      <c r="N5" s="135">
        <v>3</v>
      </c>
      <c r="O5" s="37">
        <f>(N24)</f>
        <v>1</v>
      </c>
      <c r="P5" s="37">
        <f>(P24)</f>
        <v>2</v>
      </c>
      <c r="Q5" s="136" t="str">
        <f>IF(O5=".","-",IF(O5&gt;P5,"g",IF(O5=P5,"d","v")))</f>
        <v>v</v>
      </c>
      <c r="R5" s="135">
        <v>2</v>
      </c>
      <c r="S5" s="37">
        <f>(N19)</f>
        <v>8</v>
      </c>
      <c r="T5" s="37">
        <f>(P19)</f>
        <v>1</v>
      </c>
      <c r="U5" s="136" t="str">
        <f>IF(S5=".","-",IF(S5&gt;T5,"g",IF(S5=T5,"d","v")))</f>
        <v>g</v>
      </c>
      <c r="V5" s="135">
        <v>1</v>
      </c>
      <c r="W5" s="37">
        <f>(N14)</f>
        <v>1</v>
      </c>
      <c r="X5" s="37">
        <f>(P14)</f>
        <v>0</v>
      </c>
      <c r="Y5" s="136" t="str">
        <f>IF(W5=".","-",IF(W5&gt;X5,"g",IF(W5=X5,"d","v")))</f>
        <v>g</v>
      </c>
      <c r="Z5" s="135">
        <v>7</v>
      </c>
      <c r="AA5" s="37">
        <f>(N43)</f>
        <v>4</v>
      </c>
      <c r="AB5" s="37">
        <f>(P43)</f>
        <v>1</v>
      </c>
      <c r="AC5" s="136" t="str">
        <f t="shared" si="0"/>
        <v>g</v>
      </c>
      <c r="AD5" s="135">
        <v>4</v>
      </c>
      <c r="AE5" s="37">
        <f>(N29)</f>
        <v>3</v>
      </c>
      <c r="AF5" s="37">
        <f>(P29)</f>
        <v>0</v>
      </c>
      <c r="AG5" s="136" t="str">
        <f t="shared" si="1"/>
        <v>g</v>
      </c>
      <c r="AH5" s="139"/>
      <c r="AI5" s="55">
        <f t="shared" si="2"/>
        <v>7</v>
      </c>
      <c r="AJ5" s="56">
        <f t="shared" si="3"/>
        <v>5</v>
      </c>
      <c r="AK5" s="56">
        <f t="shared" si="4"/>
        <v>0</v>
      </c>
      <c r="AL5" s="56">
        <f t="shared" si="5"/>
        <v>2</v>
      </c>
      <c r="AM5" s="43">
        <f>SUM(IF(C5&lt;&gt;".",C5)+IF(G5&lt;&gt;".",G5)+IF(O5&lt;&gt;".",O5)+IF(S5&lt;&gt;".",S5)+IF(W5&lt;&gt;".",W5)+IF(AA5&lt;&gt;".",AA5)+IF(AE5&lt;&gt;".",AE5))</f>
        <v>22</v>
      </c>
      <c r="AN5" s="43">
        <f>SUM(IF(D5&lt;&gt;".",D5)+IF(H5&lt;&gt;".",H5)+IF(P5&lt;&gt;".",P5)+IF(T5&lt;&gt;".",T5)+IF(X5&lt;&gt;".",X5)+IF(AB5&lt;&gt;".",AB5)+IF(AF5&lt;&gt;".",AF5))</f>
        <v>8</v>
      </c>
      <c r="AO5" s="57">
        <f t="shared" si="6"/>
        <v>15</v>
      </c>
      <c r="AP5" s="134"/>
      <c r="AQ5" s="46">
        <f t="shared" si="7"/>
        <v>3</v>
      </c>
      <c r="AR5" s="47"/>
      <c r="AS5" s="32">
        <f t="shared" si="8"/>
        <v>14</v>
      </c>
    </row>
    <row r="6" spans="1:45" ht="15.75" x14ac:dyDescent="0.25">
      <c r="A6" s="120" t="s">
        <v>4</v>
      </c>
      <c r="B6" s="135">
        <v>5</v>
      </c>
      <c r="C6" s="37">
        <f>(P32)</f>
        <v>2</v>
      </c>
      <c r="D6" s="37">
        <f>(N32)</f>
        <v>2</v>
      </c>
      <c r="E6" s="136" t="str">
        <f t="shared" si="9"/>
        <v>d</v>
      </c>
      <c r="F6" s="135">
        <v>4</v>
      </c>
      <c r="G6" s="37">
        <f>(P28)</f>
        <v>1</v>
      </c>
      <c r="H6" s="37">
        <f>(N28)</f>
        <v>0</v>
      </c>
      <c r="I6" s="136" t="str">
        <f t="shared" si="10"/>
        <v>g</v>
      </c>
      <c r="J6" s="135">
        <v>3</v>
      </c>
      <c r="K6" s="37">
        <f>(P24)</f>
        <v>2</v>
      </c>
      <c r="L6" s="37">
        <f>(N24)</f>
        <v>1</v>
      </c>
      <c r="M6" s="136" t="str">
        <f>IF(K6=".","-",IF(K6&gt;L6,"g",IF(K6=L6,"d","v")))</f>
        <v>g</v>
      </c>
      <c r="N6" s="137"/>
      <c r="O6" s="138"/>
      <c r="P6" s="138"/>
      <c r="Q6" s="138"/>
      <c r="R6" s="135">
        <v>1</v>
      </c>
      <c r="S6" s="37">
        <f>(N15)</f>
        <v>1</v>
      </c>
      <c r="T6" s="37">
        <f>(P15)</f>
        <v>1</v>
      </c>
      <c r="U6" s="136" t="str">
        <f>IF(S6=".","-",IF(S6&gt;T6,"g",IF(S6=T6,"d","v")))</f>
        <v>d</v>
      </c>
      <c r="V6" s="135">
        <v>7</v>
      </c>
      <c r="W6" s="37">
        <f>(N44)</f>
        <v>3</v>
      </c>
      <c r="X6" s="37">
        <f>(P44)</f>
        <v>2</v>
      </c>
      <c r="Y6" s="136" t="str">
        <f>IF(W6=".","-",IF(W6&gt;X6,"g",IF(W6=X6,"d","v")))</f>
        <v>g</v>
      </c>
      <c r="Z6" s="135">
        <v>6</v>
      </c>
      <c r="AA6" s="37">
        <f>(N39)</f>
        <v>5</v>
      </c>
      <c r="AB6" s="37">
        <f>(P39)</f>
        <v>1</v>
      </c>
      <c r="AC6" s="136" t="str">
        <f t="shared" si="0"/>
        <v>g</v>
      </c>
      <c r="AD6" s="135">
        <v>2</v>
      </c>
      <c r="AE6" s="37">
        <f>(N20)</f>
        <v>4</v>
      </c>
      <c r="AF6" s="37">
        <f>(P20)</f>
        <v>0</v>
      </c>
      <c r="AG6" s="136" t="str">
        <f t="shared" si="1"/>
        <v>g</v>
      </c>
      <c r="AH6" s="139"/>
      <c r="AI6" s="55">
        <f t="shared" si="2"/>
        <v>7</v>
      </c>
      <c r="AJ6" s="56">
        <f t="shared" si="3"/>
        <v>5</v>
      </c>
      <c r="AK6" s="56">
        <f t="shared" si="4"/>
        <v>2</v>
      </c>
      <c r="AL6" s="56">
        <f t="shared" si="5"/>
        <v>0</v>
      </c>
      <c r="AM6" s="43">
        <f>SUM(IF(C6&lt;&gt;".",C6)+IF(G6&lt;&gt;".",G6)+IF(K6&lt;&gt;".",K6)+IF(S6&lt;&gt;".",S6)+IF(W6&lt;&gt;".",W6)+IF(AA6&lt;&gt;".",AA6)+IF(AE6&lt;&gt;".",AE6))</f>
        <v>18</v>
      </c>
      <c r="AN6" s="43">
        <f>SUM(IF(D6&lt;&gt;".",D6)+IF(H6&lt;&gt;".",H6)+IF(L6&lt;&gt;".",L6)+IF(T6&lt;&gt;".",T6)+IF(X6&lt;&gt;".",X6)+IF(AB6&lt;&gt;".",AB6)+IF(AF6&lt;&gt;".",AF6))</f>
        <v>7</v>
      </c>
      <c r="AO6" s="57">
        <f t="shared" si="6"/>
        <v>17</v>
      </c>
      <c r="AP6" s="134"/>
      <c r="AQ6" s="46">
        <f t="shared" si="7"/>
        <v>2</v>
      </c>
      <c r="AR6" s="47"/>
      <c r="AS6" s="32">
        <f t="shared" si="8"/>
        <v>11</v>
      </c>
    </row>
    <row r="7" spans="1:45" ht="15.75" x14ac:dyDescent="0.25">
      <c r="A7" s="164" t="s">
        <v>57</v>
      </c>
      <c r="B7" s="135">
        <v>4</v>
      </c>
      <c r="C7" s="37">
        <f>(P27)</f>
        <v>0</v>
      </c>
      <c r="D7" s="37">
        <f>(N27)</f>
        <v>1</v>
      </c>
      <c r="E7" s="136" t="str">
        <f t="shared" si="9"/>
        <v>v</v>
      </c>
      <c r="F7" s="135">
        <v>3</v>
      </c>
      <c r="G7" s="37">
        <f>(P23)</f>
        <v>0</v>
      </c>
      <c r="H7" s="37">
        <f>(N23)</f>
        <v>1</v>
      </c>
      <c r="I7" s="136" t="str">
        <f t="shared" si="10"/>
        <v>v</v>
      </c>
      <c r="J7" s="135">
        <v>2</v>
      </c>
      <c r="K7" s="37">
        <f>(P19)</f>
        <v>1</v>
      </c>
      <c r="L7" s="37">
        <f>(N19)</f>
        <v>8</v>
      </c>
      <c r="M7" s="136" t="str">
        <f>IF(K7=".","-",IF(K7&gt;L7,"g",IF(K7=L7,"d","v")))</f>
        <v>v</v>
      </c>
      <c r="N7" s="135">
        <v>1</v>
      </c>
      <c r="O7" s="37">
        <f>(P15)</f>
        <v>1</v>
      </c>
      <c r="P7" s="37">
        <f>(N15)</f>
        <v>1</v>
      </c>
      <c r="Q7" s="136" t="str">
        <f>IF(O7=".","-",IF(O7&gt;P7,"g",IF(O7=P7,"d","v")))</f>
        <v>d</v>
      </c>
      <c r="R7" s="137"/>
      <c r="S7" s="138"/>
      <c r="T7" s="138"/>
      <c r="U7" s="138"/>
      <c r="V7" s="135">
        <v>6</v>
      </c>
      <c r="W7" s="37">
        <f>(N40)</f>
        <v>1</v>
      </c>
      <c r="X7" s="37">
        <f>(P40)</f>
        <v>3</v>
      </c>
      <c r="Y7" s="136" t="str">
        <f>IF(W7=".","-",IF(W7&gt;X7,"g",IF(W7=X7,"d","v")))</f>
        <v>v</v>
      </c>
      <c r="Z7" s="135">
        <v>5</v>
      </c>
      <c r="AA7" s="37">
        <f>(N34)</f>
        <v>1</v>
      </c>
      <c r="AB7" s="37">
        <f>(P34)</f>
        <v>1</v>
      </c>
      <c r="AC7" s="136" t="str">
        <f t="shared" si="0"/>
        <v>d</v>
      </c>
      <c r="AD7" s="135">
        <v>7</v>
      </c>
      <c r="AE7" s="37">
        <f>(N45)</f>
        <v>3</v>
      </c>
      <c r="AF7" s="37">
        <f>(P45)</f>
        <v>0</v>
      </c>
      <c r="AG7" s="136" t="str">
        <f t="shared" si="1"/>
        <v>g</v>
      </c>
      <c r="AH7" s="139"/>
      <c r="AI7" s="55">
        <f t="shared" si="2"/>
        <v>7</v>
      </c>
      <c r="AJ7" s="56">
        <f t="shared" si="3"/>
        <v>1</v>
      </c>
      <c r="AK7" s="56">
        <f t="shared" si="4"/>
        <v>2</v>
      </c>
      <c r="AL7" s="56">
        <f t="shared" si="5"/>
        <v>4</v>
      </c>
      <c r="AM7" s="43">
        <f>SUM(IF(C7&lt;&gt;".",C7)+IF(G7&lt;&gt;".",G7)+IF(K7&lt;&gt;".",K7)+IF(O7&lt;&gt;".",O7)+IF(W7&lt;&gt;".",W7)+IF(AA7&lt;&gt;".",AA7)+IF(AE7&lt;&gt;".",AE7))</f>
        <v>7</v>
      </c>
      <c r="AN7" s="43">
        <f>SUM(IF(D7&lt;&gt;".",D7)+IF(H7&lt;&gt;".",H7)+IF(L7&lt;&gt;".",L7)+IF(P7&lt;&gt;".",P7)+IF(X7&lt;&gt;".",X7)+IF(AB7&lt;&gt;".",AB7)+IF(AF7&lt;&gt;".",AF7))</f>
        <v>15</v>
      </c>
      <c r="AO7" s="57">
        <f t="shared" si="6"/>
        <v>5</v>
      </c>
      <c r="AP7" s="134"/>
      <c r="AQ7" s="46">
        <f t="shared" si="7"/>
        <v>6</v>
      </c>
      <c r="AR7" s="47"/>
      <c r="AS7" s="32">
        <f t="shared" si="8"/>
        <v>-8</v>
      </c>
    </row>
    <row r="8" spans="1:45" ht="15.75" x14ac:dyDescent="0.25">
      <c r="A8" s="164" t="s">
        <v>48</v>
      </c>
      <c r="B8" s="135">
        <v>3</v>
      </c>
      <c r="C8" s="37">
        <f>(P22)</f>
        <v>0</v>
      </c>
      <c r="D8" s="37">
        <f>(N22)</f>
        <v>3</v>
      </c>
      <c r="E8" s="136" t="str">
        <f t="shared" si="9"/>
        <v>v</v>
      </c>
      <c r="F8" s="135">
        <v>2</v>
      </c>
      <c r="G8" s="37">
        <f>(P18)</f>
        <v>2</v>
      </c>
      <c r="H8" s="37">
        <f>(N18)</f>
        <v>3</v>
      </c>
      <c r="I8" s="136" t="str">
        <f t="shared" si="10"/>
        <v>v</v>
      </c>
      <c r="J8" s="135">
        <v>1</v>
      </c>
      <c r="K8" s="37">
        <f>(P14)</f>
        <v>0</v>
      </c>
      <c r="L8" s="37">
        <f>(N14)</f>
        <v>1</v>
      </c>
      <c r="M8" s="136" t="str">
        <f>IF(K8=".","-",IF(K8&gt;L8,"g",IF(K8=L8,"d","v")))</f>
        <v>v</v>
      </c>
      <c r="N8" s="135">
        <v>7</v>
      </c>
      <c r="O8" s="37">
        <f>(P44)</f>
        <v>2</v>
      </c>
      <c r="P8" s="37">
        <f>(N44)</f>
        <v>3</v>
      </c>
      <c r="Q8" s="136" t="str">
        <f>IF(O8=".","-",IF(O8&gt;P8,"g",IF(O8=P8,"d","v")))</f>
        <v>v</v>
      </c>
      <c r="R8" s="135">
        <v>6</v>
      </c>
      <c r="S8" s="37">
        <f>(P40)</f>
        <v>3</v>
      </c>
      <c r="T8" s="37">
        <f>(N40)</f>
        <v>1</v>
      </c>
      <c r="U8" s="136" t="str">
        <f>IF(S8=".","-",IF(S8&gt;T8,"g",IF(S8=T8,"d","v")))</f>
        <v>g</v>
      </c>
      <c r="V8" s="137"/>
      <c r="W8" s="138"/>
      <c r="X8" s="138"/>
      <c r="Y8" s="138"/>
      <c r="Z8" s="135">
        <v>4</v>
      </c>
      <c r="AA8" s="37">
        <f>(N30)</f>
        <v>1</v>
      </c>
      <c r="AB8" s="37">
        <f>(P30)</f>
        <v>1</v>
      </c>
      <c r="AC8" s="136" t="str">
        <f t="shared" si="0"/>
        <v>d</v>
      </c>
      <c r="AD8" s="135">
        <v>5</v>
      </c>
      <c r="AE8" s="37">
        <f>(N35)</f>
        <v>2</v>
      </c>
      <c r="AF8" s="37">
        <f>(P35)</f>
        <v>0</v>
      </c>
      <c r="AG8" s="136" t="str">
        <f t="shared" si="1"/>
        <v>g</v>
      </c>
      <c r="AH8" s="139"/>
      <c r="AI8" s="55">
        <f t="shared" si="2"/>
        <v>7</v>
      </c>
      <c r="AJ8" s="56">
        <f t="shared" si="3"/>
        <v>2</v>
      </c>
      <c r="AK8" s="56">
        <f t="shared" si="4"/>
        <v>1</v>
      </c>
      <c r="AL8" s="56">
        <f t="shared" si="5"/>
        <v>4</v>
      </c>
      <c r="AM8" s="43">
        <f>SUM(IF(C8&lt;&gt;".",C8)+IF(G8&lt;&gt;".",G8)+IF(K8&lt;&gt;".",K8)+IF(S8&lt;&gt;".",S8)+IF(O8&lt;&gt;".",O8)+IF(AA8&lt;&gt;".",AA8)+IF(AE8&lt;&gt;".",AE8))</f>
        <v>10</v>
      </c>
      <c r="AN8" s="43">
        <f>SUM(IF(D8&lt;&gt;".",D8)+IF(H8&lt;&gt;".",H8)+IF(L8&lt;&gt;".",L8)+IF(T8&lt;&gt;".",T8)+IF(P8&lt;&gt;".",P8)+IF(AB8&lt;&gt;".",AB8)+IF(AF8&lt;&gt;".",AF8))</f>
        <v>12</v>
      </c>
      <c r="AO8" s="57">
        <f t="shared" si="6"/>
        <v>7</v>
      </c>
      <c r="AP8" s="134"/>
      <c r="AQ8" s="46">
        <f t="shared" si="7"/>
        <v>5</v>
      </c>
      <c r="AR8" s="47"/>
      <c r="AS8" s="32">
        <f t="shared" si="8"/>
        <v>-2</v>
      </c>
    </row>
    <row r="9" spans="1:45" ht="15.75" x14ac:dyDescent="0.25">
      <c r="A9" s="103" t="s">
        <v>20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1</v>
      </c>
      <c r="H9" s="37">
        <f>(N13)</f>
        <v>8</v>
      </c>
      <c r="I9" s="136" t="str">
        <f t="shared" si="10"/>
        <v>v</v>
      </c>
      <c r="J9" s="135">
        <v>7</v>
      </c>
      <c r="K9" s="37">
        <f>(P43)</f>
        <v>1</v>
      </c>
      <c r="L9" s="37">
        <f>(N43)</f>
        <v>4</v>
      </c>
      <c r="M9" s="136" t="str">
        <f>IF(K9=".","-",IF(K9&gt;L9,"g",IF(K9=L9,"d","v")))</f>
        <v>v</v>
      </c>
      <c r="N9" s="135">
        <v>6</v>
      </c>
      <c r="O9" s="37">
        <f>(P39)</f>
        <v>1</v>
      </c>
      <c r="P9" s="37">
        <f>(N39)</f>
        <v>5</v>
      </c>
      <c r="Q9" s="136" t="str">
        <f>IF(O9=".","-",IF(O9&gt;P9,"g",IF(O9=P9,"d","v")))</f>
        <v>v</v>
      </c>
      <c r="R9" s="135">
        <v>5</v>
      </c>
      <c r="S9" s="37">
        <f>(P34)</f>
        <v>1</v>
      </c>
      <c r="T9" s="37">
        <f>(N34)</f>
        <v>1</v>
      </c>
      <c r="U9" s="136" t="str">
        <f>IF(S9=".","-",IF(S9&gt;T9,"g",IF(S9=T9,"d","v")))</f>
        <v>d</v>
      </c>
      <c r="V9" s="135">
        <v>4</v>
      </c>
      <c r="W9" s="37">
        <f>(P30)</f>
        <v>1</v>
      </c>
      <c r="X9" s="37">
        <f>(N30)</f>
        <v>1</v>
      </c>
      <c r="Y9" s="136" t="str">
        <f>IF(W9=".","-",IF(W9&gt;X9,"g",IF(W9=X9,"d","v")))</f>
        <v>d</v>
      </c>
      <c r="Z9" s="137"/>
      <c r="AA9" s="138"/>
      <c r="AB9" s="138"/>
      <c r="AC9" s="138"/>
      <c r="AD9" s="135">
        <v>3</v>
      </c>
      <c r="AE9" s="37">
        <f>(N25)</f>
        <v>3</v>
      </c>
      <c r="AF9" s="37">
        <f>(P25)</f>
        <v>0</v>
      </c>
      <c r="AG9" s="136" t="str">
        <f t="shared" si="1"/>
        <v>g</v>
      </c>
      <c r="AH9" s="139"/>
      <c r="AI9" s="55">
        <f t="shared" si="2"/>
        <v>7</v>
      </c>
      <c r="AJ9" s="56">
        <f t="shared" si="3"/>
        <v>1</v>
      </c>
      <c r="AK9" s="56">
        <f t="shared" si="4"/>
        <v>2</v>
      </c>
      <c r="AL9" s="56">
        <f t="shared" si="5"/>
        <v>4</v>
      </c>
      <c r="AM9" s="43">
        <f>SUM(IF(C9&lt;&gt;".",C9)+IF(G9&lt;&gt;".",G9)+IF(K9&lt;&gt;".",K9)+IF(S9&lt;&gt;".",S9)+IF(W9&lt;&gt;".",W9)+IF(O9&lt;&gt;".",O9)+IF(AE9&lt;&gt;".",AE9))</f>
        <v>8</v>
      </c>
      <c r="AN9" s="43">
        <f>SUM(IF(D9&lt;&gt;".",D9)+IF(H9&lt;&gt;".",H9)+IF(L9&lt;&gt;".",L9)+IF(T9&lt;&gt;".",T9)+IF(X9&lt;&gt;".",X9)+IF(P9&lt;&gt;".",P9)+IF(AF9&lt;&gt;".",AF9))</f>
        <v>20</v>
      </c>
      <c r="AO9" s="57">
        <f t="shared" si="6"/>
        <v>5</v>
      </c>
      <c r="AP9" s="140"/>
      <c r="AQ9" s="46">
        <f t="shared" si="7"/>
        <v>6</v>
      </c>
      <c r="AR9" s="47"/>
      <c r="AS9" s="32">
        <f t="shared" si="8"/>
        <v>-12</v>
      </c>
    </row>
    <row r="10" spans="1:45" s="83" customFormat="1" ht="16.5" thickBot="1" x14ac:dyDescent="0.3">
      <c r="A10" s="121" t="s">
        <v>61</v>
      </c>
      <c r="B10" s="142">
        <v>1</v>
      </c>
      <c r="C10" s="59">
        <f>(P12)</f>
        <v>0</v>
      </c>
      <c r="D10" s="59">
        <f>(N12)</f>
        <v>4</v>
      </c>
      <c r="E10" s="143" t="str">
        <f t="shared" si="9"/>
        <v>v</v>
      </c>
      <c r="F10" s="142">
        <v>6</v>
      </c>
      <c r="G10" s="59">
        <f>(P38)</f>
        <v>0</v>
      </c>
      <c r="H10" s="59">
        <f>(N38)</f>
        <v>3</v>
      </c>
      <c r="I10" s="143" t="str">
        <f t="shared" si="10"/>
        <v>v</v>
      </c>
      <c r="J10" s="142">
        <v>4</v>
      </c>
      <c r="K10" s="59">
        <f>(P29)</f>
        <v>0</v>
      </c>
      <c r="L10" s="59">
        <f>(N29)</f>
        <v>3</v>
      </c>
      <c r="M10" s="143" t="str">
        <f>IF(K10=".","-",IF(K10&gt;L10,"g",IF(K10=L10,"d","v")))</f>
        <v>v</v>
      </c>
      <c r="N10" s="142">
        <v>2</v>
      </c>
      <c r="O10" s="59">
        <f>(P20)</f>
        <v>0</v>
      </c>
      <c r="P10" s="59">
        <f>(N20)</f>
        <v>4</v>
      </c>
      <c r="Q10" s="143" t="str">
        <f>IF(O10=".","-",IF(O10&gt;P10,"g",IF(O10=P10,"d","v")))</f>
        <v>v</v>
      </c>
      <c r="R10" s="142">
        <v>7</v>
      </c>
      <c r="S10" s="59">
        <f>(P45)</f>
        <v>0</v>
      </c>
      <c r="T10" s="59">
        <f>(N45)</f>
        <v>3</v>
      </c>
      <c r="U10" s="143" t="str">
        <f>IF(S10=".","-",IF(S10&gt;T10,"g",IF(S10=T10,"d","v")))</f>
        <v>v</v>
      </c>
      <c r="V10" s="142">
        <v>5</v>
      </c>
      <c r="W10" s="59">
        <f>(P35)</f>
        <v>0</v>
      </c>
      <c r="X10" s="59">
        <f>(N35)</f>
        <v>2</v>
      </c>
      <c r="Y10" s="143" t="str">
        <f>IF(W10=".","-",IF(W10&gt;X10,"g",IF(W10=X10,"d","v")))</f>
        <v>v</v>
      </c>
      <c r="Z10" s="142">
        <v>3</v>
      </c>
      <c r="AA10" s="59">
        <f>(P25)</f>
        <v>0</v>
      </c>
      <c r="AB10" s="59">
        <f>(N25)</f>
        <v>3</v>
      </c>
      <c r="AC10" s="143" t="str">
        <f>IF(AA10=".","-",IF(AA10&gt;AB10,"g",IF(AA10=AB10,"d","v")))</f>
        <v>v</v>
      </c>
      <c r="AD10" s="144"/>
      <c r="AE10" s="145"/>
      <c r="AF10" s="145"/>
      <c r="AG10" s="145"/>
      <c r="AH10" s="127"/>
      <c r="AI10" s="63">
        <f t="shared" si="2"/>
        <v>7</v>
      </c>
      <c r="AJ10" s="64">
        <f t="shared" si="3"/>
        <v>0</v>
      </c>
      <c r="AK10" s="64">
        <f t="shared" si="4"/>
        <v>0</v>
      </c>
      <c r="AL10" s="64">
        <f t="shared" si="5"/>
        <v>7</v>
      </c>
      <c r="AM10" s="65">
        <f>SUM(IF(C10&lt;&gt;".",C10)+IF(G10&lt;&gt;".",G10)+IF(K10&lt;&gt;".",K10)+IF(S10&lt;&gt;".",S10)+IF(W10&lt;&gt;".",W10)+IF(AA10&lt;&gt;".",AA10)+IF(O10&lt;&gt;".",O10))</f>
        <v>0</v>
      </c>
      <c r="AN10" s="65">
        <f>SUM(IF(D10&lt;&gt;".",D10)+IF(H10&lt;&gt;".",H10)+IF(L10&lt;&gt;".",L10)+IF(T10&lt;&gt;".",T10)+IF(X10&lt;&gt;".",X10)+IF(AB10&lt;&gt;".",AB10)+IF(P10&lt;&gt;".",P10))</f>
        <v>22</v>
      </c>
      <c r="AO10" s="66">
        <f t="shared" si="6"/>
        <v>0</v>
      </c>
      <c r="AP10" s="134"/>
      <c r="AQ10" s="67">
        <f t="shared" si="7"/>
        <v>8</v>
      </c>
      <c r="AR10" s="47"/>
      <c r="AS10" s="32">
        <f t="shared" si="8"/>
        <v>-22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Bottyán Zoltán</v>
      </c>
      <c r="M12" s="150"/>
      <c r="N12" s="152">
        <v>4</v>
      </c>
      <c r="O12" s="82" t="s">
        <v>74</v>
      </c>
      <c r="P12" s="152">
        <v>0</v>
      </c>
      <c r="R12" s="83" t="str">
        <f>($A$10)</f>
        <v>Dobolyi János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Vágó László</v>
      </c>
      <c r="N13" s="152">
        <v>8</v>
      </c>
      <c r="O13" s="82" t="s">
        <v>74</v>
      </c>
      <c r="P13" s="152">
        <v>1</v>
      </c>
      <c r="R13" s="83" t="str">
        <f>($A$9)</f>
        <v>Horváth Sándor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Simon Ferenc </v>
      </c>
      <c r="N14" s="152">
        <v>1</v>
      </c>
      <c r="O14" s="82" t="s">
        <v>74</v>
      </c>
      <c r="P14" s="152">
        <v>0</v>
      </c>
      <c r="Q14" s="83"/>
      <c r="R14" s="83" t="str">
        <f>($A$8)</f>
        <v>Oláh Tamás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Németh Károly</v>
      </c>
      <c r="N15" s="152">
        <v>1</v>
      </c>
      <c r="O15" s="82" t="s">
        <v>74</v>
      </c>
      <c r="P15" s="152">
        <v>1</v>
      </c>
      <c r="R15" s="83" t="str">
        <f>($A$7)</f>
        <v>Szegedi András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Bottyán Zoltán</v>
      </c>
      <c r="M17" s="150"/>
      <c r="N17" s="152">
        <v>1</v>
      </c>
      <c r="O17" s="82" t="s">
        <v>74</v>
      </c>
      <c r="P17" s="152">
        <v>0</v>
      </c>
      <c r="R17" s="83" t="str">
        <f>($A$9)</f>
        <v>Horváth Sándor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Vágó László</v>
      </c>
      <c r="N18" s="152">
        <v>3</v>
      </c>
      <c r="O18" s="82" t="s">
        <v>74</v>
      </c>
      <c r="P18" s="152">
        <v>2</v>
      </c>
      <c r="R18" s="83" t="str">
        <f>($A$8)</f>
        <v>Oláh Tamás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Simon Ferenc </v>
      </c>
      <c r="N19" s="152">
        <v>8</v>
      </c>
      <c r="O19" s="82" t="s">
        <v>74</v>
      </c>
      <c r="P19" s="152">
        <v>1</v>
      </c>
      <c r="Q19" s="83"/>
      <c r="R19" s="83" t="str">
        <f>($A$7)</f>
        <v>Szegedi András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Németh Károly</v>
      </c>
      <c r="N20" s="152">
        <v>4</v>
      </c>
      <c r="O20" s="82" t="s">
        <v>74</v>
      </c>
      <c r="P20" s="152">
        <v>0</v>
      </c>
      <c r="R20" s="83" t="str">
        <f>($A$10)</f>
        <v>Dobolyi János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Bottyán Zoltán</v>
      </c>
      <c r="M22" s="150"/>
      <c r="N22" s="152">
        <v>3</v>
      </c>
      <c r="O22" s="82" t="s">
        <v>74</v>
      </c>
      <c r="P22" s="152">
        <v>0</v>
      </c>
      <c r="R22" s="83" t="str">
        <f>($A$8)</f>
        <v>Oláh Tamás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Vágó László</v>
      </c>
      <c r="N23" s="152">
        <v>1</v>
      </c>
      <c r="O23" s="82" t="s">
        <v>74</v>
      </c>
      <c r="P23" s="152">
        <v>0</v>
      </c>
      <c r="R23" s="83" t="str">
        <f>($A$7)</f>
        <v>Szegedi András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Simon Ferenc </v>
      </c>
      <c r="N24" s="152">
        <v>1</v>
      </c>
      <c r="O24" s="82" t="s">
        <v>74</v>
      </c>
      <c r="P24" s="152">
        <v>2</v>
      </c>
      <c r="Q24" s="83"/>
      <c r="R24" s="83" t="str">
        <f>($A$6)</f>
        <v>Németh Károly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Horváth Sándor</v>
      </c>
      <c r="N25" s="152">
        <v>3</v>
      </c>
      <c r="O25" s="82" t="s">
        <v>74</v>
      </c>
      <c r="P25" s="152">
        <v>0</v>
      </c>
      <c r="R25" s="83" t="str">
        <f>($A$10)</f>
        <v>Dobolyi János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Bottyán Zoltán</v>
      </c>
      <c r="M27" s="150"/>
      <c r="N27" s="152">
        <v>1</v>
      </c>
      <c r="O27" s="99" t="s">
        <v>74</v>
      </c>
      <c r="P27" s="152">
        <v>0</v>
      </c>
      <c r="R27" s="83" t="str">
        <f>($A$7)</f>
        <v>Szegedi András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Vágó László</v>
      </c>
      <c r="N28" s="152">
        <v>0</v>
      </c>
      <c r="O28" s="99" t="s">
        <v>74</v>
      </c>
      <c r="P28" s="152">
        <v>1</v>
      </c>
      <c r="R28" s="83" t="str">
        <f>($A$6)</f>
        <v>Németh Károly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Simon Ferenc </v>
      </c>
      <c r="N29" s="152">
        <v>3</v>
      </c>
      <c r="O29" s="99" t="s">
        <v>74</v>
      </c>
      <c r="P29" s="152">
        <v>0</v>
      </c>
      <c r="Q29" s="83"/>
      <c r="R29" s="83" t="str">
        <f>($A$10)</f>
        <v>Dobolyi János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Oláh Tamás</v>
      </c>
      <c r="N30" s="152">
        <v>1</v>
      </c>
      <c r="O30" s="99" t="s">
        <v>74</v>
      </c>
      <c r="P30" s="152">
        <v>1</v>
      </c>
      <c r="R30" s="83" t="str">
        <f>($A$9)</f>
        <v>Horváth Sándor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Bottyán Zoltán</v>
      </c>
      <c r="M32" s="150"/>
      <c r="N32" s="152">
        <v>2</v>
      </c>
      <c r="O32" s="82" t="s">
        <v>74</v>
      </c>
      <c r="P32" s="152">
        <v>2</v>
      </c>
      <c r="R32" s="83" t="str">
        <f>($A$6)</f>
        <v>Németh Károly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Vágó László</v>
      </c>
      <c r="N33" s="152">
        <v>3</v>
      </c>
      <c r="O33" s="82" t="s">
        <v>74</v>
      </c>
      <c r="P33" s="152">
        <v>1</v>
      </c>
      <c r="R33" s="83" t="str">
        <f>($A$5)</f>
        <v>Simon Ferenc 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Szegedi András</v>
      </c>
      <c r="N34" s="152">
        <v>1</v>
      </c>
      <c r="O34" s="82" t="s">
        <v>74</v>
      </c>
      <c r="P34" s="152">
        <v>1</v>
      </c>
      <c r="Q34" s="83"/>
      <c r="R34" s="83" t="str">
        <f>($A$9)</f>
        <v>Horváth Sándor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Oláh Tamás</v>
      </c>
      <c r="N35" s="152">
        <v>2</v>
      </c>
      <c r="O35" s="82" t="s">
        <v>74</v>
      </c>
      <c r="P35" s="152">
        <v>0</v>
      </c>
      <c r="R35" s="83" t="str">
        <f>($A$10)</f>
        <v>Dobolyi János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Bottyán Zoltán</v>
      </c>
      <c r="M37" s="150"/>
      <c r="N37" s="152">
        <v>1</v>
      </c>
      <c r="O37" s="82" t="s">
        <v>74</v>
      </c>
      <c r="P37" s="152">
        <v>4</v>
      </c>
      <c r="R37" s="83" t="str">
        <f>($A$5)</f>
        <v>Simon Ferenc 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Vágó László</v>
      </c>
      <c r="N38" s="152">
        <v>3</v>
      </c>
      <c r="O38" s="82" t="s">
        <v>74</v>
      </c>
      <c r="P38" s="152">
        <v>0</v>
      </c>
      <c r="R38" s="83" t="str">
        <f>($A$10)</f>
        <v>Dobolyi János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Németh Károly</v>
      </c>
      <c r="N39" s="152">
        <v>5</v>
      </c>
      <c r="O39" s="82" t="s">
        <v>74</v>
      </c>
      <c r="P39" s="152">
        <v>1</v>
      </c>
      <c r="Q39" s="83"/>
      <c r="R39" s="83" t="str">
        <f>($A$9)</f>
        <v>Horváth Sándor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Szegedi András</v>
      </c>
      <c r="N40" s="152">
        <v>1</v>
      </c>
      <c r="O40" s="82" t="s">
        <v>74</v>
      </c>
      <c r="P40" s="152">
        <v>3</v>
      </c>
      <c r="R40" s="83" t="str">
        <f>($A$8)</f>
        <v>Oláh Tamás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Bottyán Zoltán</v>
      </c>
      <c r="M42" s="150"/>
      <c r="N42" s="152">
        <v>2</v>
      </c>
      <c r="O42" s="82" t="s">
        <v>74</v>
      </c>
      <c r="P42" s="152">
        <v>3</v>
      </c>
      <c r="R42" s="83" t="str">
        <f>($A$4)</f>
        <v>Vágó László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Simon Ferenc </v>
      </c>
      <c r="N43" s="152">
        <v>4</v>
      </c>
      <c r="O43" s="82" t="s">
        <v>74</v>
      </c>
      <c r="P43" s="152">
        <v>1</v>
      </c>
      <c r="R43" s="83" t="str">
        <f>($A$9)</f>
        <v>Horváth Sándor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Németh Károly</v>
      </c>
      <c r="N44" s="152">
        <v>3</v>
      </c>
      <c r="O44" s="82" t="s">
        <v>74</v>
      </c>
      <c r="P44" s="152">
        <v>2</v>
      </c>
      <c r="Q44" s="83"/>
      <c r="R44" s="83" t="str">
        <f>($A$8)</f>
        <v>Oláh Tamás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Szegedi András</v>
      </c>
      <c r="N45" s="152">
        <v>3</v>
      </c>
      <c r="O45" s="82" t="s">
        <v>74</v>
      </c>
      <c r="P45" s="152">
        <v>0</v>
      </c>
      <c r="R45" s="83" t="str">
        <f>($A$10)</f>
        <v>Dobolyi János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41" priority="1" stopIfTrue="1" operator="equal">
      <formula>"g"</formula>
    </cfRule>
    <cfRule type="cellIs" dxfId="40" priority="2" stopIfTrue="1" operator="equal">
      <formula>"d"</formula>
    </cfRule>
    <cfRule type="cellIs" dxfId="39" priority="3" stopIfTrue="1" operator="equal">
      <formula>"v"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5" sqref="A5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Fülöp Elemér</v>
      </c>
      <c r="C2" s="22"/>
      <c r="D2" s="21"/>
      <c r="E2" s="21"/>
      <c r="F2" s="23" t="str">
        <f>(A4)</f>
        <v>Koczor János</v>
      </c>
      <c r="G2" s="21"/>
      <c r="H2" s="21"/>
      <c r="I2" s="21"/>
      <c r="J2" s="23" t="str">
        <f>(A5)</f>
        <v>Szendrey Tibor</v>
      </c>
      <c r="K2" s="21"/>
      <c r="L2" s="21"/>
      <c r="M2" s="21"/>
      <c r="N2" s="23" t="str">
        <f>(A6)</f>
        <v>Debreczy István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24</v>
      </c>
      <c r="B3" s="34"/>
      <c r="C3" s="35"/>
      <c r="D3" s="35"/>
      <c r="E3" s="35"/>
      <c r="F3" s="36">
        <v>3</v>
      </c>
      <c r="G3" s="39">
        <f>(N14)</f>
        <v>3</v>
      </c>
      <c r="H3" s="39">
        <f>(P14)</f>
        <v>1</v>
      </c>
      <c r="I3" s="38" t="str">
        <f>IF(G3=".","-",IF(G3&gt;H3,"g",IF(G3=H3,"d","v")))</f>
        <v>g</v>
      </c>
      <c r="J3" s="36">
        <v>2</v>
      </c>
      <c r="K3" s="39">
        <f>(N11)</f>
        <v>2</v>
      </c>
      <c r="L3" s="39">
        <f>(P11)</f>
        <v>1</v>
      </c>
      <c r="M3" s="38" t="str">
        <f>IF(K3=".","-",IF(K3&gt;L3,"g",IF(K3=L3,"d","v")))</f>
        <v>g</v>
      </c>
      <c r="N3" s="36">
        <v>1</v>
      </c>
      <c r="O3" s="39">
        <f>(N8)</f>
        <v>1</v>
      </c>
      <c r="P3" s="39">
        <f>(P8)</f>
        <v>0</v>
      </c>
      <c r="Q3" s="38" t="str">
        <f>IF(O3=".","-",IF(O3&gt;P3,"g",IF(O3=P3,"d","v")))</f>
        <v>g</v>
      </c>
      <c r="R3" s="40"/>
      <c r="S3" s="41">
        <f>SUM(T3:V3)</f>
        <v>3</v>
      </c>
      <c r="T3" s="42">
        <f>COUNTIF(B3:Q3,"g")</f>
        <v>3</v>
      </c>
      <c r="U3" s="42">
        <f>COUNTIF(B3:Q3,"d")</f>
        <v>0</v>
      </c>
      <c r="V3" s="42">
        <f>COUNTIF(B3:Q3,"v")</f>
        <v>0</v>
      </c>
      <c r="W3" s="43">
        <f>SUM(IF(G3&lt;&gt;".",G3)+IF(K3&lt;&gt;".",K3)+IF(O3&lt;&gt;".",O3))</f>
        <v>6</v>
      </c>
      <c r="X3" s="43">
        <f>SUM(IF(H3&lt;&gt;".",H3)+IF(L3&lt;&gt;".",L3)+IF(P3&lt;&gt;".",P3))</f>
        <v>2</v>
      </c>
      <c r="Y3" s="44">
        <f>SUM(T3*3+U3*1)</f>
        <v>9</v>
      </c>
      <c r="Z3" s="171"/>
      <c r="AA3" s="46">
        <f>RANK(Y3,$Y$3:$Y$6,0)</f>
        <v>1</v>
      </c>
      <c r="AB3" s="172"/>
      <c r="AC3" s="48">
        <f>SUM(W3-X3)</f>
        <v>4</v>
      </c>
    </row>
    <row r="4" spans="1:29" ht="15.75" x14ac:dyDescent="0.25">
      <c r="A4" s="104" t="s">
        <v>37</v>
      </c>
      <c r="B4" s="50">
        <v>3</v>
      </c>
      <c r="C4" s="37">
        <f>(P14)</f>
        <v>1</v>
      </c>
      <c r="D4" s="37">
        <f>(N14)</f>
        <v>3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0</v>
      </c>
      <c r="L4" s="37">
        <f>(P9)</f>
        <v>3</v>
      </c>
      <c r="M4" s="51" t="str">
        <f>IF(K4=".","-",IF(K4&gt;L4,"g",IF(K4=L4,"d","v")))</f>
        <v>v</v>
      </c>
      <c r="N4" s="50">
        <v>2</v>
      </c>
      <c r="O4" s="37">
        <f>(N12)</f>
        <v>1</v>
      </c>
      <c r="P4" s="37">
        <f>(P12)</f>
        <v>2</v>
      </c>
      <c r="Q4" s="51" t="str">
        <f>IF(O4=".","-",IF(O4&gt;P4,"g",IF(O4=P4,"d","v")))</f>
        <v>v</v>
      </c>
      <c r="R4" s="54"/>
      <c r="S4" s="55">
        <f>SUM(T4:V4)</f>
        <v>3</v>
      </c>
      <c r="T4" s="56">
        <f>COUNTIF(B4:Q4,"g")</f>
        <v>0</v>
      </c>
      <c r="U4" s="56">
        <f>COUNTIF(B4:Q4,"d")</f>
        <v>0</v>
      </c>
      <c r="V4" s="56">
        <f>COUNTIF(B4:Q4,"v")</f>
        <v>3</v>
      </c>
      <c r="W4" s="43">
        <f>SUM(IF(C4&lt;&gt;".",C4)+IF(K4&lt;&gt;".",K4)+IF(O4&lt;&gt;".",O4))</f>
        <v>2</v>
      </c>
      <c r="X4" s="43">
        <f>SUM(IF(D4&lt;&gt;".",D4)+IF(L4&lt;&gt;".",L4)+IF(P4&lt;&gt;".",P4))</f>
        <v>8</v>
      </c>
      <c r="Y4" s="57">
        <f>SUM(T4*3+U4*1)</f>
        <v>0</v>
      </c>
      <c r="Z4" s="171"/>
      <c r="AA4" s="46">
        <f>RANK(Y4,$Y$3:$Y$6,0)</f>
        <v>4</v>
      </c>
      <c r="AB4" s="172"/>
      <c r="AC4" s="48">
        <f>SUM(W4-X4)</f>
        <v>-6</v>
      </c>
    </row>
    <row r="5" spans="1:29" ht="15.75" x14ac:dyDescent="0.25">
      <c r="A5" s="102" t="s">
        <v>25</v>
      </c>
      <c r="B5" s="50">
        <v>2</v>
      </c>
      <c r="C5" s="37">
        <f>(P11)</f>
        <v>1</v>
      </c>
      <c r="D5" s="37">
        <f>(N11)</f>
        <v>2</v>
      </c>
      <c r="E5" s="51" t="str">
        <f>IF(C5=".","-",IF(C5&gt;D5,"g",IF(C5=D5,"d","v")))</f>
        <v>v</v>
      </c>
      <c r="F5" s="50">
        <v>1</v>
      </c>
      <c r="G5" s="37">
        <f>(P9)</f>
        <v>3</v>
      </c>
      <c r="H5" s="37">
        <f>(N9)</f>
        <v>0</v>
      </c>
      <c r="I5" s="51" t="str">
        <f>IF(G5=".","-",IF(G5&gt;H5,"g",IF(G5=H5,"d","v")))</f>
        <v>g</v>
      </c>
      <c r="J5" s="52"/>
      <c r="K5" s="53"/>
      <c r="L5" s="53"/>
      <c r="M5" s="53"/>
      <c r="N5" s="50">
        <v>3</v>
      </c>
      <c r="O5" s="37">
        <f>(N15)</f>
        <v>2</v>
      </c>
      <c r="P5" s="37">
        <f>(P15)</f>
        <v>0</v>
      </c>
      <c r="Q5" s="51" t="str">
        <f>IF(O5=".","-",IF(O5&gt;P5,"g",IF(O5=P5,"d","v")))</f>
        <v>g</v>
      </c>
      <c r="R5" s="54"/>
      <c r="S5" s="55">
        <f>SUM(T5:V5)</f>
        <v>3</v>
      </c>
      <c r="T5" s="56">
        <f>COUNTIF(B5:Q5,"g")</f>
        <v>2</v>
      </c>
      <c r="U5" s="56">
        <f>COUNTIF(B5:Q5,"d")</f>
        <v>0</v>
      </c>
      <c r="V5" s="56">
        <f>COUNTIF(B5:Q5,"v")</f>
        <v>1</v>
      </c>
      <c r="W5" s="43">
        <f>SUM(IF(G5&lt;&gt;".",G5)+IF(C5&lt;&gt;".",C5)+IF(O5&lt;&gt;".",O5))</f>
        <v>6</v>
      </c>
      <c r="X5" s="43">
        <f>SUM(IF(H5&lt;&gt;".",H5)+IF(D5&lt;&gt;".",D5)+IF(P5&lt;&gt;".",P5))</f>
        <v>2</v>
      </c>
      <c r="Y5" s="57">
        <f>SUM(T5*3+U5*1)</f>
        <v>6</v>
      </c>
      <c r="Z5" s="173"/>
      <c r="AA5" s="46">
        <f>RANK(Y5,$Y$3:$Y$6,0)</f>
        <v>2</v>
      </c>
      <c r="AB5" s="172"/>
      <c r="AC5" s="48">
        <f>SUM(W5-X5)</f>
        <v>4</v>
      </c>
    </row>
    <row r="6" spans="1:29" s="68" customFormat="1" ht="16.5" thickBot="1" x14ac:dyDescent="0.3">
      <c r="A6" s="104" t="s">
        <v>17</v>
      </c>
      <c r="B6" s="58">
        <v>1</v>
      </c>
      <c r="C6" s="59">
        <f>(P8)</f>
        <v>0</v>
      </c>
      <c r="D6" s="59">
        <f>(N8)</f>
        <v>1</v>
      </c>
      <c r="E6" s="60" t="str">
        <f>IF(C6=".","-",IF(C6&gt;D6,"g",IF(C6=D6,"d","v")))</f>
        <v>v</v>
      </c>
      <c r="F6" s="58">
        <v>2</v>
      </c>
      <c r="G6" s="59">
        <f>(P12)</f>
        <v>2</v>
      </c>
      <c r="H6" s="59">
        <f>(N12)</f>
        <v>1</v>
      </c>
      <c r="I6" s="60" t="str">
        <f>IF(G6=".","-",IF(G6&gt;H6,"g",IF(G6=H6,"d","v")))</f>
        <v>g</v>
      </c>
      <c r="J6" s="58">
        <v>3</v>
      </c>
      <c r="K6" s="59">
        <f>(P15)</f>
        <v>0</v>
      </c>
      <c r="L6" s="59">
        <f>(N15)</f>
        <v>2</v>
      </c>
      <c r="M6" s="60" t="str">
        <f>IF(K6=".","-",IF(K6&gt;L6,"g",IF(K6=L6,"d","v")))</f>
        <v>v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0</v>
      </c>
      <c r="V6" s="64">
        <f>COUNTIF(B6:Q6,"v")</f>
        <v>2</v>
      </c>
      <c r="W6" s="65">
        <f>SUM(IF(G6&lt;&gt;".",G6)+IF(K6&lt;&gt;".",K6)+IF(C6&lt;&gt;".",C6))</f>
        <v>2</v>
      </c>
      <c r="X6" s="65">
        <f>SUM(IF(H6&lt;&gt;".",H6)+IF(L6&lt;&gt;".",L6)+IF(D6&lt;&gt;".",D6))</f>
        <v>4</v>
      </c>
      <c r="Y6" s="66">
        <f>SUM(T6*3+U6*1)</f>
        <v>3</v>
      </c>
      <c r="Z6" s="171"/>
      <c r="AA6" s="67">
        <f>RANK(Y6,$Y$3:$Y$6,0)</f>
        <v>3</v>
      </c>
      <c r="AB6" s="172"/>
      <c r="AC6" s="48">
        <f>SUM(W6-X6)</f>
        <v>-2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Fülöp Elemér</v>
      </c>
      <c r="M8" s="79"/>
      <c r="N8" s="81">
        <v>1</v>
      </c>
      <c r="O8" s="175" t="s">
        <v>74</v>
      </c>
      <c r="P8" s="81">
        <v>0</v>
      </c>
      <c r="S8" s="149" t="str">
        <f>($A$6)</f>
        <v>Debreczy István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Koczor János</v>
      </c>
      <c r="N9" s="81">
        <v>0</v>
      </c>
      <c r="O9" s="175" t="s">
        <v>74</v>
      </c>
      <c r="P9" s="81">
        <v>3</v>
      </c>
      <c r="R9" s="68"/>
      <c r="S9" s="149" t="str">
        <f>($A$5)</f>
        <v>Szendrey Tibor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Fülöp Elemér</v>
      </c>
      <c r="N11" s="81">
        <v>2</v>
      </c>
      <c r="O11" s="101" t="s">
        <v>74</v>
      </c>
      <c r="P11" s="81">
        <v>1</v>
      </c>
      <c r="R11" s="68"/>
      <c r="S11" s="149" t="str">
        <f>($A$5)</f>
        <v>Szendrey Tibor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Koczor János</v>
      </c>
      <c r="N12" s="81">
        <v>1</v>
      </c>
      <c r="O12" s="101" t="s">
        <v>74</v>
      </c>
      <c r="P12" s="81">
        <v>2</v>
      </c>
      <c r="R12" s="68"/>
      <c r="S12" s="149" t="str">
        <f>($A$6)</f>
        <v>Debreczy István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Fülöp Elemér</v>
      </c>
      <c r="N14" s="81">
        <v>3</v>
      </c>
      <c r="O14" s="175" t="s">
        <v>74</v>
      </c>
      <c r="P14" s="81">
        <v>1</v>
      </c>
      <c r="R14" s="68"/>
      <c r="S14" s="149" t="str">
        <f>($A$4)</f>
        <v>Koczor János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Szendrey Tibor</v>
      </c>
      <c r="N15" s="81">
        <v>2</v>
      </c>
      <c r="O15" s="175" t="s">
        <v>74</v>
      </c>
      <c r="P15" s="81">
        <v>0</v>
      </c>
      <c r="R15" s="68"/>
      <c r="S15" s="149" t="str">
        <f>($A$6)</f>
        <v>Debreczy István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38" priority="1" stopIfTrue="1" operator="equal">
      <formula>"g"</formula>
    </cfRule>
    <cfRule type="cellIs" dxfId="37" priority="2" stopIfTrue="1" operator="equal">
      <formula>"d"</formula>
    </cfRule>
    <cfRule type="cellIs" dxfId="36" priority="3" stopIfTrue="1" operator="equal">
      <formula>"v"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46.5" thickTop="1" thickBot="1" x14ac:dyDescent="0.3">
      <c r="A2" s="20" t="s">
        <v>62</v>
      </c>
      <c r="B2" s="21" t="str">
        <f>(A3)</f>
        <v>Pákai György</v>
      </c>
      <c r="C2" s="22"/>
      <c r="D2" s="21"/>
      <c r="E2" s="21"/>
      <c r="F2" s="23" t="str">
        <f>(A4)</f>
        <v>Horváth Imre</v>
      </c>
      <c r="G2" s="21"/>
      <c r="H2" s="21"/>
      <c r="I2" s="21"/>
      <c r="J2" s="23" t="str">
        <f>(A5)</f>
        <v>dr. Havas Peter </v>
      </c>
      <c r="K2" s="21"/>
      <c r="L2" s="21"/>
      <c r="M2" s="21"/>
      <c r="N2" s="23" t="str">
        <f>(A6)</f>
        <v>Papp-Takács Sándor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34</v>
      </c>
      <c r="B3" s="34"/>
      <c r="C3" s="35"/>
      <c r="D3" s="35"/>
      <c r="E3" s="35"/>
      <c r="F3" s="36">
        <v>3</v>
      </c>
      <c r="G3" s="39">
        <f>(N14)</f>
        <v>2</v>
      </c>
      <c r="H3" s="39">
        <f>(P14)</f>
        <v>1</v>
      </c>
      <c r="I3" s="38" t="str">
        <f>IF(G3=".","-",IF(G3&gt;H3,"g",IF(G3=H3,"d","v")))</f>
        <v>g</v>
      </c>
      <c r="J3" s="36">
        <v>2</v>
      </c>
      <c r="K3" s="39">
        <f>(N11)</f>
        <v>4</v>
      </c>
      <c r="L3" s="39">
        <f>(P11)</f>
        <v>2</v>
      </c>
      <c r="M3" s="38" t="str">
        <f>IF(K3=".","-",IF(K3&gt;L3,"g",IF(K3=L3,"d","v")))</f>
        <v>g</v>
      </c>
      <c r="N3" s="36">
        <v>1</v>
      </c>
      <c r="O3" s="39">
        <f>(N8)</f>
        <v>3</v>
      </c>
      <c r="P3" s="39">
        <f>(P8)</f>
        <v>0</v>
      </c>
      <c r="Q3" s="38" t="str">
        <f>IF(O3=".","-",IF(O3&gt;P3,"g",IF(O3=P3,"d","v")))</f>
        <v>g</v>
      </c>
      <c r="R3" s="40"/>
      <c r="S3" s="41">
        <f>SUM(T3:V3)</f>
        <v>3</v>
      </c>
      <c r="T3" s="42">
        <f>COUNTIF(B3:Q3,"g")</f>
        <v>3</v>
      </c>
      <c r="U3" s="42">
        <f>COUNTIF(B3:Q3,"d")</f>
        <v>0</v>
      </c>
      <c r="V3" s="42">
        <f>COUNTIF(B3:Q3,"v")</f>
        <v>0</v>
      </c>
      <c r="W3" s="43">
        <f>SUM(IF(G3&lt;&gt;".",G3)+IF(K3&lt;&gt;".",K3)+IF(O3&lt;&gt;".",O3))</f>
        <v>9</v>
      </c>
      <c r="X3" s="43">
        <f>SUM(IF(H3&lt;&gt;".",H3)+IF(L3&lt;&gt;".",L3)+IF(P3&lt;&gt;".",P3))</f>
        <v>3</v>
      </c>
      <c r="Y3" s="44">
        <f>SUM(T3*3+U3*1)</f>
        <v>9</v>
      </c>
      <c r="Z3" s="171"/>
      <c r="AA3" s="46">
        <f>RANK(Y3,$Y$3:$Y$6,0)</f>
        <v>1</v>
      </c>
      <c r="AB3" s="172"/>
      <c r="AC3" s="48">
        <f>SUM(W3-X3)</f>
        <v>6</v>
      </c>
    </row>
    <row r="4" spans="1:29" ht="15.75" x14ac:dyDescent="0.25">
      <c r="A4" s="120" t="s">
        <v>2</v>
      </c>
      <c r="B4" s="50">
        <v>3</v>
      </c>
      <c r="C4" s="37">
        <f>(P14)</f>
        <v>1</v>
      </c>
      <c r="D4" s="37">
        <f>(N14)</f>
        <v>2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1</v>
      </c>
      <c r="L4" s="37">
        <f>(P9)</f>
        <v>1</v>
      </c>
      <c r="M4" s="51" t="str">
        <f>IF(K4=".","-",IF(K4&gt;L4,"g",IF(K4=L4,"d","v")))</f>
        <v>d</v>
      </c>
      <c r="N4" s="50">
        <v>2</v>
      </c>
      <c r="O4" s="37">
        <f>(N12)</f>
        <v>2</v>
      </c>
      <c r="P4" s="37">
        <f>(P12)</f>
        <v>1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4</v>
      </c>
      <c r="X4" s="43">
        <f>SUM(IF(D4&lt;&gt;".",D4)+IF(L4&lt;&gt;".",L4)+IF(P4&lt;&gt;".",P4))</f>
        <v>4</v>
      </c>
      <c r="Y4" s="57">
        <f>SUM(T4*3+U4*1)</f>
        <v>4</v>
      </c>
      <c r="Z4" s="171"/>
      <c r="AA4" s="46">
        <f>RANK(Y4,$Y$3:$Y$6,0)</f>
        <v>2</v>
      </c>
      <c r="AB4" s="172"/>
      <c r="AC4" s="48">
        <f>SUM(W4-X4)</f>
        <v>0</v>
      </c>
    </row>
    <row r="5" spans="1:29" ht="15.75" x14ac:dyDescent="0.25">
      <c r="A5" s="124" t="s">
        <v>12</v>
      </c>
      <c r="B5" s="50">
        <v>2</v>
      </c>
      <c r="C5" s="37">
        <f>(P11)</f>
        <v>2</v>
      </c>
      <c r="D5" s="37">
        <f>(N11)</f>
        <v>4</v>
      </c>
      <c r="E5" s="51" t="str">
        <f>IF(C5=".","-",IF(C5&gt;D5,"g",IF(C5=D5,"d","v")))</f>
        <v>v</v>
      </c>
      <c r="F5" s="50">
        <v>1</v>
      </c>
      <c r="G5" s="37">
        <f>(P9)</f>
        <v>1</v>
      </c>
      <c r="H5" s="37">
        <f>(N9)</f>
        <v>1</v>
      </c>
      <c r="I5" s="51" t="str">
        <f>IF(G5=".","-",IF(G5&gt;H5,"g",IF(G5=H5,"d","v")))</f>
        <v>d</v>
      </c>
      <c r="J5" s="52"/>
      <c r="K5" s="53"/>
      <c r="L5" s="53"/>
      <c r="M5" s="53"/>
      <c r="N5" s="50">
        <v>3</v>
      </c>
      <c r="O5" s="37">
        <f>(N15)</f>
        <v>0</v>
      </c>
      <c r="P5" s="37">
        <f>(P15)</f>
        <v>2</v>
      </c>
      <c r="Q5" s="51" t="str">
        <f>IF(O5=".","-",IF(O5&gt;P5,"g",IF(O5=P5,"d","v")))</f>
        <v>v</v>
      </c>
      <c r="R5" s="54"/>
      <c r="S5" s="55">
        <f>SUM(T5:V5)</f>
        <v>3</v>
      </c>
      <c r="T5" s="56">
        <f>COUNTIF(B5:Q5,"g")</f>
        <v>0</v>
      </c>
      <c r="U5" s="56">
        <f>COUNTIF(B5:Q5,"d")</f>
        <v>1</v>
      </c>
      <c r="V5" s="56">
        <f>COUNTIF(B5:Q5,"v")</f>
        <v>2</v>
      </c>
      <c r="W5" s="43">
        <f>SUM(IF(G5&lt;&gt;".",G5)+IF(C5&lt;&gt;".",C5)+IF(O5&lt;&gt;".",O5))</f>
        <v>3</v>
      </c>
      <c r="X5" s="43">
        <f>SUM(IF(H5&lt;&gt;".",H5)+IF(D5&lt;&gt;".",D5)+IF(P5&lt;&gt;".",P5))</f>
        <v>7</v>
      </c>
      <c r="Y5" s="57">
        <f>SUM(T5*3+U5*1)</f>
        <v>1</v>
      </c>
      <c r="Z5" s="173"/>
      <c r="AA5" s="46">
        <f>RANK(Y5,$Y$3:$Y$6,0)</f>
        <v>4</v>
      </c>
      <c r="AB5" s="172"/>
      <c r="AC5" s="48">
        <f>SUM(W5-X5)</f>
        <v>-4</v>
      </c>
    </row>
    <row r="6" spans="1:29" s="68" customFormat="1" ht="16.5" thickBot="1" x14ac:dyDescent="0.3">
      <c r="A6" s="123" t="s">
        <v>32</v>
      </c>
      <c r="B6" s="58">
        <v>1</v>
      </c>
      <c r="C6" s="59">
        <f>(P8)</f>
        <v>0</v>
      </c>
      <c r="D6" s="59">
        <f>(N8)</f>
        <v>3</v>
      </c>
      <c r="E6" s="60" t="str">
        <f>IF(C6=".","-",IF(C6&gt;D6,"g",IF(C6=D6,"d","v")))</f>
        <v>v</v>
      </c>
      <c r="F6" s="58">
        <v>2</v>
      </c>
      <c r="G6" s="59">
        <f>(P12)</f>
        <v>1</v>
      </c>
      <c r="H6" s="59">
        <f>(N12)</f>
        <v>2</v>
      </c>
      <c r="I6" s="60" t="str">
        <f>IF(G6=".","-",IF(G6&gt;H6,"g",IF(G6=H6,"d","v")))</f>
        <v>v</v>
      </c>
      <c r="J6" s="58">
        <v>3</v>
      </c>
      <c r="K6" s="59">
        <f>(P15)</f>
        <v>2</v>
      </c>
      <c r="L6" s="59">
        <f>(N15)</f>
        <v>0</v>
      </c>
      <c r="M6" s="60" t="str">
        <f>IF(K6=".","-",IF(K6&gt;L6,"g",IF(K6=L6,"d","v")))</f>
        <v>g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0</v>
      </c>
      <c r="V6" s="64">
        <f>COUNTIF(B6:Q6,"v")</f>
        <v>2</v>
      </c>
      <c r="W6" s="65">
        <f>SUM(IF(G6&lt;&gt;".",G6)+IF(K6&lt;&gt;".",K6)+IF(C6&lt;&gt;".",C6))</f>
        <v>3</v>
      </c>
      <c r="X6" s="65">
        <f>SUM(IF(H6&lt;&gt;".",H6)+IF(L6&lt;&gt;".",L6)+IF(D6&lt;&gt;".",D6))</f>
        <v>5</v>
      </c>
      <c r="Y6" s="66">
        <f>SUM(T6*3+U6*1)</f>
        <v>3</v>
      </c>
      <c r="Z6" s="171"/>
      <c r="AA6" s="67">
        <f>RANK(Y6,$Y$3:$Y$6,0)</f>
        <v>3</v>
      </c>
      <c r="AB6" s="172"/>
      <c r="AC6" s="48">
        <f>SUM(W6-X6)</f>
        <v>-2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Pákai György</v>
      </c>
      <c r="M8" s="79"/>
      <c r="N8" s="81">
        <v>3</v>
      </c>
      <c r="O8" s="175" t="s">
        <v>74</v>
      </c>
      <c r="P8" s="81">
        <v>0</v>
      </c>
      <c r="S8" s="149" t="str">
        <f>($A$6)</f>
        <v>Papp-Takács Sándor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Horváth Imre</v>
      </c>
      <c r="N9" s="81">
        <v>1</v>
      </c>
      <c r="O9" s="175" t="s">
        <v>74</v>
      </c>
      <c r="P9" s="81">
        <v>1</v>
      </c>
      <c r="R9" s="68"/>
      <c r="S9" s="149" t="str">
        <f>($A$5)</f>
        <v>dr. Havas Peter 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Pákai György</v>
      </c>
      <c r="N11" s="81">
        <v>4</v>
      </c>
      <c r="O11" s="175" t="s">
        <v>74</v>
      </c>
      <c r="P11" s="81">
        <v>2</v>
      </c>
      <c r="R11" s="68"/>
      <c r="S11" s="149" t="str">
        <f>($A$5)</f>
        <v>dr. Havas Peter 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Horváth Imre</v>
      </c>
      <c r="N12" s="81">
        <v>2</v>
      </c>
      <c r="O12" s="175" t="s">
        <v>74</v>
      </c>
      <c r="P12" s="81">
        <v>1</v>
      </c>
      <c r="R12" s="68"/>
      <c r="S12" s="149" t="str">
        <f>($A$6)</f>
        <v>Papp-Takács Sándor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Pákai György</v>
      </c>
      <c r="N14" s="81">
        <v>2</v>
      </c>
      <c r="O14" s="175" t="s">
        <v>74</v>
      </c>
      <c r="P14" s="81">
        <v>1</v>
      </c>
      <c r="R14" s="68"/>
      <c r="S14" s="149" t="str">
        <f>($A$4)</f>
        <v>Horváth Imre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dr. Havas Peter </v>
      </c>
      <c r="N15" s="81">
        <v>0</v>
      </c>
      <c r="O15" s="175" t="s">
        <v>74</v>
      </c>
      <c r="P15" s="81">
        <v>2</v>
      </c>
      <c r="R15" s="68"/>
      <c r="S15" s="149" t="str">
        <f>($A$6)</f>
        <v>Papp-Takács Sándor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5" sqref="A5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Mészáros György</v>
      </c>
      <c r="C2" s="22"/>
      <c r="D2" s="21"/>
      <c r="E2" s="21"/>
      <c r="F2" s="23" t="str">
        <f>(A4)</f>
        <v>Magyar Antal</v>
      </c>
      <c r="G2" s="21"/>
      <c r="H2" s="21"/>
      <c r="I2" s="21"/>
      <c r="J2" s="23" t="str">
        <f>(A5)</f>
        <v>Siska János</v>
      </c>
      <c r="K2" s="21"/>
      <c r="L2" s="21"/>
      <c r="M2" s="21"/>
      <c r="N2" s="23" t="str">
        <f>(A6)</f>
        <v>Radnóti Péter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20" t="s">
        <v>7</v>
      </c>
      <c r="B3" s="34"/>
      <c r="C3" s="35"/>
      <c r="D3" s="35"/>
      <c r="E3" s="35"/>
      <c r="F3" s="36">
        <v>3</v>
      </c>
      <c r="G3" s="39">
        <f>(N14)</f>
        <v>1</v>
      </c>
      <c r="H3" s="39">
        <f>(P14)</f>
        <v>2</v>
      </c>
      <c r="I3" s="38" t="str">
        <f>IF(G3=".","-",IF(G3&gt;H3,"g",IF(G3=H3,"d","v")))</f>
        <v>v</v>
      </c>
      <c r="J3" s="36">
        <v>2</v>
      </c>
      <c r="K3" s="39">
        <f>(N11)</f>
        <v>0</v>
      </c>
      <c r="L3" s="39">
        <f>(P11)</f>
        <v>2</v>
      </c>
      <c r="M3" s="38" t="str">
        <f>IF(K3=".","-",IF(K3&gt;L3,"g",IF(K3=L3,"d","v")))</f>
        <v>v</v>
      </c>
      <c r="N3" s="36">
        <v>1</v>
      </c>
      <c r="O3" s="39">
        <f>(N8)</f>
        <v>0</v>
      </c>
      <c r="P3" s="39">
        <f>(P8)</f>
        <v>2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0</v>
      </c>
      <c r="U3" s="42">
        <f>COUNTIF(B3:Q3,"d")</f>
        <v>0</v>
      </c>
      <c r="V3" s="42">
        <f>COUNTIF(B3:Q3,"v")</f>
        <v>3</v>
      </c>
      <c r="W3" s="43">
        <f>SUM(IF(G3&lt;&gt;".",G3)+IF(K3&lt;&gt;".",K3)+IF(O3&lt;&gt;".",O3))</f>
        <v>1</v>
      </c>
      <c r="X3" s="43">
        <f>SUM(IF(H3&lt;&gt;".",H3)+IF(L3&lt;&gt;".",L3)+IF(P3&lt;&gt;".",P3))</f>
        <v>6</v>
      </c>
      <c r="Y3" s="44">
        <f>SUM(T3*3+U3*1)</f>
        <v>0</v>
      </c>
      <c r="Z3" s="171"/>
      <c r="AA3" s="46">
        <f>RANK(Y3,$Y$3:$Y$6,0)</f>
        <v>4</v>
      </c>
      <c r="AB3" s="172"/>
      <c r="AC3" s="48">
        <f>SUM(W3-X3)</f>
        <v>-5</v>
      </c>
    </row>
    <row r="4" spans="1:29" ht="15.75" x14ac:dyDescent="0.25">
      <c r="A4" s="102" t="s">
        <v>35</v>
      </c>
      <c r="B4" s="50">
        <v>3</v>
      </c>
      <c r="C4" s="37">
        <f>(P14)</f>
        <v>2</v>
      </c>
      <c r="D4" s="37">
        <f>(N14)</f>
        <v>1</v>
      </c>
      <c r="E4" s="51" t="str">
        <f>IF(C4=".","-",IF(C4&gt;D4,"g",IF(C4=D4,"d","v")))</f>
        <v>g</v>
      </c>
      <c r="F4" s="52"/>
      <c r="G4" s="53"/>
      <c r="H4" s="53"/>
      <c r="I4" s="53"/>
      <c r="J4" s="50">
        <v>1</v>
      </c>
      <c r="K4" s="37">
        <f>(N9)</f>
        <v>1</v>
      </c>
      <c r="L4" s="37">
        <f>(P9)</f>
        <v>1</v>
      </c>
      <c r="M4" s="51" t="str">
        <f>IF(K4=".","-",IF(K4&gt;L4,"g",IF(K4=L4,"d","v")))</f>
        <v>d</v>
      </c>
      <c r="N4" s="50">
        <v>2</v>
      </c>
      <c r="O4" s="37">
        <f>(N12)</f>
        <v>1</v>
      </c>
      <c r="P4" s="37">
        <f>(P12)</f>
        <v>0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2</v>
      </c>
      <c r="U4" s="56">
        <f>COUNTIF(B4:Q4,"d")</f>
        <v>1</v>
      </c>
      <c r="V4" s="56">
        <f>COUNTIF(B4:Q4,"v")</f>
        <v>0</v>
      </c>
      <c r="W4" s="43">
        <f>SUM(IF(C4&lt;&gt;".",C4)+IF(K4&lt;&gt;".",K4)+IF(O4&lt;&gt;".",O4))</f>
        <v>4</v>
      </c>
      <c r="X4" s="43">
        <f>SUM(IF(D4&lt;&gt;".",D4)+IF(L4&lt;&gt;".",L4)+IF(P4&lt;&gt;".",P4))</f>
        <v>2</v>
      </c>
      <c r="Y4" s="57">
        <f>SUM(T4*3+U4*1)</f>
        <v>7</v>
      </c>
      <c r="Z4" s="171"/>
      <c r="AA4" s="46">
        <f>RANK(Y4,$Y$3:$Y$6,0)</f>
        <v>1</v>
      </c>
      <c r="AB4" s="172"/>
      <c r="AC4" s="48">
        <f>SUM(W4-X4)</f>
        <v>2</v>
      </c>
    </row>
    <row r="5" spans="1:29" ht="15.75" x14ac:dyDescent="0.25">
      <c r="A5" s="120" t="s">
        <v>5</v>
      </c>
      <c r="B5" s="50">
        <v>2</v>
      </c>
      <c r="C5" s="37">
        <f>(P11)</f>
        <v>2</v>
      </c>
      <c r="D5" s="37">
        <f>(N11)</f>
        <v>0</v>
      </c>
      <c r="E5" s="51" t="str">
        <f>IF(C5=".","-",IF(C5&gt;D5,"g",IF(C5=D5,"d","v")))</f>
        <v>g</v>
      </c>
      <c r="F5" s="50">
        <v>1</v>
      </c>
      <c r="G5" s="37">
        <f>(P9)</f>
        <v>1</v>
      </c>
      <c r="H5" s="37">
        <f>(N9)</f>
        <v>1</v>
      </c>
      <c r="I5" s="51" t="str">
        <f>IF(G5=".","-",IF(G5&gt;H5,"g",IF(G5=H5,"d","v")))</f>
        <v>d</v>
      </c>
      <c r="J5" s="52"/>
      <c r="K5" s="53"/>
      <c r="L5" s="53"/>
      <c r="M5" s="53"/>
      <c r="N5" s="50">
        <v>3</v>
      </c>
      <c r="O5" s="37">
        <f>(N15)</f>
        <v>1</v>
      </c>
      <c r="P5" s="37">
        <f>(P15)</f>
        <v>1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1</v>
      </c>
      <c r="U5" s="56">
        <f>COUNTIF(B5:Q5,"d")</f>
        <v>2</v>
      </c>
      <c r="V5" s="56">
        <f>COUNTIF(B5:Q5,"v")</f>
        <v>0</v>
      </c>
      <c r="W5" s="43">
        <f>SUM(IF(G5&lt;&gt;".",G5)+IF(C5&lt;&gt;".",C5)+IF(O5&lt;&gt;".",O5))</f>
        <v>4</v>
      </c>
      <c r="X5" s="43">
        <f>SUM(IF(H5&lt;&gt;".",H5)+IF(D5&lt;&gt;".",D5)+IF(P5&lt;&gt;".",P5))</f>
        <v>2</v>
      </c>
      <c r="Y5" s="57">
        <f>SUM(T5*3+U5*1)</f>
        <v>5</v>
      </c>
      <c r="Z5" s="173"/>
      <c r="AA5" s="46">
        <f>RANK(Y5,$Y$3:$Y$6,0)</f>
        <v>2</v>
      </c>
      <c r="AB5" s="172"/>
      <c r="AC5" s="48">
        <f>SUM(W5-X5)</f>
        <v>2</v>
      </c>
    </row>
    <row r="6" spans="1:29" s="68" customFormat="1" ht="16.5" thickBot="1" x14ac:dyDescent="0.3">
      <c r="A6" s="120" t="s">
        <v>51</v>
      </c>
      <c r="B6" s="58">
        <v>1</v>
      </c>
      <c r="C6" s="59">
        <f>(P8)</f>
        <v>2</v>
      </c>
      <c r="D6" s="59">
        <f>(N8)</f>
        <v>0</v>
      </c>
      <c r="E6" s="60" t="str">
        <f>IF(C6=".","-",IF(C6&gt;D6,"g",IF(C6=D6,"d","v")))</f>
        <v>g</v>
      </c>
      <c r="F6" s="58">
        <v>2</v>
      </c>
      <c r="G6" s="59">
        <f>(P12)</f>
        <v>0</v>
      </c>
      <c r="H6" s="59">
        <f>(N12)</f>
        <v>1</v>
      </c>
      <c r="I6" s="60" t="str">
        <f>IF(G6=".","-",IF(G6&gt;H6,"g",IF(G6=H6,"d","v")))</f>
        <v>v</v>
      </c>
      <c r="J6" s="58">
        <v>3</v>
      </c>
      <c r="K6" s="59">
        <f>(P15)</f>
        <v>1</v>
      </c>
      <c r="L6" s="59">
        <f>(N15)</f>
        <v>1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1</v>
      </c>
      <c r="V6" s="64">
        <f>COUNTIF(B6:Q6,"v")</f>
        <v>1</v>
      </c>
      <c r="W6" s="65">
        <f>SUM(IF(G6&lt;&gt;".",G6)+IF(K6&lt;&gt;".",K6)+IF(C6&lt;&gt;".",C6))</f>
        <v>3</v>
      </c>
      <c r="X6" s="65">
        <f>SUM(IF(H6&lt;&gt;".",H6)+IF(L6&lt;&gt;".",L6)+IF(D6&lt;&gt;".",D6))</f>
        <v>2</v>
      </c>
      <c r="Y6" s="66">
        <f>SUM(T6*3+U6*1)</f>
        <v>4</v>
      </c>
      <c r="Z6" s="171"/>
      <c r="AA6" s="67">
        <f>RANK(Y6,$Y$3:$Y$6,0)</f>
        <v>3</v>
      </c>
      <c r="AB6" s="172"/>
      <c r="AC6" s="48">
        <f>SUM(W6-X6)</f>
        <v>1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Mészáros György</v>
      </c>
      <c r="M8" s="79"/>
      <c r="N8" s="81">
        <v>0</v>
      </c>
      <c r="O8" s="175" t="s">
        <v>74</v>
      </c>
      <c r="P8" s="81">
        <v>2</v>
      </c>
      <c r="S8" s="149" t="str">
        <f>($A$6)</f>
        <v>Radnóti Péter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Magyar Antal</v>
      </c>
      <c r="N9" s="81">
        <v>1</v>
      </c>
      <c r="O9" s="175" t="s">
        <v>74</v>
      </c>
      <c r="P9" s="81">
        <v>1</v>
      </c>
      <c r="R9" s="68"/>
      <c r="S9" s="149" t="str">
        <f>($A$5)</f>
        <v>Siska János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Mészáros György</v>
      </c>
      <c r="N11" s="81">
        <v>0</v>
      </c>
      <c r="O11" s="101" t="s">
        <v>74</v>
      </c>
      <c r="P11" s="81">
        <v>2</v>
      </c>
      <c r="R11" s="68"/>
      <c r="S11" s="149" t="str">
        <f>($A$5)</f>
        <v>Siska János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Magyar Antal</v>
      </c>
      <c r="N12" s="81">
        <v>1</v>
      </c>
      <c r="O12" s="101" t="s">
        <v>74</v>
      </c>
      <c r="P12" s="81">
        <v>0</v>
      </c>
      <c r="R12" s="68"/>
      <c r="S12" s="149" t="str">
        <f>($A$6)</f>
        <v>Radnóti Péter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Mészáros György</v>
      </c>
      <c r="N14" s="81">
        <v>1</v>
      </c>
      <c r="O14" s="175" t="s">
        <v>74</v>
      </c>
      <c r="P14" s="81">
        <v>2</v>
      </c>
      <c r="R14" s="68"/>
      <c r="S14" s="149" t="str">
        <f>($A$4)</f>
        <v>Magyar Antal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Siska János</v>
      </c>
      <c r="N15" s="81">
        <v>1</v>
      </c>
      <c r="O15" s="175" t="s">
        <v>74</v>
      </c>
      <c r="P15" s="81">
        <v>1</v>
      </c>
      <c r="R15" s="68"/>
      <c r="S15" s="149" t="str">
        <f>($A$6)</f>
        <v>Radnóti Péter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Lukács László</v>
      </c>
      <c r="C2" s="22"/>
      <c r="D2" s="21"/>
      <c r="E2" s="21"/>
      <c r="F2" s="23" t="str">
        <f>(A4)</f>
        <v>Máté Bálint</v>
      </c>
      <c r="G2" s="21"/>
      <c r="H2" s="21"/>
      <c r="I2" s="21"/>
      <c r="J2" s="23" t="str">
        <f>(A5)</f>
        <v>Donáth Tibor</v>
      </c>
      <c r="K2" s="21"/>
      <c r="L2" s="21"/>
      <c r="M2" s="21"/>
      <c r="N2" s="23" t="str">
        <f>(A6)</f>
        <v>Nagy Attila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4" t="s">
        <v>38</v>
      </c>
      <c r="B3" s="34"/>
      <c r="C3" s="35"/>
      <c r="D3" s="35"/>
      <c r="E3" s="35"/>
      <c r="F3" s="36">
        <v>3</v>
      </c>
      <c r="G3" s="39">
        <f>(N14)</f>
        <v>2</v>
      </c>
      <c r="H3" s="39">
        <f>(P14)</f>
        <v>2</v>
      </c>
      <c r="I3" s="38" t="str">
        <f>IF(G3=".","-",IF(G3&gt;H3,"g",IF(G3=H3,"d","v")))</f>
        <v>d</v>
      </c>
      <c r="J3" s="36">
        <v>2</v>
      </c>
      <c r="K3" s="39">
        <f>(N11)</f>
        <v>0</v>
      </c>
      <c r="L3" s="39">
        <f>(P11)</f>
        <v>2</v>
      </c>
      <c r="M3" s="38" t="str">
        <f>IF(K3=".","-",IF(K3&gt;L3,"g",IF(K3=L3,"d","v")))</f>
        <v>v</v>
      </c>
      <c r="N3" s="36">
        <v>1</v>
      </c>
      <c r="O3" s="39">
        <f>(N8)</f>
        <v>1</v>
      </c>
      <c r="P3" s="39">
        <f>(P8)</f>
        <v>2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0</v>
      </c>
      <c r="U3" s="42">
        <f>COUNTIF(B3:Q3,"d")</f>
        <v>1</v>
      </c>
      <c r="V3" s="42">
        <f>COUNTIF(B3:Q3,"v")</f>
        <v>2</v>
      </c>
      <c r="W3" s="43">
        <f>SUM(IF(G3&lt;&gt;".",G3)+IF(K3&lt;&gt;".",K3)+IF(O3&lt;&gt;".",O3))</f>
        <v>3</v>
      </c>
      <c r="X3" s="43">
        <f>SUM(IF(H3&lt;&gt;".",H3)+IF(L3&lt;&gt;".",L3)+IF(P3&lt;&gt;".",P3))</f>
        <v>6</v>
      </c>
      <c r="Y3" s="44">
        <f>SUM(T3*3+U3*1)</f>
        <v>1</v>
      </c>
      <c r="Z3" s="171"/>
      <c r="AA3" s="46">
        <f>RANK(Y3,$Y$3:$Y$6,0)</f>
        <v>4</v>
      </c>
      <c r="AB3" s="172"/>
      <c r="AC3" s="48">
        <f>SUM(W3-X3)</f>
        <v>-3</v>
      </c>
    </row>
    <row r="4" spans="1:29" ht="15.75" x14ac:dyDescent="0.25">
      <c r="A4" s="104" t="s">
        <v>23</v>
      </c>
      <c r="B4" s="50">
        <v>3</v>
      </c>
      <c r="C4" s="37">
        <f>(P14)</f>
        <v>2</v>
      </c>
      <c r="D4" s="37">
        <f>(N14)</f>
        <v>2</v>
      </c>
      <c r="E4" s="51" t="str">
        <f>IF(C4=".","-",IF(C4&gt;D4,"g",IF(C4=D4,"d","v")))</f>
        <v>d</v>
      </c>
      <c r="F4" s="52"/>
      <c r="G4" s="53"/>
      <c r="H4" s="53"/>
      <c r="I4" s="53"/>
      <c r="J4" s="50">
        <v>1</v>
      </c>
      <c r="K4" s="37">
        <f>(N9)</f>
        <v>2</v>
      </c>
      <c r="L4" s="37">
        <f>(P9)</f>
        <v>1</v>
      </c>
      <c r="M4" s="51" t="str">
        <f>IF(K4=".","-",IF(K4&gt;L4,"g",IF(K4=L4,"d","v")))</f>
        <v>g</v>
      </c>
      <c r="N4" s="50">
        <v>2</v>
      </c>
      <c r="O4" s="37">
        <f>(N12)</f>
        <v>0</v>
      </c>
      <c r="P4" s="37">
        <f>(P12)</f>
        <v>2</v>
      </c>
      <c r="Q4" s="51" t="str">
        <f>IF(O4=".","-",IF(O4&gt;P4,"g",IF(O4=P4,"d","v")))</f>
        <v>v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4</v>
      </c>
      <c r="X4" s="43">
        <f>SUM(IF(D4&lt;&gt;".",D4)+IF(L4&lt;&gt;".",L4)+IF(P4&lt;&gt;".",P4))</f>
        <v>5</v>
      </c>
      <c r="Y4" s="57">
        <f>SUM(T4*3+U4*1)</f>
        <v>4</v>
      </c>
      <c r="Z4" s="171"/>
      <c r="AA4" s="46">
        <f>RANK(Y4,$Y$3:$Y$6,0)</f>
        <v>2</v>
      </c>
      <c r="AB4" s="172"/>
      <c r="AC4" s="48">
        <f>SUM(W4-X4)</f>
        <v>-1</v>
      </c>
    </row>
    <row r="5" spans="1:29" ht="15.75" x14ac:dyDescent="0.25">
      <c r="A5" s="120" t="s">
        <v>6</v>
      </c>
      <c r="B5" s="50">
        <v>2</v>
      </c>
      <c r="C5" s="37">
        <f>(P11)</f>
        <v>2</v>
      </c>
      <c r="D5" s="37">
        <f>(N11)</f>
        <v>0</v>
      </c>
      <c r="E5" s="51" t="str">
        <f>IF(C5=".","-",IF(C5&gt;D5,"g",IF(C5=D5,"d","v")))</f>
        <v>g</v>
      </c>
      <c r="F5" s="50">
        <v>1</v>
      </c>
      <c r="G5" s="37">
        <f>(P9)</f>
        <v>1</v>
      </c>
      <c r="H5" s="37">
        <f>(N9)</f>
        <v>2</v>
      </c>
      <c r="I5" s="51" t="str">
        <f>IF(G5=".","-",IF(G5&gt;H5,"g",IF(G5=H5,"d","v")))</f>
        <v>v</v>
      </c>
      <c r="J5" s="52"/>
      <c r="K5" s="53"/>
      <c r="L5" s="53"/>
      <c r="M5" s="53"/>
      <c r="N5" s="50">
        <v>3</v>
      </c>
      <c r="O5" s="37">
        <f>(N15)</f>
        <v>0</v>
      </c>
      <c r="P5" s="37">
        <f>(P15)</f>
        <v>1</v>
      </c>
      <c r="Q5" s="51" t="str">
        <f>IF(O5=".","-",IF(O5&gt;P5,"g",IF(O5=P5,"d","v")))</f>
        <v>v</v>
      </c>
      <c r="R5" s="54"/>
      <c r="S5" s="55">
        <f>SUM(T5:V5)</f>
        <v>3</v>
      </c>
      <c r="T5" s="56">
        <f>COUNTIF(B5:Q5,"g")</f>
        <v>1</v>
      </c>
      <c r="U5" s="56">
        <f>COUNTIF(B5:Q5,"d")</f>
        <v>0</v>
      </c>
      <c r="V5" s="56">
        <f>COUNTIF(B5:Q5,"v")</f>
        <v>2</v>
      </c>
      <c r="W5" s="43">
        <f>SUM(IF(G5&lt;&gt;".",G5)+IF(C5&lt;&gt;".",C5)+IF(O5&lt;&gt;".",O5))</f>
        <v>3</v>
      </c>
      <c r="X5" s="43">
        <f>SUM(IF(H5&lt;&gt;".",H5)+IF(D5&lt;&gt;".",D5)+IF(P5&lt;&gt;".",P5))</f>
        <v>3</v>
      </c>
      <c r="Y5" s="57">
        <f>SUM(T5*3+U5*1)</f>
        <v>3</v>
      </c>
      <c r="Z5" s="173"/>
      <c r="AA5" s="46">
        <f>RANK(Y5,$Y$3:$Y$6,0)</f>
        <v>3</v>
      </c>
      <c r="AB5" s="172"/>
      <c r="AC5" s="48">
        <f>SUM(W5-X5)</f>
        <v>0</v>
      </c>
    </row>
    <row r="6" spans="1:29" s="68" customFormat="1" ht="16.5" thickBot="1" x14ac:dyDescent="0.3">
      <c r="A6" s="120" t="s">
        <v>49</v>
      </c>
      <c r="B6" s="58">
        <v>1</v>
      </c>
      <c r="C6" s="59">
        <f>(P8)</f>
        <v>2</v>
      </c>
      <c r="D6" s="59">
        <f>(N8)</f>
        <v>1</v>
      </c>
      <c r="E6" s="60" t="str">
        <f>IF(C6=".","-",IF(C6&gt;D6,"g",IF(C6=D6,"d","v")))</f>
        <v>g</v>
      </c>
      <c r="F6" s="58">
        <v>2</v>
      </c>
      <c r="G6" s="59">
        <f>(P12)</f>
        <v>2</v>
      </c>
      <c r="H6" s="59">
        <f>(N12)</f>
        <v>0</v>
      </c>
      <c r="I6" s="60" t="str">
        <f>IF(G6=".","-",IF(G6&gt;H6,"g",IF(G6=H6,"d","v")))</f>
        <v>g</v>
      </c>
      <c r="J6" s="58">
        <v>3</v>
      </c>
      <c r="K6" s="59">
        <f>(P15)</f>
        <v>1</v>
      </c>
      <c r="L6" s="59">
        <f>(N15)</f>
        <v>0</v>
      </c>
      <c r="M6" s="60" t="str">
        <f>IF(K6=".","-",IF(K6&gt;L6,"g",IF(K6=L6,"d","v")))</f>
        <v>g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3</v>
      </c>
      <c r="U6" s="64">
        <f>COUNTIF(B6:Q6,"d")</f>
        <v>0</v>
      </c>
      <c r="V6" s="64">
        <f>COUNTIF(B6:Q6,"v")</f>
        <v>0</v>
      </c>
      <c r="W6" s="65">
        <f>SUM(IF(G6&lt;&gt;".",G6)+IF(K6&lt;&gt;".",K6)+IF(C6&lt;&gt;".",C6))</f>
        <v>5</v>
      </c>
      <c r="X6" s="65">
        <f>SUM(IF(H6&lt;&gt;".",H6)+IF(L6&lt;&gt;".",L6)+IF(D6&lt;&gt;".",D6))</f>
        <v>1</v>
      </c>
      <c r="Y6" s="66">
        <f>SUM(T6*3+U6*1)</f>
        <v>9</v>
      </c>
      <c r="Z6" s="171"/>
      <c r="AA6" s="67">
        <f>RANK(Y6,$Y$3:$Y$6,0)</f>
        <v>1</v>
      </c>
      <c r="AB6" s="172"/>
      <c r="AC6" s="48">
        <f>SUM(W6-X6)</f>
        <v>4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Lukács László</v>
      </c>
      <c r="M8" s="79"/>
      <c r="N8" s="81">
        <v>1</v>
      </c>
      <c r="O8" s="175" t="s">
        <v>74</v>
      </c>
      <c r="P8" s="81">
        <v>2</v>
      </c>
      <c r="S8" s="149" t="str">
        <f>($A$6)</f>
        <v>Nagy Attila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Máté Bálint</v>
      </c>
      <c r="N9" s="81">
        <v>2</v>
      </c>
      <c r="O9" s="175" t="s">
        <v>74</v>
      </c>
      <c r="P9" s="81">
        <v>1</v>
      </c>
      <c r="R9" s="68"/>
      <c r="S9" s="149" t="str">
        <f>($A$5)</f>
        <v>Donáth Tibor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Lukács László</v>
      </c>
      <c r="N11" s="81">
        <v>0</v>
      </c>
      <c r="O11" s="175" t="s">
        <v>74</v>
      </c>
      <c r="P11" s="81">
        <v>2</v>
      </c>
      <c r="R11" s="68"/>
      <c r="S11" s="149" t="str">
        <f>($A$5)</f>
        <v>Donáth Tibor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Máté Bálint</v>
      </c>
      <c r="N12" s="81">
        <v>0</v>
      </c>
      <c r="O12" s="175" t="s">
        <v>74</v>
      </c>
      <c r="P12" s="81">
        <v>2</v>
      </c>
      <c r="R12" s="68"/>
      <c r="S12" s="149" t="str">
        <f>($A$6)</f>
        <v>Nagy Attila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Lukács László</v>
      </c>
      <c r="N14" s="81">
        <v>2</v>
      </c>
      <c r="O14" s="175" t="s">
        <v>74</v>
      </c>
      <c r="P14" s="81">
        <v>2</v>
      </c>
      <c r="R14" s="68"/>
      <c r="S14" s="149" t="str">
        <f>($A$4)</f>
        <v>Máté Bálint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Donáth Tibor</v>
      </c>
      <c r="N15" s="81">
        <v>0</v>
      </c>
      <c r="O15" s="175" t="s">
        <v>74</v>
      </c>
      <c r="P15" s="81">
        <v>1</v>
      </c>
      <c r="R15" s="68"/>
      <c r="S15" s="149" t="str">
        <f>($A$6)</f>
        <v>Nagy Attila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Szili Balázs</v>
      </c>
      <c r="C2" s="22"/>
      <c r="D2" s="21"/>
      <c r="E2" s="21"/>
      <c r="F2" s="23" t="str">
        <f>(A4)</f>
        <v>Horváth Dénes</v>
      </c>
      <c r="G2" s="21"/>
      <c r="H2" s="21"/>
      <c r="I2" s="21"/>
      <c r="J2" s="23" t="str">
        <f>(A5)</f>
        <v>Martonfi Istvan</v>
      </c>
      <c r="K2" s="21"/>
      <c r="L2" s="21"/>
      <c r="M2" s="21"/>
      <c r="N2" s="23" t="str">
        <f>(A6)</f>
        <v>Bottyán Zoltán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62" t="s">
        <v>0</v>
      </c>
      <c r="B3" s="34"/>
      <c r="C3" s="35"/>
      <c r="D3" s="35"/>
      <c r="E3" s="35"/>
      <c r="F3" s="36">
        <v>3</v>
      </c>
      <c r="G3" s="39">
        <f>(N14)</f>
        <v>5</v>
      </c>
      <c r="H3" s="39">
        <f>(P14)</f>
        <v>1</v>
      </c>
      <c r="I3" s="38" t="str">
        <f>IF(G3=".","-",IF(G3&gt;H3,"g",IF(G3=H3,"d","v")))</f>
        <v>g</v>
      </c>
      <c r="J3" s="36">
        <v>2</v>
      </c>
      <c r="K3" s="39">
        <f>(N11)</f>
        <v>3</v>
      </c>
      <c r="L3" s="39">
        <f>(P11)</f>
        <v>0</v>
      </c>
      <c r="M3" s="38" t="str">
        <f>IF(K3=".","-",IF(K3&gt;L3,"g",IF(K3=L3,"d","v")))</f>
        <v>g</v>
      </c>
      <c r="N3" s="36">
        <v>1</v>
      </c>
      <c r="O3" s="39">
        <f>(N8)</f>
        <v>0</v>
      </c>
      <c r="P3" s="39">
        <f>(P8)</f>
        <v>1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2</v>
      </c>
      <c r="U3" s="42">
        <f>COUNTIF(B3:Q3,"d")</f>
        <v>0</v>
      </c>
      <c r="V3" s="42">
        <f>COUNTIF(B3:Q3,"v")</f>
        <v>1</v>
      </c>
      <c r="W3" s="43">
        <f>SUM(IF(G3&lt;&gt;".",G3)+IF(K3&lt;&gt;".",K3)+IF(O3&lt;&gt;".",O3))</f>
        <v>8</v>
      </c>
      <c r="X3" s="43">
        <f>SUM(IF(H3&lt;&gt;".",H3)+IF(L3&lt;&gt;".",L3)+IF(P3&lt;&gt;".",P3))</f>
        <v>2</v>
      </c>
      <c r="Y3" s="44">
        <f>SUM(T3*3+U3*1)</f>
        <v>6</v>
      </c>
      <c r="Z3" s="171"/>
      <c r="AA3" s="46">
        <f>RANK(Y3,$Y$3:$Y$6,0)</f>
        <v>1</v>
      </c>
      <c r="AB3" s="172"/>
      <c r="AC3" s="48">
        <f>SUM(W3-X3)</f>
        <v>6</v>
      </c>
    </row>
    <row r="4" spans="1:29" ht="15.75" x14ac:dyDescent="0.25">
      <c r="A4" s="120" t="s">
        <v>1</v>
      </c>
      <c r="B4" s="50">
        <v>3</v>
      </c>
      <c r="C4" s="37">
        <f>(P14)</f>
        <v>1</v>
      </c>
      <c r="D4" s="37">
        <f>(N14)</f>
        <v>5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0</v>
      </c>
      <c r="L4" s="37">
        <f>(P9)</f>
        <v>0</v>
      </c>
      <c r="M4" s="51" t="str">
        <f>IF(K4=".","-",IF(K4&gt;L4,"g",IF(K4=L4,"d","v")))</f>
        <v>d</v>
      </c>
      <c r="N4" s="50">
        <v>2</v>
      </c>
      <c r="O4" s="37">
        <f>(N12)</f>
        <v>2</v>
      </c>
      <c r="P4" s="37">
        <f>(P12)</f>
        <v>1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3</v>
      </c>
      <c r="X4" s="43">
        <f>SUM(IF(D4&lt;&gt;".",D4)+IF(L4&lt;&gt;".",L4)+IF(P4&lt;&gt;".",P4))</f>
        <v>6</v>
      </c>
      <c r="Y4" s="57">
        <f>SUM(T4*3+U4*1)</f>
        <v>4</v>
      </c>
      <c r="Z4" s="171"/>
      <c r="AA4" s="46">
        <f>RANK(Y4,$Y$3:$Y$6,0)</f>
        <v>2</v>
      </c>
      <c r="AB4" s="172"/>
      <c r="AC4" s="48">
        <f>SUM(W4-X4)</f>
        <v>-3</v>
      </c>
    </row>
    <row r="5" spans="1:29" ht="15.75" x14ac:dyDescent="0.25">
      <c r="A5" s="163" t="s">
        <v>16</v>
      </c>
      <c r="B5" s="50">
        <v>2</v>
      </c>
      <c r="C5" s="37">
        <f>(P11)</f>
        <v>0</v>
      </c>
      <c r="D5" s="37">
        <f>(N11)</f>
        <v>3</v>
      </c>
      <c r="E5" s="51" t="str">
        <f>IF(C5=".","-",IF(C5&gt;D5,"g",IF(C5=D5,"d","v")))</f>
        <v>v</v>
      </c>
      <c r="F5" s="50">
        <v>1</v>
      </c>
      <c r="G5" s="37">
        <f>(P9)</f>
        <v>0</v>
      </c>
      <c r="H5" s="37">
        <f>(N9)</f>
        <v>0</v>
      </c>
      <c r="I5" s="51" t="str">
        <f>IF(G5=".","-",IF(G5&gt;H5,"g",IF(G5=H5,"d","v")))</f>
        <v>d</v>
      </c>
      <c r="J5" s="52"/>
      <c r="K5" s="53"/>
      <c r="L5" s="53"/>
      <c r="M5" s="53"/>
      <c r="N5" s="50">
        <v>3</v>
      </c>
      <c r="O5" s="37">
        <f>(N15)</f>
        <v>1</v>
      </c>
      <c r="P5" s="37">
        <f>(P15)</f>
        <v>1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0</v>
      </c>
      <c r="U5" s="56">
        <f>COUNTIF(B5:Q5,"d")</f>
        <v>2</v>
      </c>
      <c r="V5" s="56">
        <f>COUNTIF(B5:Q5,"v")</f>
        <v>1</v>
      </c>
      <c r="W5" s="43">
        <f>SUM(IF(G5&lt;&gt;".",G5)+IF(C5&lt;&gt;".",C5)+IF(O5&lt;&gt;".",O5))</f>
        <v>1</v>
      </c>
      <c r="X5" s="43">
        <f>SUM(IF(H5&lt;&gt;".",H5)+IF(D5&lt;&gt;".",D5)+IF(P5&lt;&gt;".",P5))</f>
        <v>4</v>
      </c>
      <c r="Y5" s="57">
        <f>SUM(T5*3+U5*1)</f>
        <v>2</v>
      </c>
      <c r="Z5" s="173"/>
      <c r="AA5" s="46">
        <f>RANK(Y5,$Y$3:$Y$6,0)</f>
        <v>4</v>
      </c>
      <c r="AB5" s="172"/>
      <c r="AC5" s="48">
        <f>SUM(W5-X5)</f>
        <v>-3</v>
      </c>
    </row>
    <row r="6" spans="1:29" s="68" customFormat="1" ht="16.5" thickBot="1" x14ac:dyDescent="0.3">
      <c r="A6" s="162" t="s">
        <v>52</v>
      </c>
      <c r="B6" s="58">
        <v>1</v>
      </c>
      <c r="C6" s="59">
        <f>(P8)</f>
        <v>1</v>
      </c>
      <c r="D6" s="59">
        <f>(N8)</f>
        <v>0</v>
      </c>
      <c r="E6" s="60" t="str">
        <f>IF(C6=".","-",IF(C6&gt;D6,"g",IF(C6=D6,"d","v")))</f>
        <v>g</v>
      </c>
      <c r="F6" s="58">
        <v>2</v>
      </c>
      <c r="G6" s="59">
        <f>(P12)</f>
        <v>1</v>
      </c>
      <c r="H6" s="59">
        <f>(N12)</f>
        <v>2</v>
      </c>
      <c r="I6" s="60" t="str">
        <f>IF(G6=".","-",IF(G6&gt;H6,"g",IF(G6=H6,"d","v")))</f>
        <v>v</v>
      </c>
      <c r="J6" s="58">
        <v>3</v>
      </c>
      <c r="K6" s="59">
        <f>(P15)</f>
        <v>1</v>
      </c>
      <c r="L6" s="59">
        <f>(N15)</f>
        <v>1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1</v>
      </c>
      <c r="V6" s="64">
        <f>COUNTIF(B6:Q6,"v")</f>
        <v>1</v>
      </c>
      <c r="W6" s="65">
        <f>SUM(IF(G6&lt;&gt;".",G6)+IF(K6&lt;&gt;".",K6)+IF(C6&lt;&gt;".",C6))</f>
        <v>3</v>
      </c>
      <c r="X6" s="65">
        <f>SUM(IF(H6&lt;&gt;".",H6)+IF(L6&lt;&gt;".",L6)+IF(D6&lt;&gt;".",D6))</f>
        <v>3</v>
      </c>
      <c r="Y6" s="66">
        <f>SUM(T6*3+U6*1)</f>
        <v>4</v>
      </c>
      <c r="Z6" s="171"/>
      <c r="AA6" s="67">
        <v>3</v>
      </c>
      <c r="AB6" s="172"/>
      <c r="AC6" s="48">
        <f>SUM(W6-X6)</f>
        <v>0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Szili Balázs</v>
      </c>
      <c r="M8" s="79"/>
      <c r="N8" s="81">
        <v>0</v>
      </c>
      <c r="O8" s="175" t="s">
        <v>74</v>
      </c>
      <c r="P8" s="81">
        <v>1</v>
      </c>
      <c r="S8" s="149" t="str">
        <f>($A$6)</f>
        <v>Bottyán Zoltán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Horváth Dénes</v>
      </c>
      <c r="N9" s="81">
        <v>0</v>
      </c>
      <c r="O9" s="175" t="s">
        <v>74</v>
      </c>
      <c r="P9" s="81">
        <v>0</v>
      </c>
      <c r="R9" s="68"/>
      <c r="S9" s="149" t="str">
        <f>($A$5)</f>
        <v>Martonfi Istvan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Szili Balázs</v>
      </c>
      <c r="N11" s="81">
        <v>3</v>
      </c>
      <c r="O11" s="175" t="s">
        <v>74</v>
      </c>
      <c r="P11" s="81">
        <v>0</v>
      </c>
      <c r="R11" s="68"/>
      <c r="S11" s="149" t="str">
        <f>($A$5)</f>
        <v>Martonfi Istvan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Horváth Dénes</v>
      </c>
      <c r="N12" s="81">
        <v>2</v>
      </c>
      <c r="O12" s="175" t="s">
        <v>74</v>
      </c>
      <c r="P12" s="81">
        <v>1</v>
      </c>
      <c r="R12" s="68"/>
      <c r="S12" s="149" t="str">
        <f>($A$6)</f>
        <v>Bottyán Zoltán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Szili Balázs</v>
      </c>
      <c r="N14" s="81">
        <v>5</v>
      </c>
      <c r="O14" s="101" t="s">
        <v>74</v>
      </c>
      <c r="P14" s="81">
        <v>1</v>
      </c>
      <c r="R14" s="68"/>
      <c r="S14" s="149" t="str">
        <f>($A$4)</f>
        <v>Horváth Dénes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Martonfi Istvan</v>
      </c>
      <c r="N15" s="81">
        <v>1</v>
      </c>
      <c r="O15" s="101" t="s">
        <v>74</v>
      </c>
      <c r="P15" s="81">
        <v>1</v>
      </c>
      <c r="R15" s="68"/>
      <c r="S15" s="149" t="str">
        <f>($A$6)</f>
        <v>Bottyán Zoltán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5" sqref="A5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Kiss István</v>
      </c>
      <c r="C2" s="22"/>
      <c r="D2" s="21"/>
      <c r="E2" s="21"/>
      <c r="F2" s="23" t="str">
        <f>(A4)</f>
        <v>Trecskó János</v>
      </c>
      <c r="G2" s="21"/>
      <c r="H2" s="21"/>
      <c r="I2" s="21"/>
      <c r="J2" s="23" t="str">
        <f>(A5)</f>
        <v>Simon Ferenc </v>
      </c>
      <c r="K2" s="21"/>
      <c r="L2" s="21"/>
      <c r="M2" s="21"/>
      <c r="N2" s="23" t="str">
        <f>(A6)</f>
        <v>Debreczy Zoltán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63" t="s">
        <v>33</v>
      </c>
      <c r="B3" s="34"/>
      <c r="C3" s="35"/>
      <c r="D3" s="35"/>
      <c r="E3" s="35"/>
      <c r="F3" s="36">
        <v>3</v>
      </c>
      <c r="G3" s="39">
        <f>(N14)</f>
        <v>1</v>
      </c>
      <c r="H3" s="39">
        <f>(P14)</f>
        <v>1</v>
      </c>
      <c r="I3" s="38" t="str">
        <f>IF(G3=".","-",IF(G3&gt;H3,"g",IF(G3=H3,"d","v")))</f>
        <v>d</v>
      </c>
      <c r="J3" s="36">
        <v>2</v>
      </c>
      <c r="K3" s="39">
        <f>(N11)</f>
        <v>2</v>
      </c>
      <c r="L3" s="39">
        <f>(P11)</f>
        <v>2</v>
      </c>
      <c r="M3" s="38" t="str">
        <f>IF(K3=".","-",IF(K3&gt;L3,"g",IF(K3=L3,"d","v")))</f>
        <v>d</v>
      </c>
      <c r="N3" s="36">
        <v>1</v>
      </c>
      <c r="O3" s="39">
        <f>(N8)</f>
        <v>1</v>
      </c>
      <c r="P3" s="39">
        <f>(P8)</f>
        <v>1</v>
      </c>
      <c r="Q3" s="38" t="str">
        <f>IF(O3=".","-",IF(O3&gt;P3,"g",IF(O3=P3,"d","v")))</f>
        <v>d</v>
      </c>
      <c r="R3" s="40"/>
      <c r="S3" s="41">
        <f>SUM(T3:V3)</f>
        <v>3</v>
      </c>
      <c r="T3" s="42">
        <f>COUNTIF(B3:Q3,"g")</f>
        <v>0</v>
      </c>
      <c r="U3" s="42">
        <f>COUNTIF(B3:Q3,"d")</f>
        <v>3</v>
      </c>
      <c r="V3" s="42">
        <f>COUNTIF(B3:Q3,"v")</f>
        <v>0</v>
      </c>
      <c r="W3" s="43">
        <f>SUM(IF(G3&lt;&gt;".",G3)+IF(K3&lt;&gt;".",K3)+IF(O3&lt;&gt;".",O3))</f>
        <v>4</v>
      </c>
      <c r="X3" s="43">
        <f>SUM(IF(H3&lt;&gt;".",H3)+IF(L3&lt;&gt;".",L3)+IF(P3&lt;&gt;".",P3))</f>
        <v>4</v>
      </c>
      <c r="Y3" s="44">
        <f>SUM(T3*3+U3*1)</f>
        <v>3</v>
      </c>
      <c r="Z3" s="171"/>
      <c r="AA3" s="46">
        <f>RANK(Y3,$Y$3:$Y$6,0)</f>
        <v>3</v>
      </c>
      <c r="AB3" s="172"/>
      <c r="AC3" s="48">
        <f>SUM(W3-X3)</f>
        <v>0</v>
      </c>
    </row>
    <row r="4" spans="1:29" ht="15.75" x14ac:dyDescent="0.25">
      <c r="A4" s="104" t="s">
        <v>26</v>
      </c>
      <c r="B4" s="50">
        <v>3</v>
      </c>
      <c r="C4" s="37">
        <f>(P14)</f>
        <v>1</v>
      </c>
      <c r="D4" s="37">
        <f>(N14)</f>
        <v>1</v>
      </c>
      <c r="E4" s="51" t="str">
        <f>IF(C4=".","-",IF(C4&gt;D4,"g",IF(C4=D4,"d","v")))</f>
        <v>d</v>
      </c>
      <c r="F4" s="52"/>
      <c r="G4" s="53"/>
      <c r="H4" s="53"/>
      <c r="I4" s="53"/>
      <c r="J4" s="50">
        <v>1</v>
      </c>
      <c r="K4" s="37">
        <f>(N9)</f>
        <v>2</v>
      </c>
      <c r="L4" s="37">
        <f>(P9)</f>
        <v>2</v>
      </c>
      <c r="M4" s="51" t="str">
        <f>IF(K4=".","-",IF(K4&gt;L4,"g",IF(K4=L4,"d","v")))</f>
        <v>d</v>
      </c>
      <c r="N4" s="50">
        <v>2</v>
      </c>
      <c r="O4" s="37">
        <f>(N12)</f>
        <v>2</v>
      </c>
      <c r="P4" s="37">
        <f>(P12)</f>
        <v>1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1</v>
      </c>
      <c r="U4" s="56">
        <f>COUNTIF(B4:Q4,"d")</f>
        <v>2</v>
      </c>
      <c r="V4" s="56">
        <f>COUNTIF(B4:Q4,"v")</f>
        <v>0</v>
      </c>
      <c r="W4" s="43">
        <f>SUM(IF(C4&lt;&gt;".",C4)+IF(K4&lt;&gt;".",K4)+IF(O4&lt;&gt;".",O4))</f>
        <v>5</v>
      </c>
      <c r="X4" s="43">
        <f>SUM(IF(D4&lt;&gt;".",D4)+IF(L4&lt;&gt;".",L4)+IF(P4&lt;&gt;".",P4))</f>
        <v>4</v>
      </c>
      <c r="Y4" s="57">
        <f>SUM(T4*3+U4*1)</f>
        <v>5</v>
      </c>
      <c r="Z4" s="171"/>
      <c r="AA4" s="46">
        <f>RANK(Y4,$Y$3:$Y$6,0)</f>
        <v>1</v>
      </c>
      <c r="AB4" s="172"/>
      <c r="AC4" s="48">
        <f>SUM(W4-X4)</f>
        <v>1</v>
      </c>
    </row>
    <row r="5" spans="1:29" ht="15.75" x14ac:dyDescent="0.25">
      <c r="A5" s="124" t="s">
        <v>13</v>
      </c>
      <c r="B5" s="50">
        <v>2</v>
      </c>
      <c r="C5" s="37">
        <f>(P11)</f>
        <v>2</v>
      </c>
      <c r="D5" s="37">
        <f>(N11)</f>
        <v>2</v>
      </c>
      <c r="E5" s="51" t="str">
        <f>IF(C5=".","-",IF(C5&gt;D5,"g",IF(C5=D5,"d","v")))</f>
        <v>d</v>
      </c>
      <c r="F5" s="50">
        <v>1</v>
      </c>
      <c r="G5" s="37">
        <f>(P9)</f>
        <v>2</v>
      </c>
      <c r="H5" s="37">
        <f>(N9)</f>
        <v>2</v>
      </c>
      <c r="I5" s="51" t="str">
        <f>IF(G5=".","-",IF(G5&gt;H5,"g",IF(G5=H5,"d","v")))</f>
        <v>d</v>
      </c>
      <c r="J5" s="52"/>
      <c r="K5" s="53"/>
      <c r="L5" s="53"/>
      <c r="M5" s="53"/>
      <c r="N5" s="50">
        <v>3</v>
      </c>
      <c r="O5" s="37">
        <f>(N15)</f>
        <v>3</v>
      </c>
      <c r="P5" s="37">
        <f>(P15)</f>
        <v>2</v>
      </c>
      <c r="Q5" s="51" t="str">
        <f>IF(O5=".","-",IF(O5&gt;P5,"g",IF(O5=P5,"d","v")))</f>
        <v>g</v>
      </c>
      <c r="R5" s="54"/>
      <c r="S5" s="55">
        <f>SUM(T5:V5)</f>
        <v>3</v>
      </c>
      <c r="T5" s="56">
        <f>COUNTIF(B5:Q5,"g")</f>
        <v>1</v>
      </c>
      <c r="U5" s="56">
        <f>COUNTIF(B5:Q5,"d")</f>
        <v>2</v>
      </c>
      <c r="V5" s="56">
        <f>COUNTIF(B5:Q5,"v")</f>
        <v>0</v>
      </c>
      <c r="W5" s="43">
        <f>SUM(IF(G5&lt;&gt;".",G5)+IF(C5&lt;&gt;".",C5)+IF(O5&lt;&gt;".",O5))</f>
        <v>7</v>
      </c>
      <c r="X5" s="43">
        <f>SUM(IF(H5&lt;&gt;".",H5)+IF(D5&lt;&gt;".",D5)+IF(P5&lt;&gt;".",P5))</f>
        <v>6</v>
      </c>
      <c r="Y5" s="57">
        <f>SUM(T5*3+U5*1)</f>
        <v>5</v>
      </c>
      <c r="Z5" s="173"/>
      <c r="AA5" s="46">
        <v>2</v>
      </c>
      <c r="AB5" s="172"/>
      <c r="AC5" s="48">
        <f>SUM(W5-X5)</f>
        <v>1</v>
      </c>
    </row>
    <row r="6" spans="1:29" s="68" customFormat="1" ht="16.5" thickBot="1" x14ac:dyDescent="0.3">
      <c r="A6" s="105" t="s">
        <v>59</v>
      </c>
      <c r="B6" s="58">
        <v>1</v>
      </c>
      <c r="C6" s="59">
        <f>(P8)</f>
        <v>1</v>
      </c>
      <c r="D6" s="59">
        <f>(N8)</f>
        <v>1</v>
      </c>
      <c r="E6" s="60" t="str">
        <f>IF(C6=".","-",IF(C6&gt;D6,"g",IF(C6=D6,"d","v")))</f>
        <v>d</v>
      </c>
      <c r="F6" s="58">
        <v>2</v>
      </c>
      <c r="G6" s="59">
        <f>(P12)</f>
        <v>1</v>
      </c>
      <c r="H6" s="59">
        <f>(N12)</f>
        <v>2</v>
      </c>
      <c r="I6" s="60" t="str">
        <f>IF(G6=".","-",IF(G6&gt;H6,"g",IF(G6=H6,"d","v")))</f>
        <v>v</v>
      </c>
      <c r="J6" s="58">
        <v>3</v>
      </c>
      <c r="K6" s="59">
        <f>(P15)</f>
        <v>2</v>
      </c>
      <c r="L6" s="59">
        <f>(N15)</f>
        <v>3</v>
      </c>
      <c r="M6" s="60" t="str">
        <f>IF(K6=".","-",IF(K6&gt;L6,"g",IF(K6=L6,"d","v")))</f>
        <v>v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0</v>
      </c>
      <c r="U6" s="64">
        <f>COUNTIF(B6:Q6,"d")</f>
        <v>1</v>
      </c>
      <c r="V6" s="64">
        <f>COUNTIF(B6:Q6,"v")</f>
        <v>2</v>
      </c>
      <c r="W6" s="65">
        <f>SUM(IF(G6&lt;&gt;".",G6)+IF(K6&lt;&gt;".",K6)+IF(C6&lt;&gt;".",C6))</f>
        <v>4</v>
      </c>
      <c r="X6" s="65">
        <f>SUM(IF(H6&lt;&gt;".",H6)+IF(L6&lt;&gt;".",L6)+IF(D6&lt;&gt;".",D6))</f>
        <v>6</v>
      </c>
      <c r="Y6" s="66">
        <f>SUM(T6*3+U6*1)</f>
        <v>1</v>
      </c>
      <c r="Z6" s="171"/>
      <c r="AA6" s="67">
        <f>RANK(Y6,$Y$3:$Y$6,0)</f>
        <v>4</v>
      </c>
      <c r="AB6" s="172"/>
      <c r="AC6" s="48">
        <f>SUM(W6-X6)</f>
        <v>-2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Kiss István</v>
      </c>
      <c r="M8" s="79"/>
      <c r="N8" s="81">
        <v>1</v>
      </c>
      <c r="O8" s="175" t="s">
        <v>74</v>
      </c>
      <c r="P8" s="81">
        <v>1</v>
      </c>
      <c r="S8" s="149" t="str">
        <f>($A$6)</f>
        <v>Debreczy Zoltán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Trecskó János</v>
      </c>
      <c r="N9" s="81">
        <v>2</v>
      </c>
      <c r="O9" s="175" t="s">
        <v>74</v>
      </c>
      <c r="P9" s="81">
        <v>2</v>
      </c>
      <c r="R9" s="68"/>
      <c r="S9" s="149" t="str">
        <f>($A$5)</f>
        <v>Simon Ferenc 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Kiss István</v>
      </c>
      <c r="N11" s="81">
        <v>2</v>
      </c>
      <c r="O11" s="175" t="s">
        <v>74</v>
      </c>
      <c r="P11" s="81">
        <v>2</v>
      </c>
      <c r="R11" s="68"/>
      <c r="S11" s="149" t="str">
        <f>($A$5)</f>
        <v>Simon Ferenc 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Trecskó János</v>
      </c>
      <c r="N12" s="81">
        <v>2</v>
      </c>
      <c r="O12" s="175" t="s">
        <v>74</v>
      </c>
      <c r="P12" s="81">
        <v>1</v>
      </c>
      <c r="R12" s="68"/>
      <c r="S12" s="149" t="str">
        <f>($A$6)</f>
        <v>Debreczy Zoltán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Kiss István</v>
      </c>
      <c r="N14" s="81">
        <v>1</v>
      </c>
      <c r="O14" s="175" t="s">
        <v>74</v>
      </c>
      <c r="P14" s="81">
        <v>1</v>
      </c>
      <c r="R14" s="68"/>
      <c r="S14" s="149" t="str">
        <f>($A$4)</f>
        <v>Trecskó János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Simon Ferenc </v>
      </c>
      <c r="N15" s="81">
        <v>3</v>
      </c>
      <c r="O15" s="175" t="s">
        <v>74</v>
      </c>
      <c r="P15" s="81">
        <v>2</v>
      </c>
      <c r="R15" s="68"/>
      <c r="S15" s="149" t="str">
        <f>($A$6)</f>
        <v>Debreczy Zoltán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Najror Zoltán</v>
      </c>
      <c r="C2" s="22"/>
      <c r="D2" s="21"/>
      <c r="E2" s="21"/>
      <c r="F2" s="23" t="str">
        <f>(A4)</f>
        <v>Németh Károly</v>
      </c>
      <c r="G2" s="21"/>
      <c r="H2" s="21"/>
      <c r="I2" s="21"/>
      <c r="J2" s="23" t="str">
        <f>(A5)</f>
        <v>Körmendi Gábor</v>
      </c>
      <c r="K2" s="21"/>
      <c r="L2" s="21"/>
      <c r="M2" s="21"/>
      <c r="N2" s="23" t="str">
        <f>(A6)</f>
        <v>Csekei Zoltán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24" t="s">
        <v>29</v>
      </c>
      <c r="B3" s="34"/>
      <c r="C3" s="35"/>
      <c r="D3" s="35"/>
      <c r="E3" s="35"/>
      <c r="F3" s="36">
        <v>3</v>
      </c>
      <c r="G3" s="39">
        <f>(N14)</f>
        <v>2</v>
      </c>
      <c r="H3" s="39">
        <f>(P14)</f>
        <v>1</v>
      </c>
      <c r="I3" s="38" t="str">
        <f>IF(G3=".","-",IF(G3&gt;H3,"g",IF(G3=H3,"d","v")))</f>
        <v>g</v>
      </c>
      <c r="J3" s="36">
        <v>2</v>
      </c>
      <c r="K3" s="39">
        <f>(N11)</f>
        <v>1</v>
      </c>
      <c r="L3" s="39">
        <f>(P11)</f>
        <v>0</v>
      </c>
      <c r="M3" s="38" t="str">
        <f>IF(K3=".","-",IF(K3&gt;L3,"g",IF(K3=L3,"d","v")))</f>
        <v>g</v>
      </c>
      <c r="N3" s="36">
        <v>1</v>
      </c>
      <c r="O3" s="39">
        <f>(N8)</f>
        <v>0</v>
      </c>
      <c r="P3" s="39">
        <f>(P8)</f>
        <v>1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2</v>
      </c>
      <c r="U3" s="42">
        <f>COUNTIF(B3:Q3,"d")</f>
        <v>0</v>
      </c>
      <c r="V3" s="42">
        <f>COUNTIF(B3:Q3,"v")</f>
        <v>1</v>
      </c>
      <c r="W3" s="43">
        <f>SUM(IF(G3&lt;&gt;".",G3)+IF(K3&lt;&gt;".",K3)+IF(O3&lt;&gt;".",O3))</f>
        <v>3</v>
      </c>
      <c r="X3" s="43">
        <f>SUM(IF(H3&lt;&gt;".",H3)+IF(L3&lt;&gt;".",L3)+IF(P3&lt;&gt;".",P3))</f>
        <v>2</v>
      </c>
      <c r="Y3" s="44">
        <f>SUM(T3*3+U3*1)</f>
        <v>6</v>
      </c>
      <c r="Z3" s="171"/>
      <c r="AA3" s="46">
        <f>RANK(Y3,$Y$3:$Y$6,0)</f>
        <v>1</v>
      </c>
      <c r="AB3" s="172"/>
      <c r="AC3" s="48">
        <f>SUM(W3-X3)</f>
        <v>1</v>
      </c>
    </row>
    <row r="4" spans="1:29" ht="15.75" x14ac:dyDescent="0.25">
      <c r="A4" s="120" t="s">
        <v>4</v>
      </c>
      <c r="B4" s="50">
        <v>3</v>
      </c>
      <c r="C4" s="37">
        <f>(P14)</f>
        <v>1</v>
      </c>
      <c r="D4" s="37">
        <f>(N14)</f>
        <v>2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1</v>
      </c>
      <c r="L4" s="37">
        <f>(P9)</f>
        <v>1</v>
      </c>
      <c r="M4" s="51" t="str">
        <f>IF(K4=".","-",IF(K4&gt;L4,"g",IF(K4=L4,"d","v")))</f>
        <v>d</v>
      </c>
      <c r="N4" s="50">
        <v>2</v>
      </c>
      <c r="O4" s="37">
        <f>(N12)</f>
        <v>2</v>
      </c>
      <c r="P4" s="37">
        <f>(P12)</f>
        <v>0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4</v>
      </c>
      <c r="X4" s="43">
        <f>SUM(IF(D4&lt;&gt;".",D4)+IF(L4&lt;&gt;".",L4)+IF(P4&lt;&gt;".",P4))</f>
        <v>3</v>
      </c>
      <c r="Y4" s="57">
        <f>SUM(T4*3+U4*1)</f>
        <v>4</v>
      </c>
      <c r="Z4" s="171"/>
      <c r="AA4" s="46">
        <f>RANK(Y4,$Y$3:$Y$6,0)</f>
        <v>2</v>
      </c>
      <c r="AB4" s="172"/>
      <c r="AC4" s="48">
        <f>SUM(W4-X4)</f>
        <v>1</v>
      </c>
    </row>
    <row r="5" spans="1:29" ht="15.75" x14ac:dyDescent="0.25">
      <c r="A5" s="120" t="s">
        <v>3</v>
      </c>
      <c r="B5" s="50">
        <v>2</v>
      </c>
      <c r="C5" s="37">
        <f>(P11)</f>
        <v>0</v>
      </c>
      <c r="D5" s="37">
        <f>(N11)</f>
        <v>1</v>
      </c>
      <c r="E5" s="51" t="str">
        <f>IF(C5=".","-",IF(C5&gt;D5,"g",IF(C5=D5,"d","v")))</f>
        <v>v</v>
      </c>
      <c r="F5" s="50">
        <v>1</v>
      </c>
      <c r="G5" s="37">
        <f>(P9)</f>
        <v>1</v>
      </c>
      <c r="H5" s="37">
        <f>(N9)</f>
        <v>1</v>
      </c>
      <c r="I5" s="51" t="str">
        <f>IF(G5=".","-",IF(G5&gt;H5,"g",IF(G5=H5,"d","v")))</f>
        <v>d</v>
      </c>
      <c r="J5" s="52"/>
      <c r="K5" s="53"/>
      <c r="L5" s="53"/>
      <c r="M5" s="53"/>
      <c r="N5" s="50">
        <v>3</v>
      </c>
      <c r="O5" s="37">
        <f>(N15)</f>
        <v>1</v>
      </c>
      <c r="P5" s="37">
        <f>(P15)</f>
        <v>1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0</v>
      </c>
      <c r="U5" s="56">
        <f>COUNTIF(B5:Q5,"d")</f>
        <v>2</v>
      </c>
      <c r="V5" s="56">
        <f>COUNTIF(B5:Q5,"v")</f>
        <v>1</v>
      </c>
      <c r="W5" s="43">
        <f>SUM(IF(G5&lt;&gt;".",G5)+IF(C5&lt;&gt;".",C5)+IF(O5&lt;&gt;".",O5))</f>
        <v>2</v>
      </c>
      <c r="X5" s="43">
        <f>SUM(IF(H5&lt;&gt;".",H5)+IF(D5&lt;&gt;".",D5)+IF(P5&lt;&gt;".",P5))</f>
        <v>3</v>
      </c>
      <c r="Y5" s="57">
        <f>SUM(T5*3+U5*1)</f>
        <v>2</v>
      </c>
      <c r="Z5" s="173"/>
      <c r="AA5" s="46">
        <f>RANK(Y5,$Y$3:$Y$6,0)</f>
        <v>4</v>
      </c>
      <c r="AB5" s="172"/>
      <c r="AC5" s="48">
        <f>SUM(W5-X5)</f>
        <v>-1</v>
      </c>
    </row>
    <row r="6" spans="1:29" s="68" customFormat="1" ht="16.5" thickBot="1" x14ac:dyDescent="0.3">
      <c r="A6" s="164" t="s">
        <v>54</v>
      </c>
      <c r="B6" s="58">
        <v>1</v>
      </c>
      <c r="C6" s="59">
        <f>(P8)</f>
        <v>1</v>
      </c>
      <c r="D6" s="59">
        <f>(N8)</f>
        <v>0</v>
      </c>
      <c r="E6" s="60" t="str">
        <f>IF(C6=".","-",IF(C6&gt;D6,"g",IF(C6=D6,"d","v")))</f>
        <v>g</v>
      </c>
      <c r="F6" s="58">
        <v>2</v>
      </c>
      <c r="G6" s="59">
        <f>(P12)</f>
        <v>0</v>
      </c>
      <c r="H6" s="59">
        <f>(N12)</f>
        <v>2</v>
      </c>
      <c r="I6" s="60" t="str">
        <f>IF(G6=".","-",IF(G6&gt;H6,"g",IF(G6=H6,"d","v")))</f>
        <v>v</v>
      </c>
      <c r="J6" s="58">
        <v>3</v>
      </c>
      <c r="K6" s="59">
        <f>(P15)</f>
        <v>1</v>
      </c>
      <c r="L6" s="59">
        <f>(N15)</f>
        <v>1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1</v>
      </c>
      <c r="V6" s="64">
        <f>COUNTIF(B6:Q6,"v")</f>
        <v>1</v>
      </c>
      <c r="W6" s="65">
        <f>SUM(IF(G6&lt;&gt;".",G6)+IF(K6&lt;&gt;".",K6)+IF(C6&lt;&gt;".",C6))</f>
        <v>2</v>
      </c>
      <c r="X6" s="65">
        <f>SUM(IF(H6&lt;&gt;".",H6)+IF(L6&lt;&gt;".",L6)+IF(D6&lt;&gt;".",D6))</f>
        <v>3</v>
      </c>
      <c r="Y6" s="66">
        <f>SUM(T6*3+U6*1)</f>
        <v>4</v>
      </c>
      <c r="Z6" s="171"/>
      <c r="AA6" s="67">
        <v>3</v>
      </c>
      <c r="AB6" s="172"/>
      <c r="AC6" s="48">
        <f>SUM(W6-X6)</f>
        <v>-1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Najror Zoltán</v>
      </c>
      <c r="M8" s="79"/>
      <c r="N8" s="81">
        <v>0</v>
      </c>
      <c r="O8" s="175" t="s">
        <v>74</v>
      </c>
      <c r="P8" s="81">
        <v>1</v>
      </c>
      <c r="S8" s="149" t="str">
        <f>($A$6)</f>
        <v>Csekei Zoltán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Németh Károly</v>
      </c>
      <c r="N9" s="81">
        <v>1</v>
      </c>
      <c r="O9" s="175" t="s">
        <v>74</v>
      </c>
      <c r="P9" s="81">
        <v>1</v>
      </c>
      <c r="R9" s="68"/>
      <c r="S9" s="149" t="str">
        <f>($A$5)</f>
        <v>Körmendi Gábor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Najror Zoltán</v>
      </c>
      <c r="N11" s="81">
        <v>1</v>
      </c>
      <c r="O11" s="175" t="s">
        <v>74</v>
      </c>
      <c r="P11" s="81">
        <v>0</v>
      </c>
      <c r="R11" s="68"/>
      <c r="S11" s="149" t="str">
        <f>($A$5)</f>
        <v>Körmendi Gábor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Németh Károly</v>
      </c>
      <c r="N12" s="81">
        <v>2</v>
      </c>
      <c r="O12" s="175" t="s">
        <v>74</v>
      </c>
      <c r="P12" s="81">
        <v>0</v>
      </c>
      <c r="R12" s="68"/>
      <c r="S12" s="149" t="str">
        <f>($A$6)</f>
        <v>Csekei Zoltán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Najror Zoltán</v>
      </c>
      <c r="N14" s="81">
        <v>2</v>
      </c>
      <c r="O14" s="175" t="s">
        <v>74</v>
      </c>
      <c r="P14" s="81">
        <v>1</v>
      </c>
      <c r="R14" s="68"/>
      <c r="S14" s="149" t="str">
        <f>($A$4)</f>
        <v>Németh Károly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Körmendi Gábor</v>
      </c>
      <c r="N15" s="81">
        <v>1</v>
      </c>
      <c r="O15" s="175" t="s">
        <v>74</v>
      </c>
      <c r="P15" s="81">
        <v>1</v>
      </c>
      <c r="R15" s="68"/>
      <c r="S15" s="149" t="str">
        <f>($A$6)</f>
        <v>Csekei Zoltán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Vágó László</v>
      </c>
      <c r="C2" s="22"/>
      <c r="D2" s="21"/>
      <c r="E2" s="21"/>
      <c r="F2" s="23" t="str">
        <f>(A4)</f>
        <v>Rákos Norbert</v>
      </c>
      <c r="G2" s="21"/>
      <c r="H2" s="21"/>
      <c r="I2" s="21"/>
      <c r="J2" s="23" t="str">
        <f>(A5)</f>
        <v>I. Nagy Attila</v>
      </c>
      <c r="K2" s="21"/>
      <c r="L2" s="21"/>
      <c r="M2" s="21"/>
      <c r="N2" s="23" t="str">
        <f>(A6)</f>
        <v>Füzy Csaba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36</v>
      </c>
      <c r="B3" s="34"/>
      <c r="C3" s="35"/>
      <c r="D3" s="35"/>
      <c r="E3" s="35"/>
      <c r="F3" s="36">
        <v>3</v>
      </c>
      <c r="G3" s="39">
        <f>(N14)</f>
        <v>3</v>
      </c>
      <c r="H3" s="39">
        <f>(P14)</f>
        <v>0</v>
      </c>
      <c r="I3" s="38" t="str">
        <f>IF(G3=".","-",IF(G3&gt;H3,"g",IF(G3=H3,"d","v")))</f>
        <v>g</v>
      </c>
      <c r="J3" s="36">
        <v>2</v>
      </c>
      <c r="K3" s="39">
        <f>(N11)</f>
        <v>1</v>
      </c>
      <c r="L3" s="39">
        <f>(P11)</f>
        <v>0</v>
      </c>
      <c r="M3" s="38" t="str">
        <f>IF(K3=".","-",IF(K3&gt;L3,"g",IF(K3=L3,"d","v")))</f>
        <v>g</v>
      </c>
      <c r="N3" s="36">
        <v>1</v>
      </c>
      <c r="O3" s="39">
        <f>(N8)</f>
        <v>1</v>
      </c>
      <c r="P3" s="39">
        <f>(P8)</f>
        <v>2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2</v>
      </c>
      <c r="U3" s="42">
        <f>COUNTIF(B3:Q3,"d")</f>
        <v>0</v>
      </c>
      <c r="V3" s="42">
        <f>COUNTIF(B3:Q3,"v")</f>
        <v>1</v>
      </c>
      <c r="W3" s="43">
        <f>SUM(IF(G3&lt;&gt;".",G3)+IF(K3&lt;&gt;".",K3)+IF(O3&lt;&gt;".",O3))</f>
        <v>5</v>
      </c>
      <c r="X3" s="43">
        <f>SUM(IF(H3&lt;&gt;".",H3)+IF(L3&lt;&gt;".",L3)+IF(P3&lt;&gt;".",P3))</f>
        <v>2</v>
      </c>
      <c r="Y3" s="44">
        <f>SUM(T3*3+U3*1)</f>
        <v>6</v>
      </c>
      <c r="Z3" s="171"/>
      <c r="AA3" s="46">
        <f>RANK(Y3,$Y$3:$Y$6,0)</f>
        <v>2</v>
      </c>
      <c r="AB3" s="172"/>
      <c r="AC3" s="48">
        <f>SUM(W3-X3)</f>
        <v>3</v>
      </c>
    </row>
    <row r="4" spans="1:29" ht="15.75" x14ac:dyDescent="0.25">
      <c r="A4" s="163" t="s">
        <v>30</v>
      </c>
      <c r="B4" s="50">
        <v>3</v>
      </c>
      <c r="C4" s="37">
        <f>(P14)</f>
        <v>0</v>
      </c>
      <c r="D4" s="37">
        <f>(N14)</f>
        <v>3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4</v>
      </c>
      <c r="L4" s="37">
        <f>(P9)</f>
        <v>1</v>
      </c>
      <c r="M4" s="51" t="str">
        <f>IF(K4=".","-",IF(K4&gt;L4,"g",IF(K4=L4,"d","v")))</f>
        <v>g</v>
      </c>
      <c r="N4" s="50">
        <v>2</v>
      </c>
      <c r="O4" s="37">
        <f>(N12)</f>
        <v>1</v>
      </c>
      <c r="P4" s="37">
        <f>(P12)</f>
        <v>1</v>
      </c>
      <c r="Q4" s="51" t="str">
        <f>IF(O4=".","-",IF(O4&gt;P4,"g",IF(O4=P4,"d","v")))</f>
        <v>d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5</v>
      </c>
      <c r="X4" s="43">
        <f>SUM(IF(D4&lt;&gt;".",D4)+IF(L4&lt;&gt;".",L4)+IF(P4&lt;&gt;".",P4))</f>
        <v>5</v>
      </c>
      <c r="Y4" s="57">
        <f>SUM(T4*3+U4*1)</f>
        <v>4</v>
      </c>
      <c r="Z4" s="171"/>
      <c r="AA4" s="46">
        <f>RANK(Y4,$Y$3:$Y$6,0)</f>
        <v>3</v>
      </c>
      <c r="AB4" s="172"/>
      <c r="AC4" s="48">
        <f>SUM(W4-X4)</f>
        <v>0</v>
      </c>
    </row>
    <row r="5" spans="1:29" ht="15.75" x14ac:dyDescent="0.25">
      <c r="A5" s="120" t="s">
        <v>50</v>
      </c>
      <c r="B5" s="50">
        <v>2</v>
      </c>
      <c r="C5" s="37">
        <f>(P11)</f>
        <v>0</v>
      </c>
      <c r="D5" s="37">
        <f>(N11)</f>
        <v>1</v>
      </c>
      <c r="E5" s="51" t="str">
        <f>IF(C5=".","-",IF(C5&gt;D5,"g",IF(C5=D5,"d","v")))</f>
        <v>v</v>
      </c>
      <c r="F5" s="50">
        <v>1</v>
      </c>
      <c r="G5" s="37">
        <f>(P9)</f>
        <v>1</v>
      </c>
      <c r="H5" s="37">
        <f>(N9)</f>
        <v>4</v>
      </c>
      <c r="I5" s="51" t="str">
        <f>IF(G5=".","-",IF(G5&gt;H5,"g",IF(G5=H5,"d","v")))</f>
        <v>v</v>
      </c>
      <c r="J5" s="52"/>
      <c r="K5" s="53"/>
      <c r="L5" s="53"/>
      <c r="M5" s="53"/>
      <c r="N5" s="50">
        <v>3</v>
      </c>
      <c r="O5" s="37">
        <f>(N15)</f>
        <v>2</v>
      </c>
      <c r="P5" s="37">
        <f>(P15)</f>
        <v>3</v>
      </c>
      <c r="Q5" s="51" t="str">
        <f>IF(O5=".","-",IF(O5&gt;P5,"g",IF(O5=P5,"d","v")))</f>
        <v>v</v>
      </c>
      <c r="R5" s="54"/>
      <c r="S5" s="55">
        <f>SUM(T5:V5)</f>
        <v>3</v>
      </c>
      <c r="T5" s="56">
        <f>COUNTIF(B5:Q5,"g")</f>
        <v>0</v>
      </c>
      <c r="U5" s="56">
        <f>COUNTIF(B5:Q5,"d")</f>
        <v>0</v>
      </c>
      <c r="V5" s="56">
        <f>COUNTIF(B5:Q5,"v")</f>
        <v>3</v>
      </c>
      <c r="W5" s="43">
        <f>SUM(IF(G5&lt;&gt;".",G5)+IF(C5&lt;&gt;".",C5)+IF(O5&lt;&gt;".",O5))</f>
        <v>3</v>
      </c>
      <c r="X5" s="43">
        <f>SUM(IF(H5&lt;&gt;".",H5)+IF(D5&lt;&gt;".",D5)+IF(P5&lt;&gt;".",P5))</f>
        <v>8</v>
      </c>
      <c r="Y5" s="57">
        <f>SUM(T5*3+U5*1)</f>
        <v>0</v>
      </c>
      <c r="Z5" s="173"/>
      <c r="AA5" s="46">
        <f>RANK(Y5,$Y$3:$Y$6,0)</f>
        <v>4</v>
      </c>
      <c r="AB5" s="172"/>
      <c r="AC5" s="48">
        <f>SUM(W5-X5)</f>
        <v>-5</v>
      </c>
    </row>
    <row r="6" spans="1:29" s="68" customFormat="1" ht="16.5" thickBot="1" x14ac:dyDescent="0.3">
      <c r="A6" s="123" t="s">
        <v>105</v>
      </c>
      <c r="B6" s="58">
        <v>1</v>
      </c>
      <c r="C6" s="59">
        <f>(P8)</f>
        <v>2</v>
      </c>
      <c r="D6" s="59">
        <f>(N8)</f>
        <v>1</v>
      </c>
      <c r="E6" s="60" t="str">
        <f>IF(C6=".","-",IF(C6&gt;D6,"g",IF(C6=D6,"d","v")))</f>
        <v>g</v>
      </c>
      <c r="F6" s="58">
        <v>2</v>
      </c>
      <c r="G6" s="59">
        <f>(P12)</f>
        <v>1</v>
      </c>
      <c r="H6" s="59">
        <f>(N12)</f>
        <v>1</v>
      </c>
      <c r="I6" s="60" t="str">
        <f>IF(G6=".","-",IF(G6&gt;H6,"g",IF(G6=H6,"d","v")))</f>
        <v>d</v>
      </c>
      <c r="J6" s="58">
        <v>3</v>
      </c>
      <c r="K6" s="59">
        <f>(P15)</f>
        <v>3</v>
      </c>
      <c r="L6" s="59">
        <f>(N15)</f>
        <v>2</v>
      </c>
      <c r="M6" s="60" t="str">
        <f>IF(K6=".","-",IF(K6&gt;L6,"g",IF(K6=L6,"d","v")))</f>
        <v>g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2</v>
      </c>
      <c r="U6" s="64">
        <f>COUNTIF(B6:Q6,"d")</f>
        <v>1</v>
      </c>
      <c r="V6" s="64">
        <f>COUNTIF(B6:Q6,"v")</f>
        <v>0</v>
      </c>
      <c r="W6" s="65">
        <f>SUM(IF(G6&lt;&gt;".",G6)+IF(K6&lt;&gt;".",K6)+IF(C6&lt;&gt;".",C6))</f>
        <v>6</v>
      </c>
      <c r="X6" s="65">
        <f>SUM(IF(H6&lt;&gt;".",H6)+IF(L6&lt;&gt;".",L6)+IF(D6&lt;&gt;".",D6))</f>
        <v>4</v>
      </c>
      <c r="Y6" s="66">
        <f>SUM(T6*3+U6*1)</f>
        <v>7</v>
      </c>
      <c r="Z6" s="171"/>
      <c r="AA6" s="67">
        <f>RANK(Y6,$Y$3:$Y$6,0)</f>
        <v>1</v>
      </c>
      <c r="AB6" s="172"/>
      <c r="AC6" s="48">
        <f>SUM(W6-X6)</f>
        <v>2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Vágó László</v>
      </c>
      <c r="M8" s="79"/>
      <c r="N8" s="81">
        <v>1</v>
      </c>
      <c r="O8" s="175" t="s">
        <v>74</v>
      </c>
      <c r="P8" s="81">
        <v>2</v>
      </c>
      <c r="S8" s="149" t="str">
        <f>($A$6)</f>
        <v>Füzy Csaba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Rákos Norbert</v>
      </c>
      <c r="N9" s="81">
        <v>4</v>
      </c>
      <c r="O9" s="175" t="s">
        <v>74</v>
      </c>
      <c r="P9" s="81">
        <v>1</v>
      </c>
      <c r="R9" s="68"/>
      <c r="S9" s="149" t="str">
        <f>($A$5)</f>
        <v>I. Nagy Attila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Vágó László</v>
      </c>
      <c r="N11" s="81">
        <v>1</v>
      </c>
      <c r="O11" s="175" t="s">
        <v>74</v>
      </c>
      <c r="P11" s="81">
        <v>0</v>
      </c>
      <c r="R11" s="68"/>
      <c r="S11" s="149" t="str">
        <f>($A$5)</f>
        <v>I. Nagy Attila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Rákos Norbert</v>
      </c>
      <c r="N12" s="81">
        <v>1</v>
      </c>
      <c r="O12" s="175" t="s">
        <v>74</v>
      </c>
      <c r="P12" s="81">
        <v>1</v>
      </c>
      <c r="R12" s="68"/>
      <c r="S12" s="149" t="str">
        <f>($A$6)</f>
        <v>Füzy Csaba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Vágó László</v>
      </c>
      <c r="N14" s="81">
        <v>3</v>
      </c>
      <c r="O14" s="175" t="s">
        <v>74</v>
      </c>
      <c r="P14" s="81">
        <v>0</v>
      </c>
      <c r="R14" s="68"/>
      <c r="S14" s="149" t="str">
        <f>($A$4)</f>
        <v>Rákos Norbert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I. Nagy Attila</v>
      </c>
      <c r="N15" s="81">
        <v>2</v>
      </c>
      <c r="O15" s="175" t="s">
        <v>74</v>
      </c>
      <c r="P15" s="81">
        <v>3</v>
      </c>
      <c r="R15" s="68"/>
      <c r="S15" s="149" t="str">
        <f>($A$6)</f>
        <v>Füzy Csaba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24.95" customHeight="1" x14ac:dyDescent="0.25"/>
  <cols>
    <col min="1" max="1" width="17.28515625" style="1" customWidth="1"/>
  </cols>
  <sheetData>
    <row r="1" spans="1:2" ht="24.95" customHeight="1" x14ac:dyDescent="0.25">
      <c r="A1" s="6" t="s">
        <v>47</v>
      </c>
      <c r="B1">
        <v>253</v>
      </c>
    </row>
    <row r="2" spans="1:2" ht="24.95" customHeight="1" x14ac:dyDescent="0.25">
      <c r="A2" s="13" t="s">
        <v>46</v>
      </c>
      <c r="B2">
        <v>144</v>
      </c>
    </row>
    <row r="3" spans="1:2" ht="24.95" customHeight="1" x14ac:dyDescent="0.25">
      <c r="A3" s="14" t="s">
        <v>42</v>
      </c>
      <c r="B3">
        <v>96</v>
      </c>
    </row>
    <row r="4" spans="1:2" ht="24.95" customHeight="1" x14ac:dyDescent="0.25">
      <c r="A4" s="7" t="s">
        <v>58</v>
      </c>
      <c r="B4">
        <v>54</v>
      </c>
    </row>
    <row r="5" spans="1:2" ht="24.95" customHeight="1" x14ac:dyDescent="0.25">
      <c r="A5" s="7"/>
      <c r="B5">
        <v>0</v>
      </c>
    </row>
    <row r="6" spans="1:2" ht="24.95" customHeight="1" x14ac:dyDescent="0.25">
      <c r="A6" s="7"/>
      <c r="B6">
        <v>0</v>
      </c>
    </row>
    <row r="7" spans="1:2" ht="24.95" customHeight="1" x14ac:dyDescent="0.25">
      <c r="A7" s="7"/>
      <c r="B7">
        <v>0</v>
      </c>
    </row>
  </sheetData>
  <sortState ref="A1:B5">
    <sortCondition descending="1" ref="B1:B5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K12" sqref="AK12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Fülöp Elemér</v>
      </c>
      <c r="C2" s="22"/>
      <c r="D2" s="21"/>
      <c r="E2" s="21"/>
      <c r="F2" s="23" t="str">
        <f>(A4)</f>
        <v>Füzy Csaba</v>
      </c>
      <c r="G2" s="21"/>
      <c r="H2" s="21"/>
      <c r="I2" s="21"/>
      <c r="J2" s="23" t="str">
        <f>(A5)</f>
        <v>Horváth Dénes</v>
      </c>
      <c r="K2" s="21"/>
      <c r="L2" s="21"/>
      <c r="M2" s="21"/>
      <c r="N2" s="23" t="str">
        <f>(A6)</f>
        <v>Horváth Imre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24</v>
      </c>
      <c r="B3" s="34"/>
      <c r="C3" s="35"/>
      <c r="D3" s="35"/>
      <c r="E3" s="35"/>
      <c r="F3" s="36">
        <v>3</v>
      </c>
      <c r="G3" s="39">
        <f>(N14)</f>
        <v>3</v>
      </c>
      <c r="H3" s="39">
        <f>(P14)</f>
        <v>0</v>
      </c>
      <c r="I3" s="38" t="str">
        <f>IF(G3=".","-",IF(G3&gt;H3,"g",IF(G3=H3,"d","v")))</f>
        <v>g</v>
      </c>
      <c r="J3" s="36">
        <v>2</v>
      </c>
      <c r="K3" s="39">
        <f>(N11)</f>
        <v>2</v>
      </c>
      <c r="L3" s="39">
        <f>(P11)</f>
        <v>2</v>
      </c>
      <c r="M3" s="38" t="str">
        <f>IF(K3=".","-",IF(K3&gt;L3,"g",IF(K3=L3,"d","v")))</f>
        <v>d</v>
      </c>
      <c r="N3" s="36">
        <v>1</v>
      </c>
      <c r="O3" s="39">
        <f>(N8)</f>
        <v>2</v>
      </c>
      <c r="P3" s="39">
        <f>(P8)</f>
        <v>1</v>
      </c>
      <c r="Q3" s="38" t="str">
        <f>IF(O3=".","-",IF(O3&gt;P3,"g",IF(O3=P3,"d","v")))</f>
        <v>g</v>
      </c>
      <c r="R3" s="40"/>
      <c r="S3" s="41">
        <f>SUM(T3:V3)</f>
        <v>3</v>
      </c>
      <c r="T3" s="42">
        <f>COUNTIF(B3:Q3,"g")</f>
        <v>2</v>
      </c>
      <c r="U3" s="42">
        <f>COUNTIF(B3:Q3,"d")</f>
        <v>1</v>
      </c>
      <c r="V3" s="42">
        <f>COUNTIF(B3:Q3,"v")</f>
        <v>0</v>
      </c>
      <c r="W3" s="43">
        <f>SUM(IF(G3&lt;&gt;".",G3)+IF(K3&lt;&gt;".",K3)+IF(O3&lt;&gt;".",O3))</f>
        <v>7</v>
      </c>
      <c r="X3" s="43">
        <f>SUM(IF(H3&lt;&gt;".",H3)+IF(L3&lt;&gt;".",L3)+IF(P3&lt;&gt;".",P3))</f>
        <v>3</v>
      </c>
      <c r="Y3" s="44">
        <f>SUM(T3*3+U3*1)</f>
        <v>7</v>
      </c>
      <c r="Z3" s="171"/>
      <c r="AA3" s="46">
        <f>RANK(Y3,$Y$3:$Y$6,0)</f>
        <v>1</v>
      </c>
      <c r="AB3" s="172"/>
      <c r="AC3" s="48">
        <f>SUM(W3-X3)</f>
        <v>4</v>
      </c>
    </row>
    <row r="4" spans="1:29" ht="15.75" x14ac:dyDescent="0.25">
      <c r="A4" s="123" t="s">
        <v>105</v>
      </c>
      <c r="B4" s="50">
        <v>3</v>
      </c>
      <c r="C4" s="37">
        <f>(P14)</f>
        <v>0</v>
      </c>
      <c r="D4" s="37">
        <f>(N14)</f>
        <v>3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0</v>
      </c>
      <c r="L4" s="37">
        <f>(P9)</f>
        <v>1</v>
      </c>
      <c r="M4" s="51" t="str">
        <f>IF(K4=".","-",IF(K4&gt;L4,"g",IF(K4=L4,"d","v")))</f>
        <v>v</v>
      </c>
      <c r="N4" s="50">
        <v>2</v>
      </c>
      <c r="O4" s="37">
        <f>(N12)</f>
        <v>1</v>
      </c>
      <c r="P4" s="37">
        <f>(P12)</f>
        <v>1</v>
      </c>
      <c r="Q4" s="51" t="str">
        <f>IF(O4=".","-",IF(O4&gt;P4,"g",IF(O4=P4,"d","v")))</f>
        <v>d</v>
      </c>
      <c r="R4" s="54"/>
      <c r="S4" s="55">
        <f>SUM(T4:V4)</f>
        <v>3</v>
      </c>
      <c r="T4" s="56">
        <f>COUNTIF(B4:Q4,"g")</f>
        <v>0</v>
      </c>
      <c r="U4" s="56">
        <f>COUNTIF(B4:Q4,"d")</f>
        <v>1</v>
      </c>
      <c r="V4" s="56">
        <f>COUNTIF(B4:Q4,"v")</f>
        <v>2</v>
      </c>
      <c r="W4" s="43">
        <f>SUM(IF(C4&lt;&gt;".",C4)+IF(K4&lt;&gt;".",K4)+IF(O4&lt;&gt;".",O4))</f>
        <v>1</v>
      </c>
      <c r="X4" s="43">
        <f>SUM(IF(D4&lt;&gt;".",D4)+IF(L4&lt;&gt;".",L4)+IF(P4&lt;&gt;".",P4))</f>
        <v>5</v>
      </c>
      <c r="Y4" s="57">
        <f>SUM(T4*3+U4*1)</f>
        <v>1</v>
      </c>
      <c r="Z4" s="171"/>
      <c r="AA4" s="46">
        <f>RANK(Y4,$Y$3:$Y$6,0)</f>
        <v>4</v>
      </c>
      <c r="AB4" s="172"/>
      <c r="AC4" s="48">
        <f>SUM(W4-X4)</f>
        <v>-4</v>
      </c>
    </row>
    <row r="5" spans="1:29" ht="15.75" x14ac:dyDescent="0.25">
      <c r="A5" s="120" t="s">
        <v>1</v>
      </c>
      <c r="B5" s="50">
        <v>2</v>
      </c>
      <c r="C5" s="37">
        <f>(P11)</f>
        <v>2</v>
      </c>
      <c r="D5" s="37">
        <f>(N11)</f>
        <v>2</v>
      </c>
      <c r="E5" s="51" t="str">
        <f>IF(C5=".","-",IF(C5&gt;D5,"g",IF(C5=D5,"d","v")))</f>
        <v>d</v>
      </c>
      <c r="F5" s="50">
        <v>1</v>
      </c>
      <c r="G5" s="37">
        <f>(P9)</f>
        <v>1</v>
      </c>
      <c r="H5" s="37">
        <f>(N9)</f>
        <v>0</v>
      </c>
      <c r="I5" s="51" t="str">
        <f>IF(G5=".","-",IF(G5&gt;H5,"g",IF(G5=H5,"d","v")))</f>
        <v>g</v>
      </c>
      <c r="J5" s="52"/>
      <c r="K5" s="53"/>
      <c r="L5" s="53"/>
      <c r="M5" s="53"/>
      <c r="N5" s="50">
        <v>3</v>
      </c>
      <c r="O5" s="37">
        <f>(N15)</f>
        <v>1</v>
      </c>
      <c r="P5" s="37">
        <f>(P15)</f>
        <v>1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1</v>
      </c>
      <c r="U5" s="56">
        <f>COUNTIF(B5:Q5,"d")</f>
        <v>2</v>
      </c>
      <c r="V5" s="56">
        <f>COUNTIF(B5:Q5,"v")</f>
        <v>0</v>
      </c>
      <c r="W5" s="43">
        <f>SUM(IF(G5&lt;&gt;".",G5)+IF(C5&lt;&gt;".",C5)+IF(O5&lt;&gt;".",O5))</f>
        <v>4</v>
      </c>
      <c r="X5" s="43">
        <f>SUM(IF(H5&lt;&gt;".",H5)+IF(D5&lt;&gt;".",D5)+IF(P5&lt;&gt;".",P5))</f>
        <v>3</v>
      </c>
      <c r="Y5" s="57">
        <f>SUM(T5*3+U5*1)</f>
        <v>5</v>
      </c>
      <c r="Z5" s="173"/>
      <c r="AA5" s="46">
        <f>RANK(Y5,$Y$3:$Y$6,0)</f>
        <v>2</v>
      </c>
      <c r="AB5" s="172"/>
      <c r="AC5" s="48">
        <f>SUM(W5-X5)</f>
        <v>1</v>
      </c>
    </row>
    <row r="6" spans="1:29" s="68" customFormat="1" ht="16.5" thickBot="1" x14ac:dyDescent="0.3">
      <c r="A6" s="120" t="s">
        <v>2</v>
      </c>
      <c r="B6" s="58">
        <v>1</v>
      </c>
      <c r="C6" s="59">
        <f>(P8)</f>
        <v>1</v>
      </c>
      <c r="D6" s="59">
        <f>(N8)</f>
        <v>2</v>
      </c>
      <c r="E6" s="60" t="str">
        <f>IF(C6=".","-",IF(C6&gt;D6,"g",IF(C6=D6,"d","v")))</f>
        <v>v</v>
      </c>
      <c r="F6" s="58">
        <v>2</v>
      </c>
      <c r="G6" s="59">
        <f>(P12)</f>
        <v>1</v>
      </c>
      <c r="H6" s="59">
        <f>(N12)</f>
        <v>1</v>
      </c>
      <c r="I6" s="60" t="str">
        <f>IF(G6=".","-",IF(G6&gt;H6,"g",IF(G6=H6,"d","v")))</f>
        <v>d</v>
      </c>
      <c r="J6" s="58">
        <v>3</v>
      </c>
      <c r="K6" s="59">
        <f>(P15)</f>
        <v>1</v>
      </c>
      <c r="L6" s="59">
        <f>(N15)</f>
        <v>1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0</v>
      </c>
      <c r="U6" s="64">
        <f>COUNTIF(B6:Q6,"d")</f>
        <v>2</v>
      </c>
      <c r="V6" s="64">
        <f>COUNTIF(B6:Q6,"v")</f>
        <v>1</v>
      </c>
      <c r="W6" s="65">
        <f>SUM(IF(G6&lt;&gt;".",G6)+IF(K6&lt;&gt;".",K6)+IF(C6&lt;&gt;".",C6))</f>
        <v>3</v>
      </c>
      <c r="X6" s="65">
        <f>SUM(IF(H6&lt;&gt;".",H6)+IF(L6&lt;&gt;".",L6)+IF(D6&lt;&gt;".",D6))</f>
        <v>4</v>
      </c>
      <c r="Y6" s="66">
        <f>SUM(T6*3+U6*1)</f>
        <v>2</v>
      </c>
      <c r="Z6" s="171"/>
      <c r="AA6" s="67">
        <f>RANK(Y6,$Y$3:$Y$6,0)</f>
        <v>3</v>
      </c>
      <c r="AB6" s="172"/>
      <c r="AC6" s="48">
        <f>SUM(W6-X6)</f>
        <v>-1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Fülöp Elemér</v>
      </c>
      <c r="M8" s="79"/>
      <c r="N8" s="81">
        <v>2</v>
      </c>
      <c r="O8" s="175" t="s">
        <v>74</v>
      </c>
      <c r="P8" s="81">
        <v>1</v>
      </c>
      <c r="S8" s="149" t="str">
        <f>($A$6)</f>
        <v>Horváth Imre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Füzy Csaba</v>
      </c>
      <c r="N9" s="81">
        <v>0</v>
      </c>
      <c r="O9" s="175" t="s">
        <v>74</v>
      </c>
      <c r="P9" s="81">
        <v>1</v>
      </c>
      <c r="R9" s="68"/>
      <c r="S9" s="149" t="str">
        <f>($A$5)</f>
        <v>Horváth Dénes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Fülöp Elemér</v>
      </c>
      <c r="N11" s="81">
        <v>2</v>
      </c>
      <c r="O11" s="175" t="s">
        <v>74</v>
      </c>
      <c r="P11" s="81">
        <v>2</v>
      </c>
      <c r="R11" s="68"/>
      <c r="S11" s="149" t="str">
        <f>($A$5)</f>
        <v>Horváth Dénes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Füzy Csaba</v>
      </c>
      <c r="N12" s="81">
        <v>1</v>
      </c>
      <c r="O12" s="175" t="s">
        <v>74</v>
      </c>
      <c r="P12" s="81">
        <v>1</v>
      </c>
      <c r="R12" s="68"/>
      <c r="S12" s="149" t="str">
        <f>($A$6)</f>
        <v>Horváth Imre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Fülöp Elemér</v>
      </c>
      <c r="N14" s="81">
        <v>3</v>
      </c>
      <c r="O14" s="101" t="s">
        <v>74</v>
      </c>
      <c r="P14" s="81">
        <v>0</v>
      </c>
      <c r="R14" s="68"/>
      <c r="S14" s="149" t="str">
        <f>($A$4)</f>
        <v>Füzy Csaba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Horváth Dénes</v>
      </c>
      <c r="N15" s="81">
        <v>1</v>
      </c>
      <c r="O15" s="101" t="s">
        <v>74</v>
      </c>
      <c r="P15" s="81">
        <v>1</v>
      </c>
      <c r="R15" s="68"/>
      <c r="S15" s="149" t="str">
        <f>($A$6)</f>
        <v>Horváth Imre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L13" sqref="AL1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Pákai György</v>
      </c>
      <c r="C2" s="22"/>
      <c r="D2" s="21"/>
      <c r="E2" s="21"/>
      <c r="F2" s="23" t="str">
        <f>(A4)</f>
        <v>Najror Zoltán</v>
      </c>
      <c r="G2" s="21"/>
      <c r="H2" s="21"/>
      <c r="I2" s="21"/>
      <c r="J2" s="23" t="str">
        <f>(A5)</f>
        <v>Simon Ferenc </v>
      </c>
      <c r="K2" s="21"/>
      <c r="L2" s="21"/>
      <c r="M2" s="21"/>
      <c r="N2" s="23" t="str">
        <f>(A6)</f>
        <v>Szendrey Tibor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34</v>
      </c>
      <c r="B3" s="34"/>
      <c r="C3" s="35"/>
      <c r="D3" s="35"/>
      <c r="E3" s="35"/>
      <c r="F3" s="36">
        <v>3</v>
      </c>
      <c r="G3" s="39">
        <f>(N14)</f>
        <v>4</v>
      </c>
      <c r="H3" s="39">
        <f>(P14)</f>
        <v>1</v>
      </c>
      <c r="I3" s="38" t="str">
        <f>IF(G3=".","-",IF(G3&gt;H3,"g",IF(G3=H3,"d","v")))</f>
        <v>g</v>
      </c>
      <c r="J3" s="36">
        <v>2</v>
      </c>
      <c r="K3" s="39">
        <f>(N11)</f>
        <v>0</v>
      </c>
      <c r="L3" s="39">
        <f>(P11)</f>
        <v>0</v>
      </c>
      <c r="M3" s="38" t="str">
        <f>IF(K3=".","-",IF(K3&gt;L3,"g",IF(K3=L3,"d","v")))</f>
        <v>d</v>
      </c>
      <c r="N3" s="36">
        <v>1</v>
      </c>
      <c r="O3" s="39">
        <f>(N8)</f>
        <v>5</v>
      </c>
      <c r="P3" s="39">
        <f>(P8)</f>
        <v>1</v>
      </c>
      <c r="Q3" s="38" t="str">
        <f>IF(O3=".","-",IF(O3&gt;P3,"g",IF(O3=P3,"d","v")))</f>
        <v>g</v>
      </c>
      <c r="R3" s="40"/>
      <c r="S3" s="41">
        <f>SUM(T3:V3)</f>
        <v>3</v>
      </c>
      <c r="T3" s="42">
        <f>COUNTIF(B3:Q3,"g")</f>
        <v>2</v>
      </c>
      <c r="U3" s="42">
        <f>COUNTIF(B3:Q3,"d")</f>
        <v>1</v>
      </c>
      <c r="V3" s="42">
        <f>COUNTIF(B3:Q3,"v")</f>
        <v>0</v>
      </c>
      <c r="W3" s="43">
        <f>SUM(IF(G3&lt;&gt;".",G3)+IF(K3&lt;&gt;".",K3)+IF(O3&lt;&gt;".",O3))</f>
        <v>9</v>
      </c>
      <c r="X3" s="43">
        <f>SUM(IF(H3&lt;&gt;".",H3)+IF(L3&lt;&gt;".",L3)+IF(P3&lt;&gt;".",P3))</f>
        <v>2</v>
      </c>
      <c r="Y3" s="44">
        <f>SUM(T3*3+U3*1)</f>
        <v>7</v>
      </c>
      <c r="Z3" s="171"/>
      <c r="AA3" s="46">
        <f>RANK(Y3,$Y$3:$Y$6,0)</f>
        <v>1</v>
      </c>
      <c r="AB3" s="172"/>
      <c r="AC3" s="48">
        <f>SUM(W3-X3)</f>
        <v>7</v>
      </c>
    </row>
    <row r="4" spans="1:29" ht="15.75" x14ac:dyDescent="0.25">
      <c r="A4" s="124" t="s">
        <v>29</v>
      </c>
      <c r="B4" s="50">
        <v>3</v>
      </c>
      <c r="C4" s="37">
        <f>(P14)</f>
        <v>1</v>
      </c>
      <c r="D4" s="37">
        <f>(N14)</f>
        <v>4</v>
      </c>
      <c r="E4" s="51" t="str">
        <f>IF(C4=".","-",IF(C4&gt;D4,"g",IF(C4=D4,"d","v")))</f>
        <v>v</v>
      </c>
      <c r="F4" s="52"/>
      <c r="G4" s="53"/>
      <c r="H4" s="53"/>
      <c r="I4" s="53"/>
      <c r="J4" s="50">
        <v>1</v>
      </c>
      <c r="K4" s="37">
        <f>(N9)</f>
        <v>1</v>
      </c>
      <c r="L4" s="37">
        <f>(P9)</f>
        <v>3</v>
      </c>
      <c r="M4" s="51" t="str">
        <f>IF(K4=".","-",IF(K4&gt;L4,"g",IF(K4=L4,"d","v")))</f>
        <v>v</v>
      </c>
      <c r="N4" s="50">
        <v>2</v>
      </c>
      <c r="O4" s="37">
        <f>(N12)</f>
        <v>1</v>
      </c>
      <c r="P4" s="37">
        <f>(P12)</f>
        <v>2</v>
      </c>
      <c r="Q4" s="51" t="str">
        <f>IF(O4=".","-",IF(O4&gt;P4,"g",IF(O4=P4,"d","v")))</f>
        <v>v</v>
      </c>
      <c r="R4" s="54"/>
      <c r="S4" s="55">
        <f>SUM(T4:V4)</f>
        <v>3</v>
      </c>
      <c r="T4" s="56">
        <f>COUNTIF(B4:Q4,"g")</f>
        <v>0</v>
      </c>
      <c r="U4" s="56">
        <f>COUNTIF(B4:Q4,"d")</f>
        <v>0</v>
      </c>
      <c r="V4" s="56">
        <f>COUNTIF(B4:Q4,"v")</f>
        <v>3</v>
      </c>
      <c r="W4" s="43">
        <f>SUM(IF(C4&lt;&gt;".",C4)+IF(K4&lt;&gt;".",K4)+IF(O4&lt;&gt;".",O4))</f>
        <v>3</v>
      </c>
      <c r="X4" s="43">
        <f>SUM(IF(D4&lt;&gt;".",D4)+IF(L4&lt;&gt;".",L4)+IF(P4&lt;&gt;".",P4))</f>
        <v>9</v>
      </c>
      <c r="Y4" s="57">
        <f>SUM(T4*3+U4*1)</f>
        <v>0</v>
      </c>
      <c r="Z4" s="171"/>
      <c r="AA4" s="46">
        <f>RANK(Y4,$Y$3:$Y$6,0)</f>
        <v>4</v>
      </c>
      <c r="AB4" s="172"/>
      <c r="AC4" s="48">
        <f>SUM(W4-X4)</f>
        <v>-6</v>
      </c>
    </row>
    <row r="5" spans="1:29" ht="15.75" x14ac:dyDescent="0.25">
      <c r="A5" s="124" t="s">
        <v>13</v>
      </c>
      <c r="B5" s="50">
        <v>2</v>
      </c>
      <c r="C5" s="37">
        <f>(P11)</f>
        <v>0</v>
      </c>
      <c r="D5" s="37">
        <f>(N11)</f>
        <v>0</v>
      </c>
      <c r="E5" s="51" t="str">
        <f>IF(C5=".","-",IF(C5&gt;D5,"g",IF(C5=D5,"d","v")))</f>
        <v>d</v>
      </c>
      <c r="F5" s="50">
        <v>1</v>
      </c>
      <c r="G5" s="37">
        <f>(P9)</f>
        <v>3</v>
      </c>
      <c r="H5" s="37">
        <f>(N9)</f>
        <v>1</v>
      </c>
      <c r="I5" s="51" t="str">
        <f>IF(G5=".","-",IF(G5&gt;H5,"g",IF(G5=H5,"d","v")))</f>
        <v>g</v>
      </c>
      <c r="J5" s="52"/>
      <c r="K5" s="53"/>
      <c r="L5" s="53"/>
      <c r="M5" s="53"/>
      <c r="N5" s="50">
        <v>3</v>
      </c>
      <c r="O5" s="37">
        <f>(N15)</f>
        <v>0</v>
      </c>
      <c r="P5" s="37">
        <f>(P15)</f>
        <v>0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1</v>
      </c>
      <c r="U5" s="56">
        <f>COUNTIF(B5:Q5,"d")</f>
        <v>2</v>
      </c>
      <c r="V5" s="56">
        <f>COUNTIF(B5:Q5,"v")</f>
        <v>0</v>
      </c>
      <c r="W5" s="43">
        <f>SUM(IF(G5&lt;&gt;".",G5)+IF(C5&lt;&gt;".",C5)+IF(O5&lt;&gt;".",O5))</f>
        <v>3</v>
      </c>
      <c r="X5" s="43">
        <f>SUM(IF(H5&lt;&gt;".",H5)+IF(D5&lt;&gt;".",D5)+IF(P5&lt;&gt;".",P5))</f>
        <v>1</v>
      </c>
      <c r="Y5" s="57">
        <f>SUM(T5*3+U5*1)</f>
        <v>5</v>
      </c>
      <c r="Z5" s="173"/>
      <c r="AA5" s="46">
        <f>RANK(Y5,$Y$3:$Y$6,0)</f>
        <v>2</v>
      </c>
      <c r="AB5" s="172"/>
      <c r="AC5" s="48">
        <f>SUM(W5-X5)</f>
        <v>2</v>
      </c>
    </row>
    <row r="6" spans="1:29" s="68" customFormat="1" ht="16.5" thickBot="1" x14ac:dyDescent="0.3">
      <c r="A6" s="102" t="s">
        <v>25</v>
      </c>
      <c r="B6" s="58">
        <v>1</v>
      </c>
      <c r="C6" s="59">
        <f>(P8)</f>
        <v>1</v>
      </c>
      <c r="D6" s="59">
        <f>(N8)</f>
        <v>5</v>
      </c>
      <c r="E6" s="60" t="str">
        <f>IF(C6=".","-",IF(C6&gt;D6,"g",IF(C6=D6,"d","v")))</f>
        <v>v</v>
      </c>
      <c r="F6" s="58">
        <v>2</v>
      </c>
      <c r="G6" s="59">
        <f>(P12)</f>
        <v>2</v>
      </c>
      <c r="H6" s="59">
        <f>(N12)</f>
        <v>1</v>
      </c>
      <c r="I6" s="60" t="str">
        <f>IF(G6=".","-",IF(G6&gt;H6,"g",IF(G6=H6,"d","v")))</f>
        <v>g</v>
      </c>
      <c r="J6" s="58">
        <v>3</v>
      </c>
      <c r="K6" s="59">
        <f>(P15)</f>
        <v>0</v>
      </c>
      <c r="L6" s="59">
        <f>(N15)</f>
        <v>0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1</v>
      </c>
      <c r="V6" s="64">
        <f>COUNTIF(B6:Q6,"v")</f>
        <v>1</v>
      </c>
      <c r="W6" s="65">
        <f>SUM(IF(G6&lt;&gt;".",G6)+IF(K6&lt;&gt;".",K6)+IF(C6&lt;&gt;".",C6))</f>
        <v>3</v>
      </c>
      <c r="X6" s="65">
        <f>SUM(IF(H6&lt;&gt;".",H6)+IF(L6&lt;&gt;".",L6)+IF(D6&lt;&gt;".",D6))</f>
        <v>6</v>
      </c>
      <c r="Y6" s="66">
        <f>SUM(T6*3+U6*1)</f>
        <v>4</v>
      </c>
      <c r="Z6" s="171"/>
      <c r="AA6" s="67">
        <f>RANK(Y6,$Y$3:$Y$6,0)</f>
        <v>3</v>
      </c>
      <c r="AB6" s="172"/>
      <c r="AC6" s="48">
        <f>SUM(W6-X6)</f>
        <v>-3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Pákai György</v>
      </c>
      <c r="M8" s="79"/>
      <c r="N8" s="81">
        <v>5</v>
      </c>
      <c r="O8" s="175" t="s">
        <v>74</v>
      </c>
      <c r="P8" s="81">
        <v>1</v>
      </c>
      <c r="S8" s="149" t="str">
        <f>($A$6)</f>
        <v>Szendrey Tibor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Najror Zoltán</v>
      </c>
      <c r="N9" s="81">
        <v>1</v>
      </c>
      <c r="O9" s="175" t="s">
        <v>74</v>
      </c>
      <c r="P9" s="81">
        <v>3</v>
      </c>
      <c r="R9" s="68"/>
      <c r="S9" s="149" t="str">
        <f>($A$5)</f>
        <v>Simon Ferenc 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Pákai György</v>
      </c>
      <c r="N11" s="81">
        <v>0</v>
      </c>
      <c r="O11" s="175" t="s">
        <v>74</v>
      </c>
      <c r="P11" s="81">
        <v>0</v>
      </c>
      <c r="R11" s="68"/>
      <c r="S11" s="149" t="str">
        <f>($A$5)</f>
        <v>Simon Ferenc 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Najror Zoltán</v>
      </c>
      <c r="N12" s="81">
        <v>1</v>
      </c>
      <c r="O12" s="175" t="s">
        <v>74</v>
      </c>
      <c r="P12" s="81">
        <v>2</v>
      </c>
      <c r="R12" s="68"/>
      <c r="S12" s="149" t="str">
        <f>($A$6)</f>
        <v>Szendrey Tibor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Pákai György</v>
      </c>
      <c r="N14" s="81">
        <v>4</v>
      </c>
      <c r="O14" s="175" t="s">
        <v>74</v>
      </c>
      <c r="P14" s="81">
        <v>1</v>
      </c>
      <c r="R14" s="68"/>
      <c r="S14" s="149" t="str">
        <f>($A$4)</f>
        <v>Najror Zoltán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Simon Ferenc </v>
      </c>
      <c r="N15" s="81">
        <v>0</v>
      </c>
      <c r="O15" s="175" t="s">
        <v>74</v>
      </c>
      <c r="P15" s="81">
        <v>0</v>
      </c>
      <c r="R15" s="68"/>
      <c r="S15" s="149" t="str">
        <f>($A$6)</f>
        <v>Szendrey Tibor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J9" sqref="AJ9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Magyar Antal</v>
      </c>
      <c r="C2" s="22"/>
      <c r="D2" s="21"/>
      <c r="E2" s="21"/>
      <c r="F2" s="23" t="str">
        <f>(A4)</f>
        <v>Trecskó János</v>
      </c>
      <c r="G2" s="21"/>
      <c r="H2" s="21"/>
      <c r="I2" s="21"/>
      <c r="J2" s="23" t="str">
        <f>(A5)</f>
        <v>Németh Károly</v>
      </c>
      <c r="K2" s="21"/>
      <c r="L2" s="21"/>
      <c r="M2" s="21"/>
      <c r="N2" s="23" t="str">
        <f>(A6)</f>
        <v>Máté Bálint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02" t="s">
        <v>35</v>
      </c>
      <c r="B3" s="34"/>
      <c r="C3" s="35"/>
      <c r="D3" s="35"/>
      <c r="E3" s="35"/>
      <c r="F3" s="36">
        <v>3</v>
      </c>
      <c r="G3" s="39">
        <f>(N14)</f>
        <v>1</v>
      </c>
      <c r="H3" s="39">
        <f>(P14)</f>
        <v>2</v>
      </c>
      <c r="I3" s="38" t="str">
        <f>IF(G3=".","-",IF(G3&gt;H3,"g",IF(G3=H3,"d","v")))</f>
        <v>v</v>
      </c>
      <c r="J3" s="36">
        <v>2</v>
      </c>
      <c r="K3" s="39">
        <f>(N11)</f>
        <v>0</v>
      </c>
      <c r="L3" s="39">
        <f>(P11)</f>
        <v>1</v>
      </c>
      <c r="M3" s="38" t="str">
        <f>IF(K3=".","-",IF(K3&gt;L3,"g",IF(K3=L3,"d","v")))</f>
        <v>v</v>
      </c>
      <c r="N3" s="36">
        <v>1</v>
      </c>
      <c r="O3" s="39">
        <f>(N8)</f>
        <v>0</v>
      </c>
      <c r="P3" s="39">
        <f>(P8)</f>
        <v>1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0</v>
      </c>
      <c r="U3" s="42">
        <f>COUNTIF(B3:Q3,"d")</f>
        <v>0</v>
      </c>
      <c r="V3" s="42">
        <f>COUNTIF(B3:Q3,"v")</f>
        <v>3</v>
      </c>
      <c r="W3" s="43">
        <f>SUM(IF(G3&lt;&gt;".",G3)+IF(K3&lt;&gt;".",K3)+IF(O3&lt;&gt;".",O3))</f>
        <v>1</v>
      </c>
      <c r="X3" s="43">
        <f>SUM(IF(H3&lt;&gt;".",H3)+IF(L3&lt;&gt;".",L3)+IF(P3&lt;&gt;".",P3))</f>
        <v>4</v>
      </c>
      <c r="Y3" s="44">
        <f>SUM(T3*3+U3*1)</f>
        <v>0</v>
      </c>
      <c r="Z3" s="171"/>
      <c r="AA3" s="46">
        <f>RANK(Y3,$Y$3:$Y$6,0)</f>
        <v>4</v>
      </c>
      <c r="AB3" s="172"/>
      <c r="AC3" s="48">
        <f>SUM(W3-X3)</f>
        <v>-3</v>
      </c>
    </row>
    <row r="4" spans="1:29" ht="15.75" x14ac:dyDescent="0.25">
      <c r="A4" s="104" t="s">
        <v>26</v>
      </c>
      <c r="B4" s="50">
        <v>3</v>
      </c>
      <c r="C4" s="37">
        <f>(P14)</f>
        <v>2</v>
      </c>
      <c r="D4" s="37">
        <f>(N14)</f>
        <v>1</v>
      </c>
      <c r="E4" s="51" t="str">
        <f>IF(C4=".","-",IF(C4&gt;D4,"g",IF(C4=D4,"d","v")))</f>
        <v>g</v>
      </c>
      <c r="F4" s="52"/>
      <c r="G4" s="53"/>
      <c r="H4" s="53"/>
      <c r="I4" s="53"/>
      <c r="J4" s="50">
        <v>1</v>
      </c>
      <c r="K4" s="37">
        <f>(N9)</f>
        <v>0</v>
      </c>
      <c r="L4" s="37">
        <f>(P9)</f>
        <v>1</v>
      </c>
      <c r="M4" s="51" t="str">
        <f>IF(K4=".","-",IF(K4&gt;L4,"g",IF(K4=L4,"d","v")))</f>
        <v>v</v>
      </c>
      <c r="N4" s="50">
        <v>2</v>
      </c>
      <c r="O4" s="37">
        <f>(N12)</f>
        <v>2</v>
      </c>
      <c r="P4" s="37">
        <f>(P12)</f>
        <v>2</v>
      </c>
      <c r="Q4" s="51" t="str">
        <f>IF(O4=".","-",IF(O4&gt;P4,"g",IF(O4=P4,"d","v")))</f>
        <v>d</v>
      </c>
      <c r="R4" s="54"/>
      <c r="S4" s="55">
        <f>SUM(T4:V4)</f>
        <v>3</v>
      </c>
      <c r="T4" s="56">
        <f>COUNTIF(B4:Q4,"g")</f>
        <v>1</v>
      </c>
      <c r="U4" s="56">
        <f>COUNTIF(B4:Q4,"d")</f>
        <v>1</v>
      </c>
      <c r="V4" s="56">
        <f>COUNTIF(B4:Q4,"v")</f>
        <v>1</v>
      </c>
      <c r="W4" s="43">
        <f>SUM(IF(C4&lt;&gt;".",C4)+IF(K4&lt;&gt;".",K4)+IF(O4&lt;&gt;".",O4))</f>
        <v>4</v>
      </c>
      <c r="X4" s="43">
        <f>SUM(IF(D4&lt;&gt;".",D4)+IF(L4&lt;&gt;".",L4)+IF(P4&lt;&gt;".",P4))</f>
        <v>4</v>
      </c>
      <c r="Y4" s="57">
        <f>SUM(T4*3+U4*1)</f>
        <v>4</v>
      </c>
      <c r="Z4" s="171"/>
      <c r="AA4" s="46">
        <f>RANK(Y4,$Y$3:$Y$6,0)</f>
        <v>3</v>
      </c>
      <c r="AB4" s="172"/>
      <c r="AC4" s="48">
        <f>SUM(W4-X4)</f>
        <v>0</v>
      </c>
    </row>
    <row r="5" spans="1:29" ht="15.75" x14ac:dyDescent="0.25">
      <c r="A5" s="120" t="s">
        <v>4</v>
      </c>
      <c r="B5" s="50">
        <v>2</v>
      </c>
      <c r="C5" s="37">
        <f>(P11)</f>
        <v>1</v>
      </c>
      <c r="D5" s="37">
        <f>(N11)</f>
        <v>0</v>
      </c>
      <c r="E5" s="51" t="str">
        <f>IF(C5=".","-",IF(C5&gt;D5,"g",IF(C5=D5,"d","v")))</f>
        <v>g</v>
      </c>
      <c r="F5" s="50">
        <v>1</v>
      </c>
      <c r="G5" s="37">
        <f>(P9)</f>
        <v>1</v>
      </c>
      <c r="H5" s="37">
        <f>(N9)</f>
        <v>0</v>
      </c>
      <c r="I5" s="51" t="str">
        <f>IF(G5=".","-",IF(G5&gt;H5,"g",IF(G5=H5,"d","v")))</f>
        <v>g</v>
      </c>
      <c r="J5" s="52"/>
      <c r="K5" s="53"/>
      <c r="L5" s="53"/>
      <c r="M5" s="53"/>
      <c r="N5" s="50">
        <v>3</v>
      </c>
      <c r="O5" s="37">
        <f>(N15)</f>
        <v>1</v>
      </c>
      <c r="P5" s="37">
        <f>(P15)</f>
        <v>1</v>
      </c>
      <c r="Q5" s="51" t="str">
        <f>IF(O5=".","-",IF(O5&gt;P5,"g",IF(O5=P5,"d","v")))</f>
        <v>d</v>
      </c>
      <c r="R5" s="54"/>
      <c r="S5" s="55">
        <f>SUM(T5:V5)</f>
        <v>3</v>
      </c>
      <c r="T5" s="56">
        <f>COUNTIF(B5:Q5,"g")</f>
        <v>2</v>
      </c>
      <c r="U5" s="56">
        <f>COUNTIF(B5:Q5,"d")</f>
        <v>1</v>
      </c>
      <c r="V5" s="56">
        <f>COUNTIF(B5:Q5,"v")</f>
        <v>0</v>
      </c>
      <c r="W5" s="43">
        <f>SUM(IF(G5&lt;&gt;".",G5)+IF(C5&lt;&gt;".",C5)+IF(O5&lt;&gt;".",O5))</f>
        <v>3</v>
      </c>
      <c r="X5" s="43">
        <f>SUM(IF(H5&lt;&gt;".",H5)+IF(D5&lt;&gt;".",D5)+IF(P5&lt;&gt;".",P5))</f>
        <v>1</v>
      </c>
      <c r="Y5" s="57">
        <f>SUM(T5*3+U5*1)</f>
        <v>7</v>
      </c>
      <c r="Z5" s="173"/>
      <c r="AA5" s="46">
        <f>RANK(Y5,$Y$3:$Y$6,0)</f>
        <v>1</v>
      </c>
      <c r="AB5" s="172"/>
      <c r="AC5" s="48">
        <f>SUM(W5-X5)</f>
        <v>2</v>
      </c>
    </row>
    <row r="6" spans="1:29" s="68" customFormat="1" ht="16.5" thickBot="1" x14ac:dyDescent="0.3">
      <c r="A6" s="104" t="s">
        <v>23</v>
      </c>
      <c r="B6" s="58">
        <v>1</v>
      </c>
      <c r="C6" s="59">
        <f>(P8)</f>
        <v>1</v>
      </c>
      <c r="D6" s="59">
        <f>(N8)</f>
        <v>0</v>
      </c>
      <c r="E6" s="60" t="str">
        <f>IF(C6=".","-",IF(C6&gt;D6,"g",IF(C6=D6,"d","v")))</f>
        <v>g</v>
      </c>
      <c r="F6" s="58">
        <v>2</v>
      </c>
      <c r="G6" s="59">
        <f>(P12)</f>
        <v>2</v>
      </c>
      <c r="H6" s="59">
        <f>(N12)</f>
        <v>2</v>
      </c>
      <c r="I6" s="60" t="str">
        <f>IF(G6=".","-",IF(G6&gt;H6,"g",IF(G6=H6,"d","v")))</f>
        <v>d</v>
      </c>
      <c r="J6" s="58">
        <v>3</v>
      </c>
      <c r="K6" s="59">
        <f>(P15)</f>
        <v>1</v>
      </c>
      <c r="L6" s="59">
        <f>(N15)</f>
        <v>1</v>
      </c>
      <c r="M6" s="60" t="str">
        <f>IF(K6=".","-",IF(K6&gt;L6,"g",IF(K6=L6,"d","v")))</f>
        <v>d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1</v>
      </c>
      <c r="U6" s="64">
        <f>COUNTIF(B6:Q6,"d")</f>
        <v>2</v>
      </c>
      <c r="V6" s="64">
        <f>COUNTIF(B6:Q6,"v")</f>
        <v>0</v>
      </c>
      <c r="W6" s="65">
        <f>SUM(IF(G6&lt;&gt;".",G6)+IF(K6&lt;&gt;".",K6)+IF(C6&lt;&gt;".",C6))</f>
        <v>4</v>
      </c>
      <c r="X6" s="65">
        <f>SUM(IF(H6&lt;&gt;".",H6)+IF(L6&lt;&gt;".",L6)+IF(D6&lt;&gt;".",D6))</f>
        <v>3</v>
      </c>
      <c r="Y6" s="66">
        <f>SUM(T6*3+U6*1)</f>
        <v>5</v>
      </c>
      <c r="Z6" s="171"/>
      <c r="AA6" s="67">
        <f>RANK(Y6,$Y$3:$Y$6,0)</f>
        <v>2</v>
      </c>
      <c r="AB6" s="172"/>
      <c r="AC6" s="48">
        <f>SUM(W6-X6)</f>
        <v>1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Magyar Antal</v>
      </c>
      <c r="M8" s="79"/>
      <c r="N8" s="81">
        <v>0</v>
      </c>
      <c r="O8" s="175" t="s">
        <v>74</v>
      </c>
      <c r="P8" s="81">
        <v>1</v>
      </c>
      <c r="S8" s="149" t="str">
        <f>($A$6)</f>
        <v>Máté Bálint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Trecskó János</v>
      </c>
      <c r="N9" s="81">
        <v>0</v>
      </c>
      <c r="O9" s="175" t="s">
        <v>74</v>
      </c>
      <c r="P9" s="81">
        <v>1</v>
      </c>
      <c r="R9" s="68"/>
      <c r="S9" s="149" t="str">
        <f>($A$5)</f>
        <v>Németh Károly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Magyar Antal</v>
      </c>
      <c r="N11" s="81">
        <v>0</v>
      </c>
      <c r="O11" s="175" t="s">
        <v>74</v>
      </c>
      <c r="P11" s="81">
        <v>1</v>
      </c>
      <c r="R11" s="68"/>
      <c r="S11" s="149" t="str">
        <f>($A$5)</f>
        <v>Németh Károly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Trecskó János</v>
      </c>
      <c r="N12" s="81">
        <v>2</v>
      </c>
      <c r="O12" s="175" t="s">
        <v>74</v>
      </c>
      <c r="P12" s="81">
        <v>2</v>
      </c>
      <c r="R12" s="68"/>
      <c r="S12" s="149" t="str">
        <f>($A$6)</f>
        <v>Máté Bálint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Magyar Antal</v>
      </c>
      <c r="N14" s="81">
        <v>1</v>
      </c>
      <c r="O14" s="175" t="s">
        <v>74</v>
      </c>
      <c r="P14" s="81">
        <v>2</v>
      </c>
      <c r="R14" s="68"/>
      <c r="S14" s="149" t="str">
        <f>($A$4)</f>
        <v>Trecskó János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Németh Károly</v>
      </c>
      <c r="N15" s="81">
        <v>1</v>
      </c>
      <c r="O15" s="175" t="s">
        <v>74</v>
      </c>
      <c r="P15" s="81">
        <v>1</v>
      </c>
      <c r="R15" s="68"/>
      <c r="S15" s="149" t="str">
        <f>($A$6)</f>
        <v>Máté Bálint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N8" sqref="AN8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15" t="s">
        <v>103</v>
      </c>
      <c r="S1" s="16">
        <v>42868</v>
      </c>
      <c r="T1" s="17"/>
      <c r="U1" s="17"/>
      <c r="V1" s="17"/>
      <c r="W1" s="17"/>
      <c r="X1" s="17"/>
      <c r="Y1" s="17"/>
      <c r="AA1" s="18"/>
      <c r="AB1" s="18"/>
      <c r="AC1" s="19"/>
    </row>
    <row r="2" spans="1:29" ht="31.5" thickTop="1" thickBot="1" x14ac:dyDescent="0.3">
      <c r="A2" s="20" t="s">
        <v>62</v>
      </c>
      <c r="B2" s="21" t="str">
        <f>(A3)</f>
        <v>Nagy Attila</v>
      </c>
      <c r="C2" s="22"/>
      <c r="D2" s="21"/>
      <c r="E2" s="21"/>
      <c r="F2" s="23" t="str">
        <f>(A4)</f>
        <v>Szili Balázs</v>
      </c>
      <c r="G2" s="21"/>
      <c r="H2" s="21"/>
      <c r="I2" s="21"/>
      <c r="J2" s="23" t="str">
        <f>(A5)</f>
        <v>Vágó László</v>
      </c>
      <c r="K2" s="21"/>
      <c r="L2" s="21"/>
      <c r="M2" s="21"/>
      <c r="N2" s="23" t="str">
        <f>(A6)</f>
        <v>Siska János</v>
      </c>
      <c r="O2" s="21"/>
      <c r="P2" s="21"/>
      <c r="Q2" s="21"/>
      <c r="R2" s="24"/>
      <c r="S2" s="167" t="s">
        <v>63</v>
      </c>
      <c r="T2" s="26" t="s">
        <v>64</v>
      </c>
      <c r="U2" s="26" t="s">
        <v>65</v>
      </c>
      <c r="V2" s="26" t="s">
        <v>66</v>
      </c>
      <c r="W2" s="27" t="s">
        <v>67</v>
      </c>
      <c r="X2" s="27" t="s">
        <v>68</v>
      </c>
      <c r="Y2" s="168" t="s">
        <v>69</v>
      </c>
      <c r="Z2" s="169"/>
      <c r="AA2" s="30" t="s">
        <v>70</v>
      </c>
      <c r="AB2" s="170"/>
      <c r="AC2" s="32" t="s">
        <v>71</v>
      </c>
    </row>
    <row r="3" spans="1:29" ht="16.5" thickTop="1" x14ac:dyDescent="0.25">
      <c r="A3" s="120" t="s">
        <v>49</v>
      </c>
      <c r="B3" s="34"/>
      <c r="C3" s="35"/>
      <c r="D3" s="35"/>
      <c r="E3" s="35"/>
      <c r="F3" s="36">
        <v>3</v>
      </c>
      <c r="G3" s="39">
        <f>(N14)</f>
        <v>0</v>
      </c>
      <c r="H3" s="39">
        <f>(P14)</f>
        <v>1</v>
      </c>
      <c r="I3" s="38" t="str">
        <f>IF(G3=".","-",IF(G3&gt;H3,"g",IF(G3=H3,"d","v")))</f>
        <v>v</v>
      </c>
      <c r="J3" s="36">
        <v>2</v>
      </c>
      <c r="K3" s="39">
        <f>(N11)</f>
        <v>0</v>
      </c>
      <c r="L3" s="39">
        <f>(P11)</f>
        <v>1</v>
      </c>
      <c r="M3" s="38" t="str">
        <f>IF(K3=".","-",IF(K3&gt;L3,"g",IF(K3=L3,"d","v")))</f>
        <v>v</v>
      </c>
      <c r="N3" s="36">
        <v>1</v>
      </c>
      <c r="O3" s="39">
        <f>(N8)</f>
        <v>1</v>
      </c>
      <c r="P3" s="39">
        <f>(P8)</f>
        <v>3</v>
      </c>
      <c r="Q3" s="38" t="str">
        <f>IF(O3=".","-",IF(O3&gt;P3,"g",IF(O3=P3,"d","v")))</f>
        <v>v</v>
      </c>
      <c r="R3" s="40"/>
      <c r="S3" s="41">
        <f>SUM(T3:V3)</f>
        <v>3</v>
      </c>
      <c r="T3" s="42">
        <f>COUNTIF(B3:Q3,"g")</f>
        <v>0</v>
      </c>
      <c r="U3" s="42">
        <f>COUNTIF(B3:Q3,"d")</f>
        <v>0</v>
      </c>
      <c r="V3" s="42">
        <f>COUNTIF(B3:Q3,"v")</f>
        <v>3</v>
      </c>
      <c r="W3" s="43">
        <f>SUM(IF(G3&lt;&gt;".",G3)+IF(K3&lt;&gt;".",K3)+IF(O3&lt;&gt;".",O3))</f>
        <v>1</v>
      </c>
      <c r="X3" s="43">
        <f>SUM(IF(H3&lt;&gt;".",H3)+IF(L3&lt;&gt;".",L3)+IF(P3&lt;&gt;".",P3))</f>
        <v>5</v>
      </c>
      <c r="Y3" s="44">
        <f>SUM(T3*3+U3*1)</f>
        <v>0</v>
      </c>
      <c r="Z3" s="171"/>
      <c r="AA3" s="46">
        <f>RANK(Y3,$Y$3:$Y$6,0)</f>
        <v>4</v>
      </c>
      <c r="AB3" s="172"/>
      <c r="AC3" s="48">
        <f>SUM(W3-X3)</f>
        <v>-4</v>
      </c>
    </row>
    <row r="4" spans="1:29" ht="15.75" x14ac:dyDescent="0.25">
      <c r="A4" s="162" t="s">
        <v>0</v>
      </c>
      <c r="B4" s="50">
        <v>3</v>
      </c>
      <c r="C4" s="37">
        <f>(P14)</f>
        <v>1</v>
      </c>
      <c r="D4" s="37">
        <f>(N14)</f>
        <v>0</v>
      </c>
      <c r="E4" s="51" t="str">
        <f>IF(C4=".","-",IF(C4&gt;D4,"g",IF(C4=D4,"d","v")))</f>
        <v>g</v>
      </c>
      <c r="F4" s="52"/>
      <c r="G4" s="53"/>
      <c r="H4" s="53"/>
      <c r="I4" s="53"/>
      <c r="J4" s="50">
        <v>1</v>
      </c>
      <c r="K4" s="37">
        <f>(N9)</f>
        <v>4</v>
      </c>
      <c r="L4" s="37">
        <f>(P9)</f>
        <v>2</v>
      </c>
      <c r="M4" s="51" t="str">
        <f>IF(K4=".","-",IF(K4&gt;L4,"g",IF(K4=L4,"d","v")))</f>
        <v>g</v>
      </c>
      <c r="N4" s="50">
        <v>2</v>
      </c>
      <c r="O4" s="37">
        <f>(N12)</f>
        <v>6</v>
      </c>
      <c r="P4" s="37">
        <f>(P12)</f>
        <v>3</v>
      </c>
      <c r="Q4" s="51" t="str">
        <f>IF(O4=".","-",IF(O4&gt;P4,"g",IF(O4=P4,"d","v")))</f>
        <v>g</v>
      </c>
      <c r="R4" s="54"/>
      <c r="S4" s="55">
        <f>SUM(T4:V4)</f>
        <v>3</v>
      </c>
      <c r="T4" s="56">
        <f>COUNTIF(B4:Q4,"g")</f>
        <v>3</v>
      </c>
      <c r="U4" s="56">
        <f>COUNTIF(B4:Q4,"d")</f>
        <v>0</v>
      </c>
      <c r="V4" s="56">
        <f>COUNTIF(B4:Q4,"v")</f>
        <v>0</v>
      </c>
      <c r="W4" s="43">
        <f>SUM(IF(C4&lt;&gt;".",C4)+IF(K4&lt;&gt;".",K4)+IF(O4&lt;&gt;".",O4))</f>
        <v>11</v>
      </c>
      <c r="X4" s="43">
        <f>SUM(IF(D4&lt;&gt;".",D4)+IF(L4&lt;&gt;".",L4)+IF(P4&lt;&gt;".",P4))</f>
        <v>5</v>
      </c>
      <c r="Y4" s="57">
        <f>SUM(T4*3+U4*1)</f>
        <v>9</v>
      </c>
      <c r="Z4" s="171"/>
      <c r="AA4" s="46">
        <f>RANK(Y4,$Y$3:$Y$6,0)</f>
        <v>1</v>
      </c>
      <c r="AB4" s="172"/>
      <c r="AC4" s="48">
        <f>SUM(W4-X4)</f>
        <v>6</v>
      </c>
    </row>
    <row r="5" spans="1:29" ht="15.75" x14ac:dyDescent="0.25">
      <c r="A5" s="102" t="s">
        <v>36</v>
      </c>
      <c r="B5" s="50">
        <v>2</v>
      </c>
      <c r="C5" s="37">
        <f>(P11)</f>
        <v>1</v>
      </c>
      <c r="D5" s="37">
        <f>(N11)</f>
        <v>0</v>
      </c>
      <c r="E5" s="51" t="str">
        <f>IF(C5=".","-",IF(C5&gt;D5,"g",IF(C5=D5,"d","v")))</f>
        <v>g</v>
      </c>
      <c r="F5" s="50">
        <v>1</v>
      </c>
      <c r="G5" s="37">
        <f>(P9)</f>
        <v>2</v>
      </c>
      <c r="H5" s="37">
        <f>(N9)</f>
        <v>4</v>
      </c>
      <c r="I5" s="51" t="str">
        <f>IF(G5=".","-",IF(G5&gt;H5,"g",IF(G5=H5,"d","v")))</f>
        <v>v</v>
      </c>
      <c r="J5" s="52"/>
      <c r="K5" s="53"/>
      <c r="L5" s="53"/>
      <c r="M5" s="53"/>
      <c r="N5" s="50">
        <v>3</v>
      </c>
      <c r="O5" s="37">
        <f>(N15)</f>
        <v>0</v>
      </c>
      <c r="P5" s="37">
        <f>(P15)</f>
        <v>2</v>
      </c>
      <c r="Q5" s="51" t="str">
        <f>IF(O5=".","-",IF(O5&gt;P5,"g",IF(O5=P5,"d","v")))</f>
        <v>v</v>
      </c>
      <c r="R5" s="54"/>
      <c r="S5" s="55">
        <f>SUM(T5:V5)</f>
        <v>3</v>
      </c>
      <c r="T5" s="56">
        <f>COUNTIF(B5:Q5,"g")</f>
        <v>1</v>
      </c>
      <c r="U5" s="56">
        <f>COUNTIF(B5:Q5,"d")</f>
        <v>0</v>
      </c>
      <c r="V5" s="56">
        <f>COUNTIF(B5:Q5,"v")</f>
        <v>2</v>
      </c>
      <c r="W5" s="43">
        <f>SUM(IF(G5&lt;&gt;".",G5)+IF(C5&lt;&gt;".",C5)+IF(O5&lt;&gt;".",O5))</f>
        <v>3</v>
      </c>
      <c r="X5" s="43">
        <f>SUM(IF(H5&lt;&gt;".",H5)+IF(D5&lt;&gt;".",D5)+IF(P5&lt;&gt;".",P5))</f>
        <v>6</v>
      </c>
      <c r="Y5" s="57">
        <f>SUM(T5*3+U5*1)</f>
        <v>3</v>
      </c>
      <c r="Z5" s="173"/>
      <c r="AA5" s="46">
        <f>RANK(Y5,$Y$3:$Y$6,0)</f>
        <v>3</v>
      </c>
      <c r="AB5" s="172"/>
      <c r="AC5" s="48">
        <f>SUM(W5-X5)</f>
        <v>-3</v>
      </c>
    </row>
    <row r="6" spans="1:29" s="68" customFormat="1" ht="16.5" thickBot="1" x14ac:dyDescent="0.3">
      <c r="A6" s="120" t="s">
        <v>5</v>
      </c>
      <c r="B6" s="58">
        <v>1</v>
      </c>
      <c r="C6" s="59">
        <f>(P8)</f>
        <v>3</v>
      </c>
      <c r="D6" s="59">
        <f>(N8)</f>
        <v>1</v>
      </c>
      <c r="E6" s="60" t="str">
        <f>IF(C6=".","-",IF(C6&gt;D6,"g",IF(C6=D6,"d","v")))</f>
        <v>g</v>
      </c>
      <c r="F6" s="58">
        <v>2</v>
      </c>
      <c r="G6" s="59">
        <f>(P12)</f>
        <v>3</v>
      </c>
      <c r="H6" s="59">
        <f>(N12)</f>
        <v>6</v>
      </c>
      <c r="I6" s="60" t="str">
        <f>IF(G6=".","-",IF(G6&gt;H6,"g",IF(G6=H6,"d","v")))</f>
        <v>v</v>
      </c>
      <c r="J6" s="58">
        <v>3</v>
      </c>
      <c r="K6" s="59">
        <f>(P15)</f>
        <v>2</v>
      </c>
      <c r="L6" s="59">
        <f>(N15)</f>
        <v>0</v>
      </c>
      <c r="M6" s="60" t="str">
        <f>IF(K6=".","-",IF(K6&gt;L6,"g",IF(K6=L6,"d","v")))</f>
        <v>g</v>
      </c>
      <c r="N6" s="61"/>
      <c r="O6" s="62"/>
      <c r="P6" s="62"/>
      <c r="Q6" s="62"/>
      <c r="R6" s="24"/>
      <c r="S6" s="63">
        <f>SUM(T6:V6)</f>
        <v>3</v>
      </c>
      <c r="T6" s="64">
        <f>COUNTIF(B6:Q6,"g")</f>
        <v>2</v>
      </c>
      <c r="U6" s="64">
        <f>COUNTIF(B6:Q6,"d")</f>
        <v>0</v>
      </c>
      <c r="V6" s="64">
        <f>COUNTIF(B6:Q6,"v")</f>
        <v>1</v>
      </c>
      <c r="W6" s="65">
        <f>SUM(IF(G6&lt;&gt;".",G6)+IF(K6&lt;&gt;".",K6)+IF(C6&lt;&gt;".",C6))</f>
        <v>8</v>
      </c>
      <c r="X6" s="65">
        <f>SUM(IF(H6&lt;&gt;".",H6)+IF(L6&lt;&gt;".",L6)+IF(D6&lt;&gt;".",D6))</f>
        <v>7</v>
      </c>
      <c r="Y6" s="66">
        <f>SUM(T6*3+U6*1)</f>
        <v>6</v>
      </c>
      <c r="Z6" s="171"/>
      <c r="AA6" s="67">
        <f>RANK(Y6,$Y$3:$Y$6,0)</f>
        <v>2</v>
      </c>
      <c r="AB6" s="172"/>
      <c r="AC6" s="48">
        <f>SUM(W6-X6)</f>
        <v>1</v>
      </c>
    </row>
    <row r="7" spans="1:29" s="68" customFormat="1" ht="16.5" thickTop="1" x14ac:dyDescent="0.25">
      <c r="B7" s="69"/>
      <c r="C7" s="70"/>
      <c r="D7" s="70"/>
      <c r="E7" s="71"/>
      <c r="F7" s="69"/>
      <c r="G7" s="70"/>
      <c r="H7" s="70"/>
      <c r="I7" s="71"/>
      <c r="J7" s="69"/>
      <c r="K7" s="70"/>
      <c r="L7" s="70"/>
      <c r="M7" s="71"/>
      <c r="S7" s="72"/>
      <c r="T7" s="73"/>
      <c r="U7" s="73"/>
      <c r="V7" s="73"/>
      <c r="W7" s="74"/>
      <c r="X7" s="74"/>
      <c r="Y7" s="75"/>
    </row>
    <row r="8" spans="1:29" s="68" customFormat="1" ht="26.25" x14ac:dyDescent="0.3">
      <c r="A8" s="76">
        <v>1</v>
      </c>
      <c r="B8" s="77"/>
      <c r="D8" s="78"/>
      <c r="K8" s="79"/>
      <c r="L8" s="174" t="str">
        <f>($A$3)</f>
        <v>Nagy Attila</v>
      </c>
      <c r="M8" s="79"/>
      <c r="N8" s="81">
        <v>1</v>
      </c>
      <c r="O8" s="175" t="s">
        <v>74</v>
      </c>
      <c r="P8" s="81">
        <v>3</v>
      </c>
      <c r="S8" s="149" t="str">
        <f>($A$6)</f>
        <v>Siska János</v>
      </c>
      <c r="T8" s="78"/>
      <c r="AA8" s="83"/>
      <c r="AB8" s="83"/>
    </row>
    <row r="9" spans="1:29" ht="20.25" x14ac:dyDescent="0.3">
      <c r="A9" s="84"/>
      <c r="B9" s="85"/>
      <c r="E9" s="68"/>
      <c r="F9" s="68"/>
      <c r="G9" s="68"/>
      <c r="H9" s="68"/>
      <c r="I9" s="68"/>
      <c r="J9" s="68"/>
      <c r="L9" s="174" t="str">
        <f>($A$4)</f>
        <v>Szili Balázs</v>
      </c>
      <c r="N9" s="81">
        <v>4</v>
      </c>
      <c r="O9" s="175" t="s">
        <v>74</v>
      </c>
      <c r="P9" s="81">
        <v>2</v>
      </c>
      <c r="R9" s="68"/>
      <c r="S9" s="149" t="str">
        <f>($A$5)</f>
        <v>Vágó László</v>
      </c>
      <c r="U9" s="68"/>
      <c r="V9" s="68"/>
      <c r="W9" s="68"/>
      <c r="X9" s="68"/>
      <c r="Y9" s="68"/>
      <c r="AA9" s="83"/>
      <c r="AB9" s="83"/>
    </row>
    <row r="10" spans="1:29" ht="20.25" x14ac:dyDescent="0.25">
      <c r="A10" s="84"/>
      <c r="B10" s="85"/>
      <c r="C10" s="86"/>
      <c r="D10" s="87"/>
      <c r="E10" s="85"/>
      <c r="F10" s="85"/>
      <c r="G10" s="85"/>
      <c r="H10" s="85"/>
      <c r="I10" s="85"/>
      <c r="J10" s="85"/>
      <c r="K10" s="88"/>
      <c r="L10" s="88"/>
      <c r="M10" s="88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6.25" x14ac:dyDescent="0.3">
      <c r="A11" s="76">
        <v>2</v>
      </c>
      <c r="B11" s="176"/>
      <c r="D11" s="78"/>
      <c r="E11" s="68"/>
      <c r="F11" s="68"/>
      <c r="G11" s="68"/>
      <c r="H11" s="68"/>
      <c r="I11" s="68"/>
      <c r="J11" s="68"/>
      <c r="L11" s="174" t="str">
        <f>($A$3)</f>
        <v>Nagy Attila</v>
      </c>
      <c r="N11" s="81">
        <v>0</v>
      </c>
      <c r="O11" s="175" t="s">
        <v>74</v>
      </c>
      <c r="P11" s="81">
        <v>1</v>
      </c>
      <c r="R11" s="68"/>
      <c r="S11" s="149" t="str">
        <f>($A$5)</f>
        <v>Vágó László</v>
      </c>
      <c r="T11" s="68"/>
      <c r="W11" s="68"/>
      <c r="X11" s="68"/>
      <c r="Y11" s="68"/>
      <c r="AA11" s="83"/>
      <c r="AB11" s="83"/>
    </row>
    <row r="12" spans="1:29" ht="20.25" x14ac:dyDescent="0.3">
      <c r="A12" s="84"/>
      <c r="B12" s="92"/>
      <c r="E12" s="68"/>
      <c r="F12" s="68"/>
      <c r="G12" s="68"/>
      <c r="H12" s="68"/>
      <c r="I12" s="68"/>
      <c r="L12" s="174" t="str">
        <f>($A$4)</f>
        <v>Szili Balázs</v>
      </c>
      <c r="N12" s="81">
        <v>6</v>
      </c>
      <c r="O12" s="175" t="s">
        <v>74</v>
      </c>
      <c r="P12" s="81">
        <v>3</v>
      </c>
      <c r="R12" s="68"/>
      <c r="S12" s="149" t="str">
        <f>($A$6)</f>
        <v>Siska János</v>
      </c>
      <c r="T12" s="68"/>
      <c r="W12" s="68"/>
      <c r="X12" s="68"/>
      <c r="Y12" s="68"/>
      <c r="AA12" s="83"/>
      <c r="AB12" s="83"/>
    </row>
    <row r="13" spans="1:29" ht="15.75" x14ac:dyDescent="0.25">
      <c r="A13" s="84"/>
      <c r="B13" s="92"/>
      <c r="C13" s="177"/>
      <c r="D13" s="177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</row>
    <row r="14" spans="1:29" ht="26.25" x14ac:dyDescent="0.3">
      <c r="A14" s="76">
        <v>3</v>
      </c>
      <c r="B14" s="77"/>
      <c r="D14" s="78"/>
      <c r="E14" s="68"/>
      <c r="F14" s="68"/>
      <c r="G14" s="68"/>
      <c r="H14" s="68"/>
      <c r="I14" s="68"/>
      <c r="J14" s="68"/>
      <c r="L14" s="174" t="str">
        <f>($A$3)</f>
        <v>Nagy Attila</v>
      </c>
      <c r="N14" s="81">
        <v>0</v>
      </c>
      <c r="O14" s="175" t="s">
        <v>74</v>
      </c>
      <c r="P14" s="81">
        <v>1</v>
      </c>
      <c r="R14" s="68"/>
      <c r="S14" s="149" t="str">
        <f>($A$4)</f>
        <v>Szili Balázs</v>
      </c>
      <c r="T14" s="68"/>
      <c r="U14" s="68"/>
      <c r="V14" s="68"/>
      <c r="W14" s="68"/>
      <c r="X14" s="68"/>
      <c r="Y14" s="68"/>
    </row>
    <row r="15" spans="1:29" ht="20.25" x14ac:dyDescent="0.3">
      <c r="A15" s="84"/>
      <c r="B15" s="85"/>
      <c r="E15" s="68"/>
      <c r="F15" s="68"/>
      <c r="G15" s="68"/>
      <c r="H15" s="68"/>
      <c r="I15" s="68"/>
      <c r="J15" s="68"/>
      <c r="L15" s="174" t="str">
        <f>($A$5)</f>
        <v>Vágó László</v>
      </c>
      <c r="N15" s="81">
        <v>0</v>
      </c>
      <c r="O15" s="175" t="s">
        <v>74</v>
      </c>
      <c r="P15" s="81">
        <v>2</v>
      </c>
      <c r="R15" s="68"/>
      <c r="S15" s="149" t="str">
        <f>($A$6)</f>
        <v>Siska János</v>
      </c>
      <c r="T15" s="68"/>
      <c r="U15" s="68"/>
      <c r="V15" s="68"/>
      <c r="W15" s="68"/>
      <c r="X15" s="68"/>
      <c r="Y15" s="68"/>
    </row>
    <row r="16" spans="1:29" ht="20.25" x14ac:dyDescent="0.25">
      <c r="A16" s="84"/>
      <c r="B16" s="85"/>
      <c r="C16" s="86"/>
      <c r="D16" s="87"/>
      <c r="E16" s="85"/>
      <c r="F16" s="85"/>
      <c r="G16" s="85"/>
      <c r="H16" s="85"/>
      <c r="I16" s="85"/>
      <c r="J16" s="85"/>
      <c r="K16" s="88"/>
      <c r="L16" s="88"/>
      <c r="M16" s="88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</sheetData>
  <conditionalFormatting sqref="E4:E6 I3 I5:I6 M3:M4 M6 Q3:Q5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BE20" sqref="BE20"/>
    </sheetView>
  </sheetViews>
  <sheetFormatPr defaultColWidth="3" defaultRowHeight="15" x14ac:dyDescent="0.25"/>
  <cols>
    <col min="1" max="1" width="21.28515625" bestFit="1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15" t="s">
        <v>103</v>
      </c>
      <c r="AQ1" s="16">
        <v>42868</v>
      </c>
      <c r="AR1" s="17"/>
      <c r="AS1" s="17"/>
      <c r="AT1" s="17"/>
      <c r="AU1" s="17"/>
      <c r="AV1" s="17"/>
      <c r="AW1" s="17"/>
      <c r="AY1" s="18"/>
      <c r="AZ1" s="19"/>
    </row>
    <row r="2" spans="1:53" ht="33.75" customHeight="1" thickTop="1" thickBot="1" x14ac:dyDescent="0.3">
      <c r="A2" s="178" t="s">
        <v>62</v>
      </c>
      <c r="B2" s="179" t="s">
        <v>0</v>
      </c>
      <c r="C2" s="22"/>
      <c r="D2" s="21"/>
      <c r="E2" s="21"/>
      <c r="F2" s="23" t="s">
        <v>150</v>
      </c>
      <c r="G2" s="21"/>
      <c r="H2" s="21"/>
      <c r="I2" s="21"/>
      <c r="J2" s="23" t="s">
        <v>24</v>
      </c>
      <c r="K2" s="21"/>
      <c r="L2" s="21"/>
      <c r="M2" s="21"/>
      <c r="N2" s="23" t="s">
        <v>5</v>
      </c>
      <c r="O2" s="21"/>
      <c r="P2" s="21"/>
      <c r="Q2" s="21"/>
      <c r="R2" s="23" t="s">
        <v>23</v>
      </c>
      <c r="S2" s="21"/>
      <c r="T2" s="21"/>
      <c r="U2" s="21"/>
      <c r="V2" s="23" t="s">
        <v>151</v>
      </c>
      <c r="W2" s="21"/>
      <c r="X2" s="21"/>
      <c r="Y2" s="21"/>
      <c r="Z2" s="23" t="s">
        <v>4</v>
      </c>
      <c r="AA2" s="21"/>
      <c r="AB2" s="21"/>
      <c r="AC2" s="21"/>
      <c r="AD2" s="23" t="s">
        <v>25</v>
      </c>
      <c r="AE2" s="21"/>
      <c r="AF2" s="21"/>
      <c r="AG2" s="21"/>
      <c r="AH2" s="23" t="s">
        <v>2</v>
      </c>
      <c r="AI2" s="21"/>
      <c r="AJ2" s="21"/>
      <c r="AK2" s="21"/>
      <c r="AL2" s="23" t="s">
        <v>1</v>
      </c>
      <c r="AM2" s="21"/>
      <c r="AN2" s="21"/>
      <c r="AO2" s="21"/>
      <c r="AP2" s="24"/>
      <c r="AQ2" s="25" t="s">
        <v>63</v>
      </c>
      <c r="AR2" s="26" t="s">
        <v>64</v>
      </c>
      <c r="AS2" s="26" t="s">
        <v>65</v>
      </c>
      <c r="AT2" s="26" t="s">
        <v>66</v>
      </c>
      <c r="AU2" s="27" t="s">
        <v>67</v>
      </c>
      <c r="AV2" s="27" t="s">
        <v>68</v>
      </c>
      <c r="AW2" s="28" t="s">
        <v>69</v>
      </c>
      <c r="AX2" s="29"/>
      <c r="AY2" s="30" t="s">
        <v>70</v>
      </c>
      <c r="AZ2" s="31"/>
      <c r="BA2" s="32" t="s">
        <v>71</v>
      </c>
    </row>
    <row r="3" spans="1:53" ht="16.5" thickTop="1" x14ac:dyDescent="0.25">
      <c r="A3" s="33" t="s">
        <v>0</v>
      </c>
      <c r="B3" s="34"/>
      <c r="C3" s="35"/>
      <c r="D3" s="35"/>
      <c r="E3" s="35"/>
      <c r="F3" s="36">
        <v>9</v>
      </c>
      <c r="G3" s="37">
        <v>3</v>
      </c>
      <c r="H3" s="37">
        <v>3</v>
      </c>
      <c r="I3" s="38" t="s">
        <v>65</v>
      </c>
      <c r="J3" s="36">
        <v>8</v>
      </c>
      <c r="K3" s="39">
        <v>1</v>
      </c>
      <c r="L3" s="39">
        <v>1</v>
      </c>
      <c r="M3" s="38" t="s">
        <v>65</v>
      </c>
      <c r="N3" s="36">
        <v>7</v>
      </c>
      <c r="O3" s="39">
        <v>6</v>
      </c>
      <c r="P3" s="39">
        <v>1</v>
      </c>
      <c r="Q3" s="38" t="s">
        <v>64</v>
      </c>
      <c r="R3" s="36">
        <v>6</v>
      </c>
      <c r="S3" s="39">
        <v>3</v>
      </c>
      <c r="T3" s="39">
        <v>0</v>
      </c>
      <c r="U3" s="38" t="s">
        <v>64</v>
      </c>
      <c r="V3" s="36">
        <v>5</v>
      </c>
      <c r="W3" s="39">
        <v>2</v>
      </c>
      <c r="X3" s="39">
        <v>1</v>
      </c>
      <c r="Y3" s="38" t="s">
        <v>64</v>
      </c>
      <c r="Z3" s="36">
        <v>4</v>
      </c>
      <c r="AA3" s="39">
        <v>2</v>
      </c>
      <c r="AB3" s="39">
        <v>0</v>
      </c>
      <c r="AC3" s="38" t="s">
        <v>64</v>
      </c>
      <c r="AD3" s="36">
        <v>3</v>
      </c>
      <c r="AE3" s="39">
        <v>2</v>
      </c>
      <c r="AF3" s="39">
        <v>1</v>
      </c>
      <c r="AG3" s="38" t="s">
        <v>64</v>
      </c>
      <c r="AH3" s="36">
        <v>2</v>
      </c>
      <c r="AI3" s="39">
        <v>4</v>
      </c>
      <c r="AJ3" s="39">
        <v>0</v>
      </c>
      <c r="AK3" s="38" t="s">
        <v>64</v>
      </c>
      <c r="AL3" s="36">
        <v>1</v>
      </c>
      <c r="AM3" s="39">
        <v>1</v>
      </c>
      <c r="AN3" s="39">
        <v>2</v>
      </c>
      <c r="AO3" s="38" t="s">
        <v>66</v>
      </c>
      <c r="AP3" s="40"/>
      <c r="AQ3" s="41">
        <v>9</v>
      </c>
      <c r="AR3" s="42">
        <v>6</v>
      </c>
      <c r="AS3" s="42">
        <v>2</v>
      </c>
      <c r="AT3" s="42">
        <v>1</v>
      </c>
      <c r="AU3" s="43">
        <v>24</v>
      </c>
      <c r="AV3" s="43">
        <v>9</v>
      </c>
      <c r="AW3" s="44">
        <v>20</v>
      </c>
      <c r="AX3" s="45"/>
      <c r="AY3" s="46">
        <v>2</v>
      </c>
      <c r="AZ3" s="47"/>
      <c r="BA3" s="48">
        <v>15</v>
      </c>
    </row>
    <row r="4" spans="1:53" ht="15.75" x14ac:dyDescent="0.25">
      <c r="A4" s="49" t="s">
        <v>150</v>
      </c>
      <c r="B4" s="50">
        <v>9</v>
      </c>
      <c r="C4" s="37">
        <v>3</v>
      </c>
      <c r="D4" s="37">
        <v>3</v>
      </c>
      <c r="E4" s="180" t="s">
        <v>65</v>
      </c>
      <c r="F4" s="52"/>
      <c r="G4" s="53"/>
      <c r="H4" s="53"/>
      <c r="I4" s="53"/>
      <c r="J4" s="50">
        <v>7</v>
      </c>
      <c r="K4" s="37">
        <v>3</v>
      </c>
      <c r="L4" s="37">
        <v>2</v>
      </c>
      <c r="M4" s="51" t="s">
        <v>64</v>
      </c>
      <c r="N4" s="50">
        <v>6</v>
      </c>
      <c r="O4" s="37">
        <v>2</v>
      </c>
      <c r="P4" s="37">
        <v>0</v>
      </c>
      <c r="Q4" s="51" t="s">
        <v>64</v>
      </c>
      <c r="R4" s="50">
        <v>5</v>
      </c>
      <c r="S4" s="37">
        <v>5</v>
      </c>
      <c r="T4" s="37">
        <v>0</v>
      </c>
      <c r="U4" s="51" t="s">
        <v>64</v>
      </c>
      <c r="V4" s="50">
        <v>4</v>
      </c>
      <c r="W4" s="37">
        <v>2</v>
      </c>
      <c r="X4" s="37">
        <v>0</v>
      </c>
      <c r="Y4" s="51" t="s">
        <v>64</v>
      </c>
      <c r="Z4" s="50">
        <v>3</v>
      </c>
      <c r="AA4" s="37">
        <v>2</v>
      </c>
      <c r="AB4" s="37">
        <v>0</v>
      </c>
      <c r="AC4" s="51" t="s">
        <v>64</v>
      </c>
      <c r="AD4" s="50">
        <v>2</v>
      </c>
      <c r="AE4" s="37">
        <v>3</v>
      </c>
      <c r="AF4" s="37">
        <v>1</v>
      </c>
      <c r="AG4" s="51" t="s">
        <v>64</v>
      </c>
      <c r="AH4" s="50">
        <v>1</v>
      </c>
      <c r="AI4" s="37">
        <v>3</v>
      </c>
      <c r="AJ4" s="37">
        <v>0</v>
      </c>
      <c r="AK4" s="51" t="s">
        <v>64</v>
      </c>
      <c r="AL4" s="50">
        <v>8</v>
      </c>
      <c r="AM4" s="37">
        <v>0</v>
      </c>
      <c r="AN4" s="37">
        <v>0</v>
      </c>
      <c r="AO4" s="51" t="s">
        <v>65</v>
      </c>
      <c r="AP4" s="54"/>
      <c r="AQ4" s="41">
        <v>9</v>
      </c>
      <c r="AR4" s="42">
        <v>7</v>
      </c>
      <c r="AS4" s="42">
        <v>2</v>
      </c>
      <c r="AT4" s="42">
        <v>0</v>
      </c>
      <c r="AU4" s="43">
        <v>23</v>
      </c>
      <c r="AV4" s="43">
        <v>6</v>
      </c>
      <c r="AW4" s="57">
        <v>23</v>
      </c>
      <c r="AX4" s="45"/>
      <c r="AY4" s="46">
        <v>1</v>
      </c>
      <c r="AZ4" s="47"/>
      <c r="BA4" s="48">
        <v>17</v>
      </c>
    </row>
    <row r="5" spans="1:53" ht="15.75" x14ac:dyDescent="0.25">
      <c r="A5" s="49" t="s">
        <v>24</v>
      </c>
      <c r="B5" s="50">
        <v>8</v>
      </c>
      <c r="C5" s="37">
        <v>1</v>
      </c>
      <c r="D5" s="37">
        <v>1</v>
      </c>
      <c r="E5" s="180" t="s">
        <v>65</v>
      </c>
      <c r="F5" s="50">
        <v>7</v>
      </c>
      <c r="G5" s="37">
        <v>2</v>
      </c>
      <c r="H5" s="37">
        <v>3</v>
      </c>
      <c r="I5" s="180" t="s">
        <v>66</v>
      </c>
      <c r="J5" s="52"/>
      <c r="K5" s="53"/>
      <c r="L5" s="53"/>
      <c r="M5" s="53"/>
      <c r="N5" s="50">
        <v>5</v>
      </c>
      <c r="O5" s="37">
        <v>2</v>
      </c>
      <c r="P5" s="37">
        <v>3</v>
      </c>
      <c r="Q5" s="51" t="s">
        <v>66</v>
      </c>
      <c r="R5" s="50">
        <v>4</v>
      </c>
      <c r="S5" s="37">
        <v>2</v>
      </c>
      <c r="T5" s="37">
        <v>0</v>
      </c>
      <c r="U5" s="51" t="s">
        <v>64</v>
      </c>
      <c r="V5" s="50">
        <v>3</v>
      </c>
      <c r="W5" s="37">
        <v>0</v>
      </c>
      <c r="X5" s="37">
        <v>0</v>
      </c>
      <c r="Y5" s="51" t="s">
        <v>65</v>
      </c>
      <c r="Z5" s="50">
        <v>2</v>
      </c>
      <c r="AA5" s="37">
        <v>1</v>
      </c>
      <c r="AB5" s="37">
        <v>0</v>
      </c>
      <c r="AC5" s="51" t="s">
        <v>64</v>
      </c>
      <c r="AD5" s="50">
        <v>1</v>
      </c>
      <c r="AE5" s="37">
        <v>1</v>
      </c>
      <c r="AF5" s="37">
        <v>1</v>
      </c>
      <c r="AG5" s="51" t="s">
        <v>65</v>
      </c>
      <c r="AH5" s="50">
        <v>9</v>
      </c>
      <c r="AI5" s="37">
        <v>2</v>
      </c>
      <c r="AJ5" s="37">
        <v>0</v>
      </c>
      <c r="AK5" s="51" t="s">
        <v>64</v>
      </c>
      <c r="AL5" s="50">
        <v>6</v>
      </c>
      <c r="AM5" s="37">
        <v>4</v>
      </c>
      <c r="AN5" s="37">
        <v>2</v>
      </c>
      <c r="AO5" s="51" t="s">
        <v>64</v>
      </c>
      <c r="AP5" s="54"/>
      <c r="AQ5" s="41">
        <v>9</v>
      </c>
      <c r="AR5" s="42">
        <v>4</v>
      </c>
      <c r="AS5" s="42">
        <v>3</v>
      </c>
      <c r="AT5" s="42">
        <v>2</v>
      </c>
      <c r="AU5" s="43">
        <v>15</v>
      </c>
      <c r="AV5" s="43">
        <v>10</v>
      </c>
      <c r="AW5" s="57">
        <v>15</v>
      </c>
      <c r="AX5" s="45"/>
      <c r="AY5" s="46">
        <v>4</v>
      </c>
      <c r="AZ5" s="47"/>
      <c r="BA5" s="48">
        <v>5</v>
      </c>
    </row>
    <row r="6" spans="1:53" ht="15.75" x14ac:dyDescent="0.25">
      <c r="A6" s="49" t="s">
        <v>5</v>
      </c>
      <c r="B6" s="50">
        <v>7</v>
      </c>
      <c r="C6" s="37">
        <v>1</v>
      </c>
      <c r="D6" s="37">
        <v>6</v>
      </c>
      <c r="E6" s="180" t="s">
        <v>66</v>
      </c>
      <c r="F6" s="50">
        <v>6</v>
      </c>
      <c r="G6" s="37">
        <v>0</v>
      </c>
      <c r="H6" s="37">
        <v>2</v>
      </c>
      <c r="I6" s="180" t="s">
        <v>66</v>
      </c>
      <c r="J6" s="50">
        <v>5</v>
      </c>
      <c r="K6" s="37">
        <v>3</v>
      </c>
      <c r="L6" s="37">
        <v>2</v>
      </c>
      <c r="M6" s="180" t="s">
        <v>64</v>
      </c>
      <c r="N6" s="52"/>
      <c r="O6" s="53"/>
      <c r="P6" s="53"/>
      <c r="Q6" s="53"/>
      <c r="R6" s="50">
        <v>3</v>
      </c>
      <c r="S6" s="37">
        <v>0</v>
      </c>
      <c r="T6" s="37">
        <v>0</v>
      </c>
      <c r="U6" s="51" t="s">
        <v>65</v>
      </c>
      <c r="V6" s="50">
        <v>2</v>
      </c>
      <c r="W6" s="37">
        <v>0</v>
      </c>
      <c r="X6" s="37">
        <v>1</v>
      </c>
      <c r="Y6" s="51" t="s">
        <v>66</v>
      </c>
      <c r="Z6" s="50">
        <v>1</v>
      </c>
      <c r="AA6" s="37">
        <v>1</v>
      </c>
      <c r="AB6" s="37">
        <v>2</v>
      </c>
      <c r="AC6" s="51" t="s">
        <v>66</v>
      </c>
      <c r="AD6" s="50">
        <v>9</v>
      </c>
      <c r="AE6" s="37">
        <v>1</v>
      </c>
      <c r="AF6" s="37">
        <v>6</v>
      </c>
      <c r="AG6" s="51" t="s">
        <v>66</v>
      </c>
      <c r="AH6" s="50">
        <v>8</v>
      </c>
      <c r="AI6" s="37">
        <v>1</v>
      </c>
      <c r="AJ6" s="37">
        <v>3</v>
      </c>
      <c r="AK6" s="51" t="s">
        <v>66</v>
      </c>
      <c r="AL6" s="50">
        <v>4</v>
      </c>
      <c r="AM6" s="37">
        <v>2</v>
      </c>
      <c r="AN6" s="37">
        <v>2</v>
      </c>
      <c r="AO6" s="51" t="s">
        <v>65</v>
      </c>
      <c r="AP6" s="54"/>
      <c r="AQ6" s="41">
        <v>9</v>
      </c>
      <c r="AR6" s="42">
        <v>1</v>
      </c>
      <c r="AS6" s="42">
        <v>2</v>
      </c>
      <c r="AT6" s="42">
        <v>6</v>
      </c>
      <c r="AU6" s="43">
        <v>9</v>
      </c>
      <c r="AV6" s="43">
        <v>24</v>
      </c>
      <c r="AW6" s="57">
        <v>5</v>
      </c>
      <c r="AX6" s="45"/>
      <c r="AY6" s="46">
        <v>10</v>
      </c>
      <c r="AZ6" s="47"/>
      <c r="BA6" s="48">
        <v>-15</v>
      </c>
    </row>
    <row r="7" spans="1:53" ht="15.75" x14ac:dyDescent="0.25">
      <c r="A7" s="49" t="s">
        <v>23</v>
      </c>
      <c r="B7" s="50">
        <v>6</v>
      </c>
      <c r="C7" s="37">
        <v>0</v>
      </c>
      <c r="D7" s="37">
        <v>3</v>
      </c>
      <c r="E7" s="180" t="s">
        <v>66</v>
      </c>
      <c r="F7" s="50">
        <v>5</v>
      </c>
      <c r="G7" s="37">
        <v>0</v>
      </c>
      <c r="H7" s="37">
        <v>5</v>
      </c>
      <c r="I7" s="180" t="s">
        <v>66</v>
      </c>
      <c r="J7" s="50">
        <v>4</v>
      </c>
      <c r="K7" s="37">
        <v>0</v>
      </c>
      <c r="L7" s="37">
        <v>2</v>
      </c>
      <c r="M7" s="180" t="s">
        <v>66</v>
      </c>
      <c r="N7" s="50">
        <v>3</v>
      </c>
      <c r="O7" s="37">
        <v>0</v>
      </c>
      <c r="P7" s="37">
        <v>0</v>
      </c>
      <c r="Q7" s="180" t="s">
        <v>65</v>
      </c>
      <c r="R7" s="52"/>
      <c r="S7" s="53"/>
      <c r="T7" s="53"/>
      <c r="U7" s="53"/>
      <c r="V7" s="50">
        <v>1</v>
      </c>
      <c r="W7" s="37">
        <v>3</v>
      </c>
      <c r="X7" s="37">
        <v>1</v>
      </c>
      <c r="Y7" s="51" t="s">
        <v>64</v>
      </c>
      <c r="Z7" s="50">
        <v>9</v>
      </c>
      <c r="AA7" s="37">
        <v>0</v>
      </c>
      <c r="AB7" s="37">
        <v>1</v>
      </c>
      <c r="AC7" s="51" t="s">
        <v>66</v>
      </c>
      <c r="AD7" s="50">
        <v>8</v>
      </c>
      <c r="AE7" s="37">
        <v>0</v>
      </c>
      <c r="AF7" s="37">
        <v>1</v>
      </c>
      <c r="AG7" s="51" t="s">
        <v>66</v>
      </c>
      <c r="AH7" s="50">
        <v>7</v>
      </c>
      <c r="AI7" s="37">
        <v>1</v>
      </c>
      <c r="AJ7" s="37">
        <v>1</v>
      </c>
      <c r="AK7" s="51" t="s">
        <v>65</v>
      </c>
      <c r="AL7" s="50">
        <v>2</v>
      </c>
      <c r="AM7" s="37">
        <v>3</v>
      </c>
      <c r="AN7" s="37">
        <v>2</v>
      </c>
      <c r="AO7" s="51" t="s">
        <v>64</v>
      </c>
      <c r="AP7" s="54"/>
      <c r="AQ7" s="41">
        <v>9</v>
      </c>
      <c r="AR7" s="42">
        <v>2</v>
      </c>
      <c r="AS7" s="42">
        <v>2</v>
      </c>
      <c r="AT7" s="42">
        <v>5</v>
      </c>
      <c r="AU7" s="43">
        <v>7</v>
      </c>
      <c r="AV7" s="43">
        <v>16</v>
      </c>
      <c r="AW7" s="57">
        <v>8</v>
      </c>
      <c r="AX7" s="45"/>
      <c r="AY7" s="46">
        <v>8</v>
      </c>
      <c r="AZ7" s="47"/>
      <c r="BA7" s="48">
        <v>-9</v>
      </c>
    </row>
    <row r="8" spans="1:53" ht="15.75" x14ac:dyDescent="0.25">
      <c r="A8" s="49" t="s">
        <v>151</v>
      </c>
      <c r="B8" s="50">
        <v>5</v>
      </c>
      <c r="C8" s="37">
        <v>1</v>
      </c>
      <c r="D8" s="37">
        <v>2</v>
      </c>
      <c r="E8" s="180" t="s">
        <v>66</v>
      </c>
      <c r="F8" s="50">
        <v>4</v>
      </c>
      <c r="G8" s="37">
        <v>0</v>
      </c>
      <c r="H8" s="37">
        <v>2</v>
      </c>
      <c r="I8" s="180" t="s">
        <v>66</v>
      </c>
      <c r="J8" s="50">
        <v>3</v>
      </c>
      <c r="K8" s="37">
        <v>0</v>
      </c>
      <c r="L8" s="37">
        <v>0</v>
      </c>
      <c r="M8" s="180" t="s">
        <v>65</v>
      </c>
      <c r="N8" s="50">
        <v>2</v>
      </c>
      <c r="O8" s="37">
        <v>1</v>
      </c>
      <c r="P8" s="37">
        <v>0</v>
      </c>
      <c r="Q8" s="180" t="s">
        <v>64</v>
      </c>
      <c r="R8" s="50">
        <v>1</v>
      </c>
      <c r="S8" s="37">
        <v>1</v>
      </c>
      <c r="T8" s="37">
        <v>3</v>
      </c>
      <c r="U8" s="180" t="s">
        <v>66</v>
      </c>
      <c r="V8" s="52"/>
      <c r="W8" s="53"/>
      <c r="X8" s="53"/>
      <c r="Y8" s="53"/>
      <c r="Z8" s="50">
        <v>8</v>
      </c>
      <c r="AA8" s="37">
        <v>2</v>
      </c>
      <c r="AB8" s="37">
        <v>2</v>
      </c>
      <c r="AC8" s="51" t="s">
        <v>65</v>
      </c>
      <c r="AD8" s="50">
        <v>7</v>
      </c>
      <c r="AE8" s="37">
        <v>0</v>
      </c>
      <c r="AF8" s="37">
        <v>3</v>
      </c>
      <c r="AG8" s="51" t="s">
        <v>66</v>
      </c>
      <c r="AH8" s="50">
        <v>6</v>
      </c>
      <c r="AI8" s="37">
        <v>3</v>
      </c>
      <c r="AJ8" s="37">
        <v>2</v>
      </c>
      <c r="AK8" s="51" t="s">
        <v>64</v>
      </c>
      <c r="AL8" s="50">
        <v>9</v>
      </c>
      <c r="AM8" s="37">
        <v>0</v>
      </c>
      <c r="AN8" s="37">
        <v>0</v>
      </c>
      <c r="AO8" s="51" t="s">
        <v>65</v>
      </c>
      <c r="AP8" s="54"/>
      <c r="AQ8" s="41">
        <v>9</v>
      </c>
      <c r="AR8" s="42">
        <v>2</v>
      </c>
      <c r="AS8" s="42">
        <v>3</v>
      </c>
      <c r="AT8" s="42">
        <v>4</v>
      </c>
      <c r="AU8" s="43">
        <v>8</v>
      </c>
      <c r="AV8" s="43">
        <v>14</v>
      </c>
      <c r="AW8" s="57">
        <v>9</v>
      </c>
      <c r="AX8" s="45"/>
      <c r="AY8" s="46">
        <v>7</v>
      </c>
      <c r="AZ8" s="47"/>
      <c r="BA8" s="48">
        <v>-6</v>
      </c>
    </row>
    <row r="9" spans="1:53" ht="15.75" x14ac:dyDescent="0.25">
      <c r="A9" s="49" t="s">
        <v>4</v>
      </c>
      <c r="B9" s="50">
        <v>4</v>
      </c>
      <c r="C9" s="37">
        <v>0</v>
      </c>
      <c r="D9" s="37">
        <v>2</v>
      </c>
      <c r="E9" s="180" t="s">
        <v>66</v>
      </c>
      <c r="F9" s="50">
        <v>3</v>
      </c>
      <c r="G9" s="37">
        <v>0</v>
      </c>
      <c r="H9" s="37">
        <v>2</v>
      </c>
      <c r="I9" s="180" t="s">
        <v>66</v>
      </c>
      <c r="J9" s="50">
        <v>2</v>
      </c>
      <c r="K9" s="37">
        <v>0</v>
      </c>
      <c r="L9" s="37">
        <v>1</v>
      </c>
      <c r="M9" s="180" t="s">
        <v>66</v>
      </c>
      <c r="N9" s="50">
        <v>1</v>
      </c>
      <c r="O9" s="37">
        <v>2</v>
      </c>
      <c r="P9" s="37">
        <v>1</v>
      </c>
      <c r="Q9" s="180" t="s">
        <v>64</v>
      </c>
      <c r="R9" s="50">
        <v>9</v>
      </c>
      <c r="S9" s="37">
        <v>1</v>
      </c>
      <c r="T9" s="37">
        <v>0</v>
      </c>
      <c r="U9" s="180" t="s">
        <v>64</v>
      </c>
      <c r="V9" s="50">
        <v>8</v>
      </c>
      <c r="W9" s="37">
        <v>2</v>
      </c>
      <c r="X9" s="37">
        <v>2</v>
      </c>
      <c r="Y9" s="180" t="s">
        <v>65</v>
      </c>
      <c r="Z9" s="52"/>
      <c r="AA9" s="53"/>
      <c r="AB9" s="53"/>
      <c r="AC9" s="53"/>
      <c r="AD9" s="50">
        <v>6</v>
      </c>
      <c r="AE9" s="37">
        <v>0</v>
      </c>
      <c r="AF9" s="37">
        <v>3</v>
      </c>
      <c r="AG9" s="51" t="s">
        <v>66</v>
      </c>
      <c r="AH9" s="50">
        <v>5</v>
      </c>
      <c r="AI9" s="37">
        <v>1</v>
      </c>
      <c r="AJ9" s="37">
        <v>3</v>
      </c>
      <c r="AK9" s="51" t="s">
        <v>66</v>
      </c>
      <c r="AL9" s="50">
        <v>7</v>
      </c>
      <c r="AM9" s="37">
        <v>2</v>
      </c>
      <c r="AN9" s="37">
        <v>1</v>
      </c>
      <c r="AO9" s="51" t="s">
        <v>64</v>
      </c>
      <c r="AP9" s="54"/>
      <c r="AQ9" s="41">
        <v>9</v>
      </c>
      <c r="AR9" s="42">
        <v>3</v>
      </c>
      <c r="AS9" s="42">
        <v>1</v>
      </c>
      <c r="AT9" s="42">
        <v>5</v>
      </c>
      <c r="AU9" s="43">
        <v>8</v>
      </c>
      <c r="AV9" s="43">
        <v>15</v>
      </c>
      <c r="AW9" s="57">
        <v>10</v>
      </c>
      <c r="AX9" s="45"/>
      <c r="AY9" s="46">
        <v>6</v>
      </c>
      <c r="AZ9" s="47"/>
      <c r="BA9" s="48">
        <v>-7</v>
      </c>
    </row>
    <row r="10" spans="1:53" s="68" customFormat="1" ht="15.75" x14ac:dyDescent="0.25">
      <c r="A10" s="181" t="s">
        <v>25</v>
      </c>
      <c r="B10" s="50">
        <v>3</v>
      </c>
      <c r="C10" s="37">
        <v>1</v>
      </c>
      <c r="D10" s="37">
        <v>2</v>
      </c>
      <c r="E10" s="51" t="s">
        <v>66</v>
      </c>
      <c r="F10" s="50">
        <v>2</v>
      </c>
      <c r="G10" s="37">
        <v>1</v>
      </c>
      <c r="H10" s="37">
        <v>3</v>
      </c>
      <c r="I10" s="51" t="s">
        <v>66</v>
      </c>
      <c r="J10" s="50">
        <v>1</v>
      </c>
      <c r="K10" s="37">
        <v>1</v>
      </c>
      <c r="L10" s="37">
        <v>1</v>
      </c>
      <c r="M10" s="51" t="s">
        <v>65</v>
      </c>
      <c r="N10" s="50">
        <v>9</v>
      </c>
      <c r="O10" s="37">
        <v>6</v>
      </c>
      <c r="P10" s="37">
        <v>1</v>
      </c>
      <c r="Q10" s="51" t="s">
        <v>64</v>
      </c>
      <c r="R10" s="50">
        <v>8</v>
      </c>
      <c r="S10" s="37">
        <v>1</v>
      </c>
      <c r="T10" s="37">
        <v>0</v>
      </c>
      <c r="U10" s="51" t="s">
        <v>64</v>
      </c>
      <c r="V10" s="50">
        <v>7</v>
      </c>
      <c r="W10" s="37">
        <v>3</v>
      </c>
      <c r="X10" s="37">
        <v>0</v>
      </c>
      <c r="Y10" s="51" t="s">
        <v>64</v>
      </c>
      <c r="Z10" s="50">
        <v>6</v>
      </c>
      <c r="AA10" s="37">
        <v>3</v>
      </c>
      <c r="AB10" s="37">
        <v>0</v>
      </c>
      <c r="AC10" s="51" t="s">
        <v>64</v>
      </c>
      <c r="AD10" s="52"/>
      <c r="AE10" s="53"/>
      <c r="AF10" s="53"/>
      <c r="AG10" s="53"/>
      <c r="AH10" s="50">
        <v>4</v>
      </c>
      <c r="AI10" s="37">
        <v>1</v>
      </c>
      <c r="AJ10" s="37">
        <v>0</v>
      </c>
      <c r="AK10" s="51" t="s">
        <v>64</v>
      </c>
      <c r="AL10" s="50">
        <v>5</v>
      </c>
      <c r="AM10" s="37">
        <v>3</v>
      </c>
      <c r="AN10" s="37">
        <v>0</v>
      </c>
      <c r="AO10" s="182" t="s">
        <v>64</v>
      </c>
      <c r="AP10" s="183"/>
      <c r="AQ10" s="41">
        <v>9</v>
      </c>
      <c r="AR10" s="42">
        <v>6</v>
      </c>
      <c r="AS10" s="42">
        <v>1</v>
      </c>
      <c r="AT10" s="42">
        <v>2</v>
      </c>
      <c r="AU10" s="43">
        <v>20</v>
      </c>
      <c r="AV10" s="43">
        <v>7</v>
      </c>
      <c r="AW10" s="184">
        <v>19</v>
      </c>
      <c r="AX10" s="45"/>
      <c r="AY10" s="46">
        <v>3</v>
      </c>
      <c r="AZ10" s="47"/>
      <c r="BA10" s="48">
        <v>13</v>
      </c>
    </row>
    <row r="11" spans="1:53" ht="15.75" x14ac:dyDescent="0.25">
      <c r="A11" s="33" t="s">
        <v>2</v>
      </c>
      <c r="B11" s="185">
        <v>2</v>
      </c>
      <c r="C11" s="186">
        <v>0</v>
      </c>
      <c r="D11" s="186">
        <v>4</v>
      </c>
      <c r="E11" s="180" t="s">
        <v>66</v>
      </c>
      <c r="F11" s="185">
        <v>1</v>
      </c>
      <c r="G11" s="186">
        <v>0</v>
      </c>
      <c r="H11" s="186">
        <v>3</v>
      </c>
      <c r="I11" s="180" t="s">
        <v>66</v>
      </c>
      <c r="J11" s="185">
        <v>9</v>
      </c>
      <c r="K11" s="186">
        <v>0</v>
      </c>
      <c r="L11" s="186">
        <v>2</v>
      </c>
      <c r="M11" s="180" t="s">
        <v>66</v>
      </c>
      <c r="N11" s="185">
        <v>8</v>
      </c>
      <c r="O11" s="186">
        <v>3</v>
      </c>
      <c r="P11" s="186">
        <v>1</v>
      </c>
      <c r="Q11" s="180" t="s">
        <v>64</v>
      </c>
      <c r="R11" s="185">
        <v>7</v>
      </c>
      <c r="S11" s="186">
        <v>1</v>
      </c>
      <c r="T11" s="186">
        <v>1</v>
      </c>
      <c r="U11" s="180" t="s">
        <v>65</v>
      </c>
      <c r="V11" s="185">
        <v>6</v>
      </c>
      <c r="W11" s="186">
        <v>2</v>
      </c>
      <c r="X11" s="186">
        <v>3</v>
      </c>
      <c r="Y11" s="180" t="s">
        <v>66</v>
      </c>
      <c r="Z11" s="185">
        <v>5</v>
      </c>
      <c r="AA11" s="186">
        <v>3</v>
      </c>
      <c r="AB11" s="186">
        <v>1</v>
      </c>
      <c r="AC11" s="180" t="s">
        <v>64</v>
      </c>
      <c r="AD11" s="185">
        <v>4</v>
      </c>
      <c r="AE11" s="186">
        <v>0</v>
      </c>
      <c r="AF11" s="186">
        <v>1</v>
      </c>
      <c r="AG11" s="180" t="s">
        <v>66</v>
      </c>
      <c r="AH11" s="187"/>
      <c r="AI11" s="188"/>
      <c r="AJ11" s="188"/>
      <c r="AK11" s="188"/>
      <c r="AL11" s="185">
        <v>3</v>
      </c>
      <c r="AM11" s="186">
        <v>1</v>
      </c>
      <c r="AN11" s="186">
        <v>0</v>
      </c>
      <c r="AO11" s="180" t="s">
        <v>64</v>
      </c>
      <c r="AP11" s="40"/>
      <c r="AQ11" s="41">
        <v>9</v>
      </c>
      <c r="AR11" s="42">
        <v>3</v>
      </c>
      <c r="AS11" s="42">
        <v>1</v>
      </c>
      <c r="AT11" s="42">
        <v>5</v>
      </c>
      <c r="AU11" s="43">
        <v>10</v>
      </c>
      <c r="AV11" s="43">
        <v>16</v>
      </c>
      <c r="AW11" s="44">
        <v>10</v>
      </c>
      <c r="AX11" s="45"/>
      <c r="AY11" s="46">
        <v>5</v>
      </c>
      <c r="AZ11" s="47"/>
      <c r="BA11" s="48">
        <v>-6</v>
      </c>
    </row>
    <row r="12" spans="1:53" s="68" customFormat="1" ht="16.5" thickBot="1" x14ac:dyDescent="0.3">
      <c r="A12" s="189" t="s">
        <v>1</v>
      </c>
      <c r="B12" s="190">
        <v>1</v>
      </c>
      <c r="C12" s="191">
        <v>2</v>
      </c>
      <c r="D12" s="191">
        <v>1</v>
      </c>
      <c r="E12" s="192" t="s">
        <v>64</v>
      </c>
      <c r="F12" s="190">
        <v>8</v>
      </c>
      <c r="G12" s="191">
        <v>0</v>
      </c>
      <c r="H12" s="191">
        <v>0</v>
      </c>
      <c r="I12" s="192" t="s">
        <v>65</v>
      </c>
      <c r="J12" s="190">
        <v>6</v>
      </c>
      <c r="K12" s="191">
        <v>2</v>
      </c>
      <c r="L12" s="191">
        <v>4</v>
      </c>
      <c r="M12" s="192" t="s">
        <v>66</v>
      </c>
      <c r="N12" s="190">
        <v>4</v>
      </c>
      <c r="O12" s="191">
        <v>2</v>
      </c>
      <c r="P12" s="191">
        <v>2</v>
      </c>
      <c r="Q12" s="192" t="s">
        <v>65</v>
      </c>
      <c r="R12" s="190">
        <v>2</v>
      </c>
      <c r="S12" s="191">
        <v>2</v>
      </c>
      <c r="T12" s="191">
        <v>3</v>
      </c>
      <c r="U12" s="192" t="s">
        <v>66</v>
      </c>
      <c r="V12" s="190">
        <v>9</v>
      </c>
      <c r="W12" s="191">
        <v>0</v>
      </c>
      <c r="X12" s="191">
        <v>0</v>
      </c>
      <c r="Y12" s="192" t="s">
        <v>65</v>
      </c>
      <c r="Z12" s="190">
        <v>7</v>
      </c>
      <c r="AA12" s="191">
        <v>1</v>
      </c>
      <c r="AB12" s="191">
        <v>2</v>
      </c>
      <c r="AC12" s="192" t="s">
        <v>66</v>
      </c>
      <c r="AD12" s="190">
        <v>5</v>
      </c>
      <c r="AE12" s="191">
        <v>0</v>
      </c>
      <c r="AF12" s="191">
        <v>3</v>
      </c>
      <c r="AG12" s="192" t="s">
        <v>66</v>
      </c>
      <c r="AH12" s="190">
        <v>3</v>
      </c>
      <c r="AI12" s="191">
        <v>0</v>
      </c>
      <c r="AJ12" s="191">
        <v>1</v>
      </c>
      <c r="AK12" s="192" t="s">
        <v>66</v>
      </c>
      <c r="AL12" s="193"/>
      <c r="AM12" s="194"/>
      <c r="AN12" s="194"/>
      <c r="AO12" s="195"/>
      <c r="AP12" s="183"/>
      <c r="AQ12" s="196">
        <v>9</v>
      </c>
      <c r="AR12" s="197">
        <v>1</v>
      </c>
      <c r="AS12" s="197">
        <v>3</v>
      </c>
      <c r="AT12" s="197">
        <v>5</v>
      </c>
      <c r="AU12" s="198">
        <v>9</v>
      </c>
      <c r="AV12" s="198">
        <v>16</v>
      </c>
      <c r="AW12" s="199">
        <v>6</v>
      </c>
      <c r="AX12" s="200"/>
      <c r="AY12" s="67">
        <v>9</v>
      </c>
      <c r="AZ12" s="47"/>
      <c r="BA12" s="48">
        <v>-7</v>
      </c>
    </row>
    <row r="13" spans="1:53" s="68" customFormat="1" ht="3.75" customHeight="1" thickTop="1" x14ac:dyDescent="0.25">
      <c r="B13" s="69"/>
      <c r="C13" s="70"/>
      <c r="D13" s="70"/>
      <c r="E13" s="71"/>
      <c r="F13" s="69"/>
      <c r="G13" s="70"/>
      <c r="H13" s="70"/>
      <c r="I13" s="71"/>
      <c r="J13" s="69"/>
      <c r="K13" s="70"/>
      <c r="L13" s="70"/>
      <c r="M13" s="71"/>
      <c r="N13" s="69"/>
      <c r="O13" s="70"/>
      <c r="P13" s="70"/>
      <c r="Q13" s="71"/>
      <c r="R13" s="69"/>
      <c r="S13" s="70"/>
      <c r="T13" s="70"/>
      <c r="U13" s="71"/>
      <c r="V13" s="69"/>
      <c r="W13" s="70"/>
      <c r="X13" s="70"/>
      <c r="Y13" s="71"/>
      <c r="Z13" s="69"/>
      <c r="AA13" s="70"/>
      <c r="AB13" s="70"/>
      <c r="AC13" s="71"/>
      <c r="AH13" s="69"/>
      <c r="AI13" s="70"/>
      <c r="AJ13" s="70"/>
      <c r="AK13" s="71"/>
      <c r="AQ13" s="72"/>
      <c r="AR13" s="73"/>
      <c r="AS13" s="73"/>
      <c r="AT13" s="73"/>
      <c r="AU13" s="74"/>
      <c r="AV13" s="74"/>
      <c r="AW13" s="75"/>
    </row>
    <row r="14" spans="1:53" s="68" customFormat="1" ht="26.25" x14ac:dyDescent="0.3">
      <c r="A14" s="76">
        <v>1</v>
      </c>
      <c r="B14" s="77"/>
      <c r="D14" s="78"/>
      <c r="K14" s="79"/>
      <c r="L14" s="80" t="s">
        <v>0</v>
      </c>
      <c r="M14" s="79"/>
      <c r="N14" s="81">
        <v>1</v>
      </c>
      <c r="O14" s="82" t="s">
        <v>74</v>
      </c>
      <c r="P14" s="81">
        <v>2</v>
      </c>
      <c r="R14" s="68" t="s">
        <v>1</v>
      </c>
      <c r="W14" s="79"/>
      <c r="Y14" s="78"/>
      <c r="AY14" s="83"/>
    </row>
    <row r="15" spans="1:53" ht="20.25" x14ac:dyDescent="0.3">
      <c r="A15" s="84"/>
      <c r="B15" s="85"/>
      <c r="E15" s="68"/>
      <c r="F15" s="68"/>
      <c r="G15" s="68"/>
      <c r="H15" s="68"/>
      <c r="I15" s="68"/>
      <c r="J15" s="68"/>
      <c r="L15" s="80" t="s">
        <v>150</v>
      </c>
      <c r="N15" s="81">
        <v>3</v>
      </c>
      <c r="O15" s="82" t="s">
        <v>74</v>
      </c>
      <c r="P15" s="81">
        <v>0</v>
      </c>
      <c r="R15" s="68" t="s">
        <v>2</v>
      </c>
      <c r="S15" s="68"/>
      <c r="V15" s="68"/>
      <c r="Z15" s="68"/>
      <c r="AA15" s="98"/>
      <c r="AI15" s="98"/>
      <c r="AJ15" s="82"/>
      <c r="AK15" s="98"/>
      <c r="AM15" s="68"/>
      <c r="AN15" s="68"/>
      <c r="AO15" s="68"/>
      <c r="AP15" s="68"/>
      <c r="AQ15" s="68"/>
      <c r="AR15" s="68"/>
      <c r="AT15" s="68"/>
      <c r="AU15" s="68"/>
      <c r="AV15" s="68"/>
      <c r="AW15" s="68"/>
      <c r="AY15" s="83"/>
    </row>
    <row r="16" spans="1:53" ht="20.25" x14ac:dyDescent="0.3">
      <c r="A16" s="84"/>
      <c r="B16" s="85"/>
      <c r="D16" s="78"/>
      <c r="E16" s="68"/>
      <c r="F16" s="68"/>
      <c r="G16" s="68"/>
      <c r="H16" s="68"/>
      <c r="I16" s="68"/>
      <c r="J16" s="68"/>
      <c r="L16" s="80" t="s">
        <v>24</v>
      </c>
      <c r="N16" s="81">
        <v>1</v>
      </c>
      <c r="O16" s="82" t="s">
        <v>74</v>
      </c>
      <c r="P16" s="81">
        <v>1</v>
      </c>
      <c r="Q16" s="98" t="s">
        <v>110</v>
      </c>
      <c r="R16" s="68" t="s">
        <v>25</v>
      </c>
      <c r="S16" s="68"/>
      <c r="V16" s="68"/>
      <c r="Y16" s="78"/>
      <c r="Z16" s="68"/>
      <c r="AA16" s="79"/>
      <c r="AI16" s="79"/>
      <c r="AJ16" s="79"/>
      <c r="AK16" s="79"/>
      <c r="AM16" s="68"/>
      <c r="AN16" s="68"/>
      <c r="AO16" s="68"/>
      <c r="AP16" s="68"/>
      <c r="AQ16" s="68"/>
      <c r="AR16" s="68"/>
      <c r="AT16" s="68"/>
      <c r="AU16" s="68"/>
      <c r="AV16" s="68"/>
      <c r="AW16" s="68"/>
      <c r="AY16" s="83"/>
      <c r="AZ16" s="68"/>
    </row>
    <row r="17" spans="1:52" ht="20.25" x14ac:dyDescent="0.3">
      <c r="A17" s="84"/>
      <c r="B17" s="85"/>
      <c r="E17" s="68"/>
      <c r="F17" s="68"/>
      <c r="G17" s="68"/>
      <c r="H17" s="68"/>
      <c r="I17" s="68"/>
      <c r="J17" s="68"/>
      <c r="L17" s="80" t="s">
        <v>5</v>
      </c>
      <c r="N17" s="81">
        <v>1</v>
      </c>
      <c r="O17" s="82" t="s">
        <v>74</v>
      </c>
      <c r="P17" s="81">
        <v>2</v>
      </c>
      <c r="R17" s="68" t="s">
        <v>4</v>
      </c>
      <c r="S17" s="68"/>
      <c r="V17" s="68"/>
      <c r="Z17" s="68"/>
      <c r="AA17" s="98"/>
      <c r="AI17" s="98"/>
      <c r="AJ17" s="82"/>
      <c r="AK17" s="98"/>
      <c r="AM17" s="68"/>
      <c r="AN17" s="68"/>
      <c r="AO17" s="68"/>
      <c r="AP17" s="68"/>
      <c r="AQ17" s="68"/>
      <c r="AR17" s="68"/>
      <c r="AT17" s="68"/>
      <c r="AU17" s="68"/>
      <c r="AV17" s="68"/>
      <c r="AW17" s="68"/>
      <c r="AY17" s="83"/>
    </row>
    <row r="18" spans="1:52" ht="20.25" x14ac:dyDescent="0.3">
      <c r="A18" s="84"/>
      <c r="B18" s="85"/>
      <c r="D18" s="78"/>
      <c r="E18" s="68"/>
      <c r="F18" s="68"/>
      <c r="G18" s="68"/>
      <c r="H18" s="68"/>
      <c r="I18" s="68"/>
      <c r="J18" s="68"/>
      <c r="L18" s="80" t="s">
        <v>23</v>
      </c>
      <c r="N18" s="81">
        <v>3</v>
      </c>
      <c r="O18" s="82" t="s">
        <v>74</v>
      </c>
      <c r="P18" s="81">
        <v>1</v>
      </c>
      <c r="Q18" s="98" t="s">
        <v>110</v>
      </c>
      <c r="R18" s="68" t="s">
        <v>151</v>
      </c>
      <c r="S18" s="68"/>
      <c r="V18" s="68"/>
      <c r="Y18" s="78"/>
      <c r="Z18" s="68"/>
      <c r="AA18" s="79"/>
      <c r="AI18" s="79"/>
      <c r="AJ18" s="79"/>
      <c r="AK18" s="79"/>
      <c r="AM18" s="68"/>
      <c r="AN18" s="68"/>
      <c r="AO18" s="68"/>
      <c r="AP18" s="68"/>
      <c r="AQ18" s="68"/>
      <c r="AR18" s="68"/>
      <c r="AT18" s="68"/>
      <c r="AU18" s="68"/>
      <c r="AV18" s="68"/>
      <c r="AW18" s="68"/>
      <c r="AY18" s="83"/>
      <c r="AZ18" s="68"/>
    </row>
    <row r="19" spans="1:52" ht="3.75" customHeight="1" x14ac:dyDescent="0.3">
      <c r="A19" s="84"/>
      <c r="B19" s="85"/>
      <c r="C19" s="86"/>
      <c r="D19" s="87"/>
      <c r="E19" s="85"/>
      <c r="F19" s="85"/>
      <c r="G19" s="85"/>
      <c r="H19" s="85"/>
      <c r="I19" s="85"/>
      <c r="J19" s="85"/>
      <c r="K19" s="88"/>
      <c r="L19" s="88"/>
      <c r="M19" s="88"/>
      <c r="N19" s="85"/>
      <c r="O19" s="89"/>
      <c r="P19" s="90"/>
      <c r="Q19" s="89"/>
      <c r="R19" s="85"/>
      <c r="S19" s="85"/>
      <c r="T19" s="88"/>
      <c r="U19" s="88"/>
      <c r="V19" s="85"/>
      <c r="W19" s="88"/>
      <c r="X19" s="88"/>
      <c r="Y19" s="88"/>
      <c r="Z19" s="85"/>
      <c r="AA19" s="89"/>
      <c r="AB19" s="90"/>
      <c r="AC19" s="89"/>
      <c r="AD19" s="88"/>
      <c r="AE19" s="85"/>
      <c r="AF19" s="85"/>
      <c r="AG19" s="85"/>
      <c r="AH19" s="85"/>
      <c r="AI19" s="89"/>
      <c r="AJ19" s="90"/>
      <c r="AK19" s="89"/>
      <c r="AL19" s="88"/>
      <c r="AM19" s="85"/>
      <c r="AN19" s="85"/>
      <c r="AO19" s="85"/>
      <c r="AP19" s="68"/>
      <c r="AQ19" s="68"/>
      <c r="AR19" s="68"/>
      <c r="AS19" s="68"/>
      <c r="AT19" s="68"/>
      <c r="AU19" s="68"/>
      <c r="AV19" s="68"/>
      <c r="AW19" s="68"/>
    </row>
    <row r="20" spans="1:52" s="68" customFormat="1" ht="26.25" x14ac:dyDescent="0.3">
      <c r="A20" s="76">
        <v>2</v>
      </c>
      <c r="B20" s="91"/>
      <c r="D20" s="78"/>
      <c r="K20" s="79"/>
      <c r="L20" s="80" t="s">
        <v>0</v>
      </c>
      <c r="M20" s="79"/>
      <c r="N20" s="81">
        <v>4</v>
      </c>
      <c r="O20" s="82" t="s">
        <v>74</v>
      </c>
      <c r="P20" s="81">
        <v>0</v>
      </c>
      <c r="R20" s="68" t="s">
        <v>2</v>
      </c>
      <c r="W20" s="79"/>
      <c r="Y20" s="78"/>
      <c r="AY20" s="83"/>
    </row>
    <row r="21" spans="1:52" ht="20.25" x14ac:dyDescent="0.3">
      <c r="A21" s="84"/>
      <c r="B21" s="92"/>
      <c r="E21" s="68"/>
      <c r="F21" s="68"/>
      <c r="G21" s="68"/>
      <c r="H21" s="68"/>
      <c r="I21" s="68"/>
      <c r="J21" s="68"/>
      <c r="L21" s="80" t="s">
        <v>150</v>
      </c>
      <c r="N21" s="81">
        <v>3</v>
      </c>
      <c r="O21" s="82" t="s">
        <v>74</v>
      </c>
      <c r="P21" s="81">
        <v>1</v>
      </c>
      <c r="Q21" s="98"/>
      <c r="R21" s="68" t="s">
        <v>25</v>
      </c>
      <c r="S21" s="68"/>
      <c r="V21" s="68"/>
      <c r="Z21" s="68"/>
      <c r="AA21" s="98"/>
      <c r="AI21" s="98"/>
      <c r="AJ21" s="82"/>
      <c r="AK21" s="98"/>
      <c r="AM21" s="68"/>
      <c r="AN21" s="68"/>
      <c r="AO21" s="68"/>
      <c r="AP21" s="68"/>
      <c r="AQ21" s="68"/>
      <c r="AR21" s="68"/>
      <c r="AT21" s="68"/>
      <c r="AU21" s="68"/>
      <c r="AV21" s="68"/>
      <c r="AW21" s="68"/>
      <c r="AY21" s="83"/>
    </row>
    <row r="22" spans="1:52" ht="20.25" x14ac:dyDescent="0.3">
      <c r="A22" s="84"/>
      <c r="B22" s="92"/>
      <c r="D22" s="78"/>
      <c r="E22" s="68"/>
      <c r="F22" s="68"/>
      <c r="G22" s="68"/>
      <c r="H22" s="68"/>
      <c r="I22" s="68"/>
      <c r="J22" s="68"/>
      <c r="L22" s="80" t="s">
        <v>24</v>
      </c>
      <c r="N22" s="81">
        <v>1</v>
      </c>
      <c r="O22" s="82" t="s">
        <v>74</v>
      </c>
      <c r="P22" s="81">
        <v>0</v>
      </c>
      <c r="Q22" s="98" t="s">
        <v>110</v>
      </c>
      <c r="R22" s="68" t="s">
        <v>4</v>
      </c>
      <c r="V22" s="68"/>
      <c r="Y22" s="78"/>
      <c r="Z22" s="68"/>
      <c r="AA22" s="79"/>
      <c r="AI22" s="79"/>
      <c r="AJ22" s="79"/>
      <c r="AK22" s="79"/>
      <c r="AM22" s="68"/>
      <c r="AN22" s="68"/>
      <c r="AO22" s="68"/>
      <c r="AP22" s="68"/>
      <c r="AQ22" s="68"/>
      <c r="AR22" s="68"/>
      <c r="AT22" s="68"/>
      <c r="AU22" s="68"/>
      <c r="AV22" s="68"/>
      <c r="AW22" s="68"/>
      <c r="AY22" s="83"/>
      <c r="AZ22" s="68"/>
    </row>
    <row r="23" spans="1:52" ht="20.25" x14ac:dyDescent="0.3">
      <c r="A23" s="84"/>
      <c r="B23" s="92"/>
      <c r="E23" s="68"/>
      <c r="F23" s="68"/>
      <c r="G23" s="68"/>
      <c r="H23" s="68"/>
      <c r="I23" s="68"/>
      <c r="J23" s="68"/>
      <c r="L23" s="80" t="s">
        <v>5</v>
      </c>
      <c r="N23" s="81">
        <v>0</v>
      </c>
      <c r="O23" s="82" t="s">
        <v>74</v>
      </c>
      <c r="P23" s="81">
        <v>1</v>
      </c>
      <c r="Q23" s="98" t="s">
        <v>110</v>
      </c>
      <c r="R23" s="68" t="s">
        <v>151</v>
      </c>
      <c r="S23" s="68"/>
      <c r="V23" s="68"/>
      <c r="Z23" s="68"/>
      <c r="AA23" s="98"/>
      <c r="AI23" s="98"/>
      <c r="AJ23" s="82"/>
      <c r="AK23" s="98"/>
      <c r="AM23" s="68"/>
      <c r="AN23" s="68"/>
      <c r="AO23" s="68"/>
      <c r="AP23" s="68"/>
      <c r="AQ23" s="68"/>
      <c r="AR23" s="68"/>
      <c r="AT23" s="68"/>
      <c r="AU23" s="68"/>
      <c r="AV23" s="68"/>
      <c r="AW23" s="68"/>
      <c r="AY23" s="83"/>
    </row>
    <row r="24" spans="1:52" ht="20.25" x14ac:dyDescent="0.3">
      <c r="A24" s="84"/>
      <c r="B24" s="92"/>
      <c r="D24" s="78"/>
      <c r="E24" s="68"/>
      <c r="F24" s="68"/>
      <c r="G24" s="68"/>
      <c r="H24" s="68"/>
      <c r="I24" s="68"/>
      <c r="J24" s="68"/>
      <c r="L24" s="80" t="s">
        <v>23</v>
      </c>
      <c r="N24" s="81">
        <v>3</v>
      </c>
      <c r="O24" s="82" t="s">
        <v>74</v>
      </c>
      <c r="P24" s="81">
        <v>2</v>
      </c>
      <c r="Q24" s="98" t="s">
        <v>110</v>
      </c>
      <c r="R24" s="68" t="s">
        <v>1</v>
      </c>
      <c r="S24" s="68"/>
      <c r="V24" s="68"/>
      <c r="Y24" s="78"/>
      <c r="Z24" s="68"/>
      <c r="AA24" s="79"/>
      <c r="AI24" s="79"/>
      <c r="AJ24" s="79"/>
      <c r="AK24" s="79"/>
      <c r="AM24" s="68"/>
      <c r="AN24" s="68"/>
      <c r="AO24" s="68"/>
      <c r="AP24" s="68"/>
      <c r="AQ24" s="68"/>
      <c r="AR24" s="68"/>
      <c r="AT24" s="68"/>
      <c r="AU24" s="68"/>
      <c r="AV24" s="68"/>
      <c r="AW24" s="68"/>
      <c r="AY24" s="83"/>
      <c r="AZ24" s="68"/>
    </row>
    <row r="25" spans="1:52" ht="3.75" customHeight="1" x14ac:dyDescent="0.3">
      <c r="A25" s="84"/>
      <c r="B25" s="92"/>
      <c r="C25" s="93"/>
      <c r="D25" s="94"/>
      <c r="E25" s="92"/>
      <c r="F25" s="92"/>
      <c r="G25" s="92"/>
      <c r="H25" s="92"/>
      <c r="I25" s="92"/>
      <c r="J25" s="92"/>
      <c r="K25" s="95"/>
      <c r="L25" s="95"/>
      <c r="M25" s="95"/>
      <c r="N25" s="92"/>
      <c r="O25" s="96"/>
      <c r="P25" s="97"/>
      <c r="Q25" s="96"/>
      <c r="R25" s="92"/>
      <c r="S25" s="92"/>
      <c r="T25" s="95"/>
      <c r="U25" s="95"/>
      <c r="V25" s="92"/>
      <c r="W25" s="95"/>
      <c r="X25" s="95"/>
      <c r="Y25" s="95"/>
      <c r="Z25" s="92"/>
      <c r="AA25" s="96"/>
      <c r="AB25" s="97"/>
      <c r="AC25" s="96"/>
      <c r="AD25" s="95"/>
      <c r="AE25" s="92"/>
      <c r="AF25" s="92"/>
      <c r="AG25" s="92"/>
      <c r="AH25" s="92"/>
      <c r="AI25" s="96"/>
      <c r="AJ25" s="97"/>
      <c r="AK25" s="96"/>
      <c r="AL25" s="95"/>
      <c r="AM25" s="92"/>
      <c r="AN25" s="92"/>
      <c r="AO25" s="92"/>
      <c r="AP25" s="68"/>
      <c r="AQ25" s="68"/>
      <c r="AR25" s="68"/>
      <c r="AS25" s="68"/>
      <c r="AT25" s="68"/>
      <c r="AU25" s="68"/>
      <c r="AV25" s="68"/>
      <c r="AW25" s="68"/>
    </row>
    <row r="26" spans="1:52" s="68" customFormat="1" ht="26.25" x14ac:dyDescent="0.3">
      <c r="A26" s="76">
        <v>3</v>
      </c>
      <c r="B26" s="77"/>
      <c r="D26" s="78"/>
      <c r="K26" s="79"/>
      <c r="L26" s="80" t="s">
        <v>0</v>
      </c>
      <c r="M26" s="79"/>
      <c r="N26" s="81">
        <v>2</v>
      </c>
      <c r="O26" s="82" t="s">
        <v>74</v>
      </c>
      <c r="P26" s="81">
        <v>1</v>
      </c>
      <c r="R26" s="68" t="s">
        <v>25</v>
      </c>
      <c r="W26" s="79"/>
      <c r="Y26" s="78"/>
      <c r="AY26" s="83"/>
    </row>
    <row r="27" spans="1:52" ht="20.25" x14ac:dyDescent="0.3">
      <c r="A27" s="84"/>
      <c r="B27" s="85"/>
      <c r="E27" s="68"/>
      <c r="F27" s="68"/>
      <c r="G27" s="68"/>
      <c r="H27" s="68"/>
      <c r="I27" s="68"/>
      <c r="J27" s="68"/>
      <c r="L27" s="80" t="s">
        <v>150</v>
      </c>
      <c r="N27" s="81">
        <v>2</v>
      </c>
      <c r="O27" s="82" t="s">
        <v>74</v>
      </c>
      <c r="P27" s="81">
        <v>0</v>
      </c>
      <c r="R27" s="68" t="s">
        <v>4</v>
      </c>
      <c r="S27" s="68"/>
      <c r="V27" s="68"/>
      <c r="Z27" s="68"/>
      <c r="AA27" s="98"/>
      <c r="AI27" s="98"/>
      <c r="AJ27" s="82"/>
      <c r="AK27" s="98"/>
      <c r="AM27" s="68"/>
      <c r="AN27" s="68"/>
      <c r="AO27" s="68"/>
      <c r="AP27" s="68"/>
      <c r="AQ27" s="68"/>
      <c r="AR27" s="68"/>
      <c r="AT27" s="68"/>
      <c r="AU27" s="68"/>
      <c r="AV27" s="68"/>
      <c r="AW27" s="68"/>
      <c r="AY27" s="83"/>
    </row>
    <row r="28" spans="1:52" ht="20.25" x14ac:dyDescent="0.3">
      <c r="A28" s="84"/>
      <c r="B28" s="85"/>
      <c r="D28" s="78"/>
      <c r="E28" s="68"/>
      <c r="F28" s="68"/>
      <c r="G28" s="68"/>
      <c r="H28" s="68"/>
      <c r="I28" s="68"/>
      <c r="J28" s="68"/>
      <c r="L28" s="80" t="s">
        <v>24</v>
      </c>
      <c r="N28" s="81">
        <v>0</v>
      </c>
      <c r="O28" s="82" t="s">
        <v>74</v>
      </c>
      <c r="P28" s="81">
        <v>0</v>
      </c>
      <c r="Q28" s="98"/>
      <c r="R28" s="68" t="s">
        <v>151</v>
      </c>
      <c r="S28" s="68"/>
      <c r="V28" s="68"/>
      <c r="Y28" s="78"/>
      <c r="Z28" s="68"/>
      <c r="AA28" s="79"/>
      <c r="AI28" s="79"/>
      <c r="AJ28" s="79"/>
      <c r="AK28" s="79"/>
      <c r="AM28" s="68"/>
      <c r="AN28" s="68"/>
      <c r="AO28" s="68"/>
      <c r="AP28" s="68"/>
      <c r="AQ28" s="68"/>
      <c r="AR28" s="68"/>
      <c r="AT28" s="68"/>
      <c r="AU28" s="68"/>
      <c r="AV28" s="68"/>
      <c r="AW28" s="68"/>
      <c r="AY28" s="83"/>
      <c r="AZ28" s="68"/>
    </row>
    <row r="29" spans="1:52" ht="20.25" x14ac:dyDescent="0.3">
      <c r="A29" s="84"/>
      <c r="B29" s="85"/>
      <c r="E29" s="68"/>
      <c r="F29" s="68"/>
      <c r="G29" s="68"/>
      <c r="H29" s="68"/>
      <c r="I29" s="68"/>
      <c r="J29" s="68"/>
      <c r="L29" s="80" t="s">
        <v>5</v>
      </c>
      <c r="N29" s="81">
        <v>0</v>
      </c>
      <c r="O29" s="82" t="s">
        <v>74</v>
      </c>
      <c r="P29" s="81">
        <v>0</v>
      </c>
      <c r="R29" s="68" t="s">
        <v>23</v>
      </c>
      <c r="S29" s="68"/>
      <c r="V29" s="68"/>
      <c r="Z29" s="68"/>
      <c r="AA29" s="98"/>
      <c r="AI29" s="98"/>
      <c r="AJ29" s="82"/>
      <c r="AK29" s="98"/>
      <c r="AM29" s="68"/>
      <c r="AN29" s="68"/>
      <c r="AO29" s="68"/>
      <c r="AP29" s="68"/>
      <c r="AQ29" s="68"/>
      <c r="AR29" s="68"/>
      <c r="AT29" s="68"/>
      <c r="AU29" s="68"/>
      <c r="AV29" s="68"/>
      <c r="AW29" s="68"/>
      <c r="AY29" s="83"/>
    </row>
    <row r="30" spans="1:52" ht="20.25" x14ac:dyDescent="0.3">
      <c r="A30" s="84"/>
      <c r="B30" s="85"/>
      <c r="D30" s="78"/>
      <c r="E30" s="68"/>
      <c r="F30" s="68"/>
      <c r="G30" s="68"/>
      <c r="H30" s="68"/>
      <c r="I30" s="68"/>
      <c r="J30" s="68"/>
      <c r="L30" s="80" t="s">
        <v>2</v>
      </c>
      <c r="N30" s="81">
        <v>1</v>
      </c>
      <c r="O30" s="82" t="s">
        <v>74</v>
      </c>
      <c r="P30" s="81">
        <v>0</v>
      </c>
      <c r="Q30" s="98" t="s">
        <v>110</v>
      </c>
      <c r="R30" s="68" t="s">
        <v>1</v>
      </c>
      <c r="S30" s="68"/>
      <c r="V30" s="68"/>
      <c r="Y30" s="78"/>
      <c r="Z30" s="68"/>
      <c r="AA30" s="79"/>
      <c r="AI30" s="79"/>
      <c r="AJ30" s="79"/>
      <c r="AK30" s="79"/>
      <c r="AM30" s="68"/>
      <c r="AN30" s="68"/>
      <c r="AO30" s="68"/>
      <c r="AP30" s="68"/>
      <c r="AQ30" s="68"/>
      <c r="AR30" s="68"/>
      <c r="AT30" s="68"/>
      <c r="AU30" s="68"/>
      <c r="AV30" s="68"/>
      <c r="AW30" s="68"/>
      <c r="AY30" s="83"/>
      <c r="AZ30" s="68"/>
    </row>
    <row r="31" spans="1:52" ht="3.75" customHeight="1" x14ac:dyDescent="0.3">
      <c r="A31" s="84"/>
      <c r="B31" s="85"/>
      <c r="C31" s="86"/>
      <c r="D31" s="87"/>
      <c r="E31" s="85"/>
      <c r="F31" s="85"/>
      <c r="G31" s="85"/>
      <c r="H31" s="85"/>
      <c r="I31" s="85"/>
      <c r="J31" s="85"/>
      <c r="K31" s="88"/>
      <c r="L31" s="88"/>
      <c r="M31" s="88"/>
      <c r="N31" s="85"/>
      <c r="O31" s="89"/>
      <c r="P31" s="90"/>
      <c r="Q31" s="89"/>
      <c r="R31" s="85"/>
      <c r="S31" s="85"/>
      <c r="T31" s="88"/>
      <c r="U31" s="88"/>
      <c r="V31" s="85"/>
      <c r="W31" s="88"/>
      <c r="X31" s="88"/>
      <c r="Y31" s="88"/>
      <c r="Z31" s="85"/>
      <c r="AA31" s="89"/>
      <c r="AB31" s="90"/>
      <c r="AC31" s="89"/>
      <c r="AD31" s="88"/>
      <c r="AE31" s="85"/>
      <c r="AF31" s="85"/>
      <c r="AG31" s="85"/>
      <c r="AH31" s="85"/>
      <c r="AI31" s="89"/>
      <c r="AJ31" s="90"/>
      <c r="AK31" s="89"/>
      <c r="AL31" s="88"/>
      <c r="AM31" s="85"/>
      <c r="AN31" s="85"/>
      <c r="AO31" s="85"/>
      <c r="AP31" s="68"/>
      <c r="AQ31" s="68"/>
      <c r="AR31" s="68"/>
      <c r="AS31" s="68"/>
      <c r="AT31" s="68"/>
      <c r="AU31" s="68"/>
      <c r="AV31" s="68"/>
      <c r="AW31" s="68"/>
    </row>
    <row r="32" spans="1:52" s="68" customFormat="1" ht="26.25" x14ac:dyDescent="0.3">
      <c r="A32" s="76">
        <v>4</v>
      </c>
      <c r="B32" s="91"/>
      <c r="D32" s="78"/>
      <c r="K32" s="79"/>
      <c r="L32" s="80" t="s">
        <v>0</v>
      </c>
      <c r="M32" s="79"/>
      <c r="N32" s="81">
        <v>2</v>
      </c>
      <c r="O32" s="82" t="s">
        <v>74</v>
      </c>
      <c r="P32" s="81">
        <v>0</v>
      </c>
      <c r="R32" s="68" t="s">
        <v>4</v>
      </c>
      <c r="W32" s="79"/>
      <c r="Y32" s="78"/>
      <c r="AY32" s="83"/>
    </row>
    <row r="33" spans="1:52" ht="20.25" x14ac:dyDescent="0.3">
      <c r="A33" s="84"/>
      <c r="B33" s="92"/>
      <c r="E33" s="68"/>
      <c r="F33" s="68"/>
      <c r="G33" s="68"/>
      <c r="H33" s="68"/>
      <c r="I33" s="68"/>
      <c r="J33" s="68"/>
      <c r="L33" s="80" t="s">
        <v>151</v>
      </c>
      <c r="N33" s="81">
        <v>0</v>
      </c>
      <c r="O33" s="82" t="s">
        <v>74</v>
      </c>
      <c r="P33" s="81">
        <v>2</v>
      </c>
      <c r="R33" s="68" t="s">
        <v>150</v>
      </c>
      <c r="S33" s="68"/>
      <c r="V33" s="68"/>
      <c r="Z33" s="68"/>
      <c r="AA33" s="98"/>
      <c r="AI33" s="98"/>
      <c r="AJ33" s="82"/>
      <c r="AK33" s="98"/>
      <c r="AM33" s="68"/>
      <c r="AN33" s="68"/>
      <c r="AO33" s="68"/>
      <c r="AP33" s="68"/>
      <c r="AQ33" s="68"/>
      <c r="AR33" s="68"/>
      <c r="AT33" s="68"/>
      <c r="AU33" s="68"/>
      <c r="AV33" s="68"/>
      <c r="AW33" s="68"/>
      <c r="AY33" s="83"/>
    </row>
    <row r="34" spans="1:52" ht="20.25" x14ac:dyDescent="0.3">
      <c r="A34" s="84"/>
      <c r="B34" s="92"/>
      <c r="D34" s="78"/>
      <c r="E34" s="68"/>
      <c r="F34" s="68"/>
      <c r="G34" s="68"/>
      <c r="H34" s="68"/>
      <c r="I34" s="68"/>
      <c r="J34" s="68"/>
      <c r="L34" s="80" t="s">
        <v>24</v>
      </c>
      <c r="N34" s="81">
        <v>2</v>
      </c>
      <c r="O34" s="82" t="s">
        <v>74</v>
      </c>
      <c r="P34" s="81">
        <v>0</v>
      </c>
      <c r="Q34" s="98"/>
      <c r="R34" s="68" t="s">
        <v>23</v>
      </c>
      <c r="S34" s="68"/>
      <c r="V34" s="68"/>
      <c r="Y34" s="78"/>
      <c r="Z34" s="68"/>
      <c r="AA34" s="79"/>
      <c r="AI34" s="79"/>
      <c r="AJ34" s="79"/>
      <c r="AK34" s="79"/>
      <c r="AM34" s="68"/>
      <c r="AN34" s="68"/>
      <c r="AO34" s="68"/>
      <c r="AP34" s="68"/>
      <c r="AQ34" s="68"/>
      <c r="AR34" s="68"/>
      <c r="AT34" s="68"/>
      <c r="AU34" s="68"/>
      <c r="AV34" s="68"/>
      <c r="AW34" s="68"/>
      <c r="AY34" s="83"/>
      <c r="AZ34" s="68"/>
    </row>
    <row r="35" spans="1:52" ht="20.25" x14ac:dyDescent="0.3">
      <c r="A35" s="84"/>
      <c r="B35" s="92"/>
      <c r="E35" s="68"/>
      <c r="F35" s="68"/>
      <c r="G35" s="68"/>
      <c r="H35" s="68"/>
      <c r="I35" s="68"/>
      <c r="J35" s="68"/>
      <c r="L35" s="80" t="s">
        <v>5</v>
      </c>
      <c r="N35" s="81">
        <v>2</v>
      </c>
      <c r="O35" s="82" t="s">
        <v>74</v>
      </c>
      <c r="P35" s="81">
        <v>2</v>
      </c>
      <c r="R35" s="68" t="s">
        <v>1</v>
      </c>
      <c r="S35" s="68"/>
      <c r="V35" s="68"/>
      <c r="Z35" s="68"/>
      <c r="AA35" s="98"/>
      <c r="AI35" s="98"/>
      <c r="AJ35" s="82"/>
      <c r="AK35" s="98"/>
      <c r="AM35" s="68"/>
      <c r="AN35" s="68"/>
      <c r="AO35" s="68"/>
      <c r="AP35" s="68"/>
      <c r="AQ35" s="68"/>
      <c r="AR35" s="68"/>
      <c r="AT35" s="68"/>
      <c r="AU35" s="68"/>
      <c r="AV35" s="68"/>
      <c r="AW35" s="68"/>
      <c r="AY35" s="83"/>
    </row>
    <row r="36" spans="1:52" ht="20.25" x14ac:dyDescent="0.3">
      <c r="A36" s="84"/>
      <c r="B36" s="92"/>
      <c r="D36" s="78"/>
      <c r="E36" s="68"/>
      <c r="F36" s="68"/>
      <c r="G36" s="68"/>
      <c r="H36" s="68"/>
      <c r="I36" s="68"/>
      <c r="J36" s="68"/>
      <c r="L36" s="80" t="s">
        <v>25</v>
      </c>
      <c r="N36" s="81">
        <v>1</v>
      </c>
      <c r="O36" s="82" t="s">
        <v>74</v>
      </c>
      <c r="P36" s="81">
        <v>0</v>
      </c>
      <c r="Q36" s="98" t="s">
        <v>110</v>
      </c>
      <c r="R36" s="68" t="s">
        <v>2</v>
      </c>
      <c r="S36" s="68"/>
      <c r="V36" s="68"/>
      <c r="Y36" s="78"/>
      <c r="Z36" s="68"/>
      <c r="AA36" s="79"/>
      <c r="AI36" s="79"/>
      <c r="AJ36" s="79"/>
      <c r="AK36" s="79"/>
      <c r="AM36" s="68"/>
      <c r="AN36" s="68"/>
      <c r="AO36" s="68"/>
      <c r="AP36" s="68"/>
      <c r="AQ36" s="68"/>
      <c r="AR36" s="68"/>
      <c r="AT36" s="68"/>
      <c r="AU36" s="68"/>
      <c r="AV36" s="68"/>
      <c r="AW36" s="68"/>
      <c r="AY36" s="83"/>
      <c r="AZ36" s="68"/>
    </row>
    <row r="37" spans="1:52" ht="3.75" customHeight="1" x14ac:dyDescent="0.3">
      <c r="A37" s="84"/>
      <c r="B37" s="92"/>
      <c r="C37" s="93"/>
      <c r="D37" s="94"/>
      <c r="E37" s="92"/>
      <c r="F37" s="92"/>
      <c r="G37" s="92"/>
      <c r="H37" s="92"/>
      <c r="I37" s="92"/>
      <c r="J37" s="92"/>
      <c r="K37" s="95"/>
      <c r="L37" s="95"/>
      <c r="M37" s="95"/>
      <c r="N37" s="92"/>
      <c r="O37" s="96"/>
      <c r="P37" s="97"/>
      <c r="Q37" s="96"/>
      <c r="R37" s="92"/>
      <c r="S37" s="92"/>
      <c r="T37" s="95"/>
      <c r="U37" s="95"/>
      <c r="V37" s="92"/>
      <c r="W37" s="95"/>
      <c r="X37" s="95"/>
      <c r="Y37" s="95"/>
      <c r="Z37" s="92"/>
      <c r="AA37" s="96"/>
      <c r="AB37" s="97"/>
      <c r="AC37" s="96"/>
      <c r="AD37" s="95"/>
      <c r="AE37" s="92"/>
      <c r="AF37" s="92"/>
      <c r="AG37" s="92"/>
      <c r="AH37" s="92"/>
      <c r="AI37" s="96"/>
      <c r="AJ37" s="97"/>
      <c r="AK37" s="96"/>
      <c r="AL37" s="95"/>
      <c r="AM37" s="92"/>
      <c r="AN37" s="92"/>
      <c r="AO37" s="92"/>
      <c r="AP37" s="68"/>
      <c r="AQ37" s="68"/>
      <c r="AR37" s="68"/>
      <c r="AS37" s="68"/>
      <c r="AT37" s="68"/>
      <c r="AU37" s="68"/>
      <c r="AV37" s="68"/>
      <c r="AW37" s="68"/>
    </row>
    <row r="38" spans="1:52" s="68" customFormat="1" ht="26.25" x14ac:dyDescent="0.3">
      <c r="A38" s="76">
        <v>5</v>
      </c>
      <c r="B38" s="77"/>
      <c r="D38" s="78"/>
      <c r="K38" s="79"/>
      <c r="L38" s="80" t="s">
        <v>0</v>
      </c>
      <c r="M38" s="79"/>
      <c r="N38" s="81">
        <v>2</v>
      </c>
      <c r="O38" s="82" t="s">
        <v>74</v>
      </c>
      <c r="P38" s="81">
        <v>1</v>
      </c>
      <c r="R38" s="68" t="s">
        <v>151</v>
      </c>
      <c r="W38" s="79"/>
      <c r="Y38" s="78"/>
      <c r="AY38" s="83"/>
    </row>
    <row r="39" spans="1:52" ht="20.25" x14ac:dyDescent="0.3">
      <c r="A39" s="84"/>
      <c r="B39" s="85"/>
      <c r="E39" s="68"/>
      <c r="F39" s="68"/>
      <c r="G39" s="68"/>
      <c r="H39" s="68"/>
      <c r="I39" s="68"/>
      <c r="J39" s="68"/>
      <c r="L39" s="80" t="s">
        <v>150</v>
      </c>
      <c r="N39" s="81">
        <v>5</v>
      </c>
      <c r="O39" s="82" t="s">
        <v>74</v>
      </c>
      <c r="P39" s="81">
        <v>0</v>
      </c>
      <c r="R39" s="68" t="s">
        <v>23</v>
      </c>
      <c r="S39" s="68"/>
      <c r="V39" s="68"/>
      <c r="Z39" s="68"/>
      <c r="AA39" s="98"/>
      <c r="AB39" s="82"/>
      <c r="AC39" s="98"/>
      <c r="AE39" s="68"/>
      <c r="AF39" s="68"/>
      <c r="AG39" s="68"/>
      <c r="AH39" s="68"/>
      <c r="AI39" s="98"/>
      <c r="AJ39" s="82"/>
      <c r="AK39" s="98"/>
      <c r="AM39" s="68"/>
      <c r="AN39" s="68"/>
      <c r="AO39" s="68"/>
      <c r="AP39" s="68"/>
      <c r="AQ39" s="68"/>
      <c r="AR39" s="68"/>
      <c r="AT39" s="68"/>
      <c r="AU39" s="68"/>
      <c r="AV39" s="68"/>
      <c r="AW39" s="68"/>
      <c r="AY39" s="83"/>
    </row>
    <row r="40" spans="1:52" ht="20.25" x14ac:dyDescent="0.3">
      <c r="A40" s="84"/>
      <c r="B40" s="85"/>
      <c r="D40" s="78"/>
      <c r="E40" s="68"/>
      <c r="F40" s="68"/>
      <c r="G40" s="68"/>
      <c r="H40" s="68"/>
      <c r="I40" s="68"/>
      <c r="J40" s="68"/>
      <c r="L40" s="80" t="s">
        <v>24</v>
      </c>
      <c r="N40" s="81">
        <v>2</v>
      </c>
      <c r="O40" s="82" t="s">
        <v>74</v>
      </c>
      <c r="P40" s="81">
        <v>3</v>
      </c>
      <c r="Q40" s="98"/>
      <c r="R40" s="68" t="s">
        <v>5</v>
      </c>
      <c r="S40" s="68"/>
      <c r="V40" s="68"/>
      <c r="Y40" s="78"/>
      <c r="Z40" s="68"/>
      <c r="AA40" s="79"/>
      <c r="AB40" s="79"/>
      <c r="AC40" s="79"/>
      <c r="AE40" s="68"/>
      <c r="AF40" s="68"/>
      <c r="AG40" s="68"/>
      <c r="AH40" s="68"/>
      <c r="AI40" s="79"/>
      <c r="AJ40" s="79"/>
      <c r="AK40" s="79"/>
      <c r="AM40" s="68"/>
      <c r="AN40" s="68"/>
      <c r="AO40" s="68"/>
      <c r="AP40" s="68"/>
      <c r="AQ40" s="68"/>
      <c r="AR40" s="68"/>
      <c r="AT40" s="68"/>
      <c r="AU40" s="68"/>
      <c r="AV40" s="68"/>
      <c r="AW40" s="68"/>
      <c r="AY40" s="83"/>
      <c r="AZ40" s="68"/>
    </row>
    <row r="41" spans="1:52" ht="20.25" x14ac:dyDescent="0.3">
      <c r="A41" s="84"/>
      <c r="B41" s="85"/>
      <c r="E41" s="68"/>
      <c r="F41" s="68"/>
      <c r="G41" s="68"/>
      <c r="H41" s="68"/>
      <c r="I41" s="68"/>
      <c r="J41" s="68"/>
      <c r="L41" s="80" t="s">
        <v>4</v>
      </c>
      <c r="N41" s="81">
        <v>1</v>
      </c>
      <c r="O41" s="82" t="s">
        <v>74</v>
      </c>
      <c r="P41" s="81">
        <v>3</v>
      </c>
      <c r="R41" s="68" t="s">
        <v>2</v>
      </c>
      <c r="S41" s="68"/>
      <c r="V41" s="68"/>
      <c r="Z41" s="68"/>
      <c r="AA41" s="98"/>
      <c r="AB41" s="82"/>
      <c r="AC41" s="98"/>
      <c r="AE41" s="68"/>
      <c r="AF41" s="68"/>
      <c r="AG41" s="68"/>
      <c r="AH41" s="68"/>
      <c r="AI41" s="98"/>
      <c r="AJ41" s="82"/>
      <c r="AK41" s="98"/>
      <c r="AM41" s="68"/>
      <c r="AN41" s="68"/>
      <c r="AO41" s="68"/>
      <c r="AP41" s="68"/>
      <c r="AQ41" s="68"/>
      <c r="AR41" s="68"/>
      <c r="AT41" s="68"/>
      <c r="AU41" s="68"/>
      <c r="AV41" s="68"/>
      <c r="AW41" s="68"/>
      <c r="AY41" s="83"/>
    </row>
    <row r="42" spans="1:52" ht="20.25" x14ac:dyDescent="0.3">
      <c r="A42" s="84"/>
      <c r="B42" s="85"/>
      <c r="D42" s="78"/>
      <c r="E42" s="68"/>
      <c r="F42" s="68"/>
      <c r="G42" s="68"/>
      <c r="H42" s="68"/>
      <c r="I42" s="68"/>
      <c r="J42" s="68"/>
      <c r="L42" s="80" t="s">
        <v>25</v>
      </c>
      <c r="N42" s="81">
        <v>3</v>
      </c>
      <c r="O42" s="82" t="s">
        <v>74</v>
      </c>
      <c r="P42" s="81">
        <v>0</v>
      </c>
      <c r="Q42" s="98" t="s">
        <v>110</v>
      </c>
      <c r="R42" s="68" t="s">
        <v>1</v>
      </c>
      <c r="S42" s="68"/>
      <c r="V42" s="68"/>
      <c r="Y42" s="78"/>
      <c r="Z42" s="68"/>
      <c r="AA42" s="79"/>
      <c r="AB42" s="79"/>
      <c r="AC42" s="79"/>
      <c r="AE42" s="68"/>
      <c r="AF42" s="68"/>
      <c r="AG42" s="68"/>
      <c r="AH42" s="68"/>
      <c r="AI42" s="79"/>
      <c r="AJ42" s="79"/>
      <c r="AK42" s="79"/>
      <c r="AM42" s="68"/>
      <c r="AN42" s="68"/>
      <c r="AO42" s="68"/>
      <c r="AP42" s="68"/>
      <c r="AQ42" s="68"/>
      <c r="AR42" s="68"/>
      <c r="AT42" s="68"/>
      <c r="AU42" s="68"/>
      <c r="AV42" s="68"/>
      <c r="AW42" s="68"/>
      <c r="AY42" s="83"/>
      <c r="AZ42" s="68"/>
    </row>
    <row r="43" spans="1:52" ht="3.75" customHeight="1" x14ac:dyDescent="0.3">
      <c r="A43" s="84"/>
      <c r="B43" s="85"/>
      <c r="C43" s="86"/>
      <c r="D43" s="87"/>
      <c r="E43" s="85"/>
      <c r="F43" s="85"/>
      <c r="G43" s="85"/>
      <c r="H43" s="85"/>
      <c r="I43" s="85"/>
      <c r="J43" s="85"/>
      <c r="K43" s="88"/>
      <c r="L43" s="88"/>
      <c r="M43" s="88"/>
      <c r="N43" s="85"/>
      <c r="O43" s="89"/>
      <c r="P43" s="90"/>
      <c r="Q43" s="89"/>
      <c r="R43" s="85"/>
      <c r="S43" s="85"/>
      <c r="T43" s="88"/>
      <c r="U43" s="88"/>
      <c r="V43" s="85"/>
      <c r="W43" s="88"/>
      <c r="X43" s="88"/>
      <c r="Y43" s="88"/>
      <c r="Z43" s="85"/>
      <c r="AA43" s="89"/>
      <c r="AB43" s="90"/>
      <c r="AC43" s="89"/>
      <c r="AD43" s="88"/>
      <c r="AE43" s="85"/>
      <c r="AF43" s="85"/>
      <c r="AG43" s="85"/>
      <c r="AH43" s="85"/>
      <c r="AI43" s="89"/>
      <c r="AJ43" s="90"/>
      <c r="AK43" s="89"/>
      <c r="AL43" s="88"/>
      <c r="AM43" s="85"/>
      <c r="AN43" s="85"/>
      <c r="AO43" s="85"/>
      <c r="AP43" s="68"/>
      <c r="AQ43" s="68"/>
      <c r="AR43" s="68"/>
      <c r="AS43" s="68"/>
      <c r="AT43" s="68"/>
      <c r="AU43" s="68"/>
      <c r="AV43" s="68"/>
      <c r="AW43" s="68"/>
    </row>
    <row r="44" spans="1:52" s="68" customFormat="1" ht="26.25" x14ac:dyDescent="0.3">
      <c r="A44" s="76">
        <v>6</v>
      </c>
      <c r="B44" s="91"/>
      <c r="D44" s="78"/>
      <c r="K44" s="79"/>
      <c r="L44" s="80" t="s">
        <v>0</v>
      </c>
      <c r="M44" s="79"/>
      <c r="N44" s="81">
        <v>3</v>
      </c>
      <c r="O44" s="82" t="s">
        <v>74</v>
      </c>
      <c r="P44" s="81">
        <v>0</v>
      </c>
      <c r="R44" s="68" t="s">
        <v>23</v>
      </c>
      <c r="W44" s="79"/>
      <c r="Y44" s="78"/>
      <c r="AY44" s="83"/>
    </row>
    <row r="45" spans="1:52" ht="20.25" x14ac:dyDescent="0.3">
      <c r="A45" s="84"/>
      <c r="B45" s="92"/>
      <c r="E45" s="68"/>
      <c r="F45" s="68"/>
      <c r="G45" s="68"/>
      <c r="H45" s="68"/>
      <c r="I45" s="68"/>
      <c r="J45" s="68"/>
      <c r="L45" s="80" t="s">
        <v>150</v>
      </c>
      <c r="N45" s="81">
        <v>2</v>
      </c>
      <c r="O45" s="82" t="s">
        <v>74</v>
      </c>
      <c r="P45" s="81">
        <v>0</v>
      </c>
      <c r="R45" s="68" t="s">
        <v>5</v>
      </c>
      <c r="S45" s="68"/>
      <c r="V45" s="68"/>
      <c r="Z45" s="68"/>
      <c r="AA45" s="98"/>
      <c r="AB45" s="82"/>
      <c r="AC45" s="98"/>
      <c r="AE45" s="68"/>
      <c r="AF45" s="68"/>
      <c r="AG45" s="68"/>
      <c r="AH45" s="68"/>
      <c r="AI45" s="98"/>
      <c r="AJ45" s="82"/>
      <c r="AK45" s="98"/>
      <c r="AM45" s="68"/>
      <c r="AN45" s="68"/>
      <c r="AO45" s="68"/>
      <c r="AP45" s="68"/>
      <c r="AQ45" s="68"/>
      <c r="AR45" s="68"/>
      <c r="AT45" s="68"/>
      <c r="AU45" s="68"/>
      <c r="AV45" s="68"/>
      <c r="AW45" s="68"/>
      <c r="AY45" s="83"/>
    </row>
    <row r="46" spans="1:52" ht="20.25" x14ac:dyDescent="0.3">
      <c r="A46" s="84"/>
      <c r="B46" s="92"/>
      <c r="D46" s="78"/>
      <c r="E46" s="68"/>
      <c r="F46" s="68"/>
      <c r="G46" s="68"/>
      <c r="H46" s="68"/>
      <c r="I46" s="68"/>
      <c r="J46" s="68"/>
      <c r="L46" s="80" t="s">
        <v>24</v>
      </c>
      <c r="N46" s="81">
        <v>4</v>
      </c>
      <c r="O46" s="82" t="s">
        <v>74</v>
      </c>
      <c r="P46" s="81">
        <v>2</v>
      </c>
      <c r="Q46" s="98"/>
      <c r="R46" s="68" t="s">
        <v>1</v>
      </c>
      <c r="S46" s="68"/>
      <c r="V46" s="68"/>
      <c r="Y46" s="78"/>
      <c r="Z46" s="68"/>
      <c r="AA46" s="79"/>
      <c r="AB46" s="79"/>
      <c r="AC46" s="79"/>
      <c r="AE46" s="68"/>
      <c r="AF46" s="68"/>
      <c r="AG46" s="68"/>
      <c r="AH46" s="68"/>
      <c r="AI46" s="79"/>
      <c r="AJ46" s="79"/>
      <c r="AK46" s="79"/>
      <c r="AM46" s="68"/>
      <c r="AN46" s="68"/>
      <c r="AO46" s="68"/>
      <c r="AP46" s="68"/>
      <c r="AQ46" s="68"/>
      <c r="AR46" s="68"/>
      <c r="AT46" s="68"/>
      <c r="AU46" s="68"/>
      <c r="AV46" s="68"/>
      <c r="AW46" s="68"/>
      <c r="AY46" s="83"/>
      <c r="AZ46" s="68"/>
    </row>
    <row r="47" spans="1:52" ht="20.25" x14ac:dyDescent="0.3">
      <c r="A47" s="84"/>
      <c r="B47" s="92"/>
      <c r="E47" s="68"/>
      <c r="F47" s="68"/>
      <c r="G47" s="68"/>
      <c r="H47" s="68"/>
      <c r="I47" s="68"/>
      <c r="J47" s="68"/>
      <c r="L47" s="80" t="s">
        <v>151</v>
      </c>
      <c r="N47" s="81">
        <v>3</v>
      </c>
      <c r="O47" s="82" t="s">
        <v>74</v>
      </c>
      <c r="P47" s="81">
        <v>2</v>
      </c>
      <c r="R47" s="68" t="s">
        <v>2</v>
      </c>
      <c r="S47" s="68"/>
      <c r="V47" s="68"/>
      <c r="Z47" s="68"/>
      <c r="AA47" s="98"/>
      <c r="AB47" s="82"/>
      <c r="AC47" s="98"/>
      <c r="AE47" s="68"/>
      <c r="AF47" s="68"/>
      <c r="AG47" s="68"/>
      <c r="AH47" s="68"/>
      <c r="AI47" s="98"/>
      <c r="AJ47" s="82"/>
      <c r="AK47" s="98"/>
      <c r="AM47" s="68"/>
      <c r="AN47" s="68"/>
      <c r="AO47" s="68"/>
      <c r="AP47" s="68"/>
      <c r="AQ47" s="68"/>
      <c r="AR47" s="68"/>
      <c r="AT47" s="68"/>
      <c r="AU47" s="68"/>
      <c r="AV47" s="68"/>
      <c r="AW47" s="68"/>
      <c r="AY47" s="83"/>
    </row>
    <row r="48" spans="1:52" ht="20.25" x14ac:dyDescent="0.3">
      <c r="A48" s="84"/>
      <c r="B48" s="92"/>
      <c r="D48" s="78"/>
      <c r="E48" s="68"/>
      <c r="F48" s="68"/>
      <c r="G48" s="68"/>
      <c r="H48" s="68"/>
      <c r="I48" s="68"/>
      <c r="J48" s="68"/>
      <c r="L48" s="80" t="s">
        <v>4</v>
      </c>
      <c r="N48" s="81">
        <v>0</v>
      </c>
      <c r="O48" s="82" t="s">
        <v>74</v>
      </c>
      <c r="P48" s="81">
        <v>3</v>
      </c>
      <c r="Q48" s="98" t="s">
        <v>110</v>
      </c>
      <c r="R48" s="68" t="s">
        <v>25</v>
      </c>
      <c r="S48" s="68"/>
      <c r="V48" s="68"/>
      <c r="Y48" s="78"/>
      <c r="Z48" s="68"/>
      <c r="AA48" s="79"/>
      <c r="AB48" s="79"/>
      <c r="AC48" s="79"/>
      <c r="AE48" s="68"/>
      <c r="AF48" s="68"/>
      <c r="AG48" s="68"/>
      <c r="AH48" s="68"/>
      <c r="AI48" s="79"/>
      <c r="AJ48" s="79"/>
      <c r="AK48" s="79"/>
      <c r="AM48" s="68"/>
      <c r="AN48" s="68"/>
      <c r="AO48" s="68"/>
      <c r="AP48" s="68"/>
      <c r="AQ48" s="68"/>
      <c r="AR48" s="68"/>
      <c r="AT48" s="68"/>
      <c r="AU48" s="68"/>
      <c r="AV48" s="68"/>
      <c r="AW48" s="68"/>
      <c r="AY48" s="83"/>
      <c r="AZ48" s="68"/>
    </row>
    <row r="49" spans="1:52" ht="3.75" customHeight="1" x14ac:dyDescent="0.3">
      <c r="A49" s="84"/>
      <c r="B49" s="92"/>
      <c r="C49" s="93"/>
      <c r="D49" s="94"/>
      <c r="E49" s="92"/>
      <c r="F49" s="92"/>
      <c r="G49" s="92"/>
      <c r="H49" s="92"/>
      <c r="I49" s="92"/>
      <c r="J49" s="92"/>
      <c r="K49" s="95"/>
      <c r="L49" s="95"/>
      <c r="M49" s="95"/>
      <c r="N49" s="92"/>
      <c r="O49" s="96"/>
      <c r="P49" s="97"/>
      <c r="Q49" s="96"/>
      <c r="R49" s="92"/>
      <c r="S49" s="92"/>
      <c r="T49" s="95"/>
      <c r="U49" s="95"/>
      <c r="V49" s="92"/>
      <c r="W49" s="95"/>
      <c r="X49" s="95"/>
      <c r="Y49" s="95"/>
      <c r="Z49" s="92"/>
      <c r="AA49" s="96"/>
      <c r="AB49" s="97"/>
      <c r="AC49" s="96"/>
      <c r="AD49" s="95"/>
      <c r="AE49" s="92"/>
      <c r="AF49" s="92"/>
      <c r="AG49" s="92"/>
      <c r="AH49" s="92"/>
      <c r="AI49" s="96"/>
      <c r="AJ49" s="97"/>
      <c r="AK49" s="96"/>
      <c r="AL49" s="95"/>
      <c r="AM49" s="92"/>
      <c r="AN49" s="92"/>
      <c r="AO49" s="92"/>
      <c r="AP49" s="68"/>
      <c r="AQ49" s="68"/>
      <c r="AR49" s="68"/>
      <c r="AS49" s="68"/>
      <c r="AT49" s="68"/>
      <c r="AU49" s="68"/>
      <c r="AV49" s="68"/>
      <c r="AW49" s="68"/>
    </row>
    <row r="50" spans="1:52" s="68" customFormat="1" ht="26.25" x14ac:dyDescent="0.3">
      <c r="A50" s="76">
        <v>7</v>
      </c>
      <c r="B50" s="77"/>
      <c r="D50" s="78"/>
      <c r="K50" s="79"/>
      <c r="L50" s="80" t="s">
        <v>0</v>
      </c>
      <c r="M50" s="79"/>
      <c r="N50" s="81">
        <v>6</v>
      </c>
      <c r="O50" s="82" t="s">
        <v>74</v>
      </c>
      <c r="P50" s="81">
        <v>1</v>
      </c>
      <c r="R50" s="68" t="s">
        <v>5</v>
      </c>
      <c r="W50" s="79"/>
      <c r="Y50" s="78"/>
      <c r="AY50" s="83"/>
    </row>
    <row r="51" spans="1:52" ht="20.25" x14ac:dyDescent="0.3">
      <c r="A51" s="84"/>
      <c r="B51" s="85"/>
      <c r="E51" s="68"/>
      <c r="F51" s="68"/>
      <c r="G51" s="68"/>
      <c r="H51" s="68"/>
      <c r="I51" s="68"/>
      <c r="J51" s="68"/>
      <c r="L51" s="80" t="s">
        <v>150</v>
      </c>
      <c r="N51" s="81">
        <v>3</v>
      </c>
      <c r="O51" s="82" t="s">
        <v>74</v>
      </c>
      <c r="P51" s="81">
        <v>2</v>
      </c>
      <c r="R51" s="68" t="s">
        <v>24</v>
      </c>
      <c r="S51" s="68"/>
      <c r="V51" s="68"/>
      <c r="Z51" s="68"/>
      <c r="AA51" s="98"/>
      <c r="AB51" s="82"/>
      <c r="AC51" s="98"/>
      <c r="AE51" s="68"/>
      <c r="AF51" s="68"/>
      <c r="AG51" s="68"/>
      <c r="AH51" s="68"/>
      <c r="AI51" s="98"/>
      <c r="AJ51" s="82"/>
      <c r="AK51" s="98"/>
      <c r="AM51" s="68"/>
      <c r="AN51" s="68"/>
      <c r="AO51" s="68"/>
      <c r="AP51" s="68"/>
      <c r="AQ51" s="68"/>
      <c r="AR51" s="68"/>
      <c r="AT51" s="68"/>
      <c r="AU51" s="68"/>
      <c r="AV51" s="68"/>
      <c r="AW51" s="68"/>
      <c r="AY51" s="83"/>
    </row>
    <row r="52" spans="1:52" ht="20.25" x14ac:dyDescent="0.3">
      <c r="A52" s="84"/>
      <c r="B52" s="85"/>
      <c r="D52" s="78"/>
      <c r="E52" s="68"/>
      <c r="F52" s="68"/>
      <c r="G52" s="68"/>
      <c r="H52" s="68"/>
      <c r="I52" s="68"/>
      <c r="J52" s="68"/>
      <c r="L52" s="80" t="s">
        <v>23</v>
      </c>
      <c r="N52" s="81">
        <v>1</v>
      </c>
      <c r="O52" s="82" t="s">
        <v>74</v>
      </c>
      <c r="P52" s="81">
        <v>1</v>
      </c>
      <c r="Q52" s="98"/>
      <c r="R52" s="68" t="s">
        <v>2</v>
      </c>
      <c r="S52" s="68"/>
      <c r="V52" s="68"/>
      <c r="Y52" s="78"/>
      <c r="Z52" s="68"/>
      <c r="AA52" s="79"/>
      <c r="AB52" s="79"/>
      <c r="AC52" s="79"/>
      <c r="AE52" s="68"/>
      <c r="AF52" s="68"/>
      <c r="AG52" s="68"/>
      <c r="AH52" s="68"/>
      <c r="AI52" s="79"/>
      <c r="AJ52" s="79"/>
      <c r="AK52" s="79"/>
      <c r="AM52" s="68"/>
      <c r="AN52" s="68"/>
      <c r="AO52" s="68"/>
      <c r="AP52" s="68"/>
      <c r="AQ52" s="68"/>
      <c r="AR52" s="68"/>
      <c r="AT52" s="68"/>
      <c r="AU52" s="68"/>
      <c r="AV52" s="68"/>
      <c r="AW52" s="68"/>
      <c r="AY52" s="83"/>
      <c r="AZ52" s="68"/>
    </row>
    <row r="53" spans="1:52" ht="20.25" x14ac:dyDescent="0.3">
      <c r="A53" s="84"/>
      <c r="B53" s="85"/>
      <c r="E53" s="68"/>
      <c r="F53" s="68"/>
      <c r="G53" s="68"/>
      <c r="H53" s="68"/>
      <c r="I53" s="68"/>
      <c r="J53" s="68"/>
      <c r="L53" s="80" t="s">
        <v>151</v>
      </c>
      <c r="N53" s="81">
        <v>0</v>
      </c>
      <c r="O53" s="82" t="s">
        <v>74</v>
      </c>
      <c r="P53" s="81">
        <v>3</v>
      </c>
      <c r="R53" s="68" t="s">
        <v>25</v>
      </c>
      <c r="S53" s="68"/>
      <c r="V53" s="68"/>
      <c r="Z53" s="68"/>
      <c r="AA53" s="98"/>
      <c r="AB53" s="82"/>
      <c r="AC53" s="98"/>
      <c r="AE53" s="68"/>
      <c r="AF53" s="68"/>
      <c r="AG53" s="68"/>
      <c r="AH53" s="68"/>
      <c r="AI53" s="98"/>
      <c r="AJ53" s="82"/>
      <c r="AK53" s="98"/>
      <c r="AM53" s="68"/>
      <c r="AN53" s="68"/>
      <c r="AO53" s="68"/>
      <c r="AP53" s="68"/>
      <c r="AQ53" s="68"/>
      <c r="AR53" s="68"/>
      <c r="AT53" s="68"/>
      <c r="AU53" s="68"/>
      <c r="AV53" s="68"/>
      <c r="AW53" s="68"/>
      <c r="AY53" s="83"/>
    </row>
    <row r="54" spans="1:52" ht="20.25" x14ac:dyDescent="0.3">
      <c r="A54" s="84"/>
      <c r="B54" s="85"/>
      <c r="D54" s="78"/>
      <c r="E54" s="68"/>
      <c r="F54" s="68"/>
      <c r="G54" s="68"/>
      <c r="H54" s="68"/>
      <c r="I54" s="68"/>
      <c r="J54" s="68"/>
      <c r="L54" s="80" t="s">
        <v>4</v>
      </c>
      <c r="N54" s="81">
        <v>2</v>
      </c>
      <c r="O54" s="82" t="s">
        <v>74</v>
      </c>
      <c r="P54" s="81">
        <v>1</v>
      </c>
      <c r="Q54" s="98" t="s">
        <v>110</v>
      </c>
      <c r="R54" s="68" t="s">
        <v>1</v>
      </c>
      <c r="S54" s="68"/>
      <c r="V54" s="68"/>
      <c r="Y54" s="78"/>
      <c r="Z54" s="68"/>
      <c r="AA54" s="79"/>
      <c r="AB54" s="79"/>
      <c r="AC54" s="79"/>
      <c r="AE54" s="68"/>
      <c r="AF54" s="68"/>
      <c r="AG54" s="68"/>
      <c r="AH54" s="68"/>
      <c r="AI54" s="79"/>
      <c r="AJ54" s="79"/>
      <c r="AK54" s="79"/>
      <c r="AM54" s="68"/>
      <c r="AN54" s="68"/>
      <c r="AO54" s="68"/>
      <c r="AP54" s="68"/>
      <c r="AQ54" s="68"/>
      <c r="AR54" s="68"/>
      <c r="AT54" s="68"/>
      <c r="AU54" s="68"/>
      <c r="AV54" s="68"/>
      <c r="AW54" s="68"/>
      <c r="AY54" s="83"/>
      <c r="AZ54" s="68"/>
    </row>
    <row r="55" spans="1:52" ht="3.75" customHeight="1" x14ac:dyDescent="0.3">
      <c r="A55" s="84"/>
      <c r="B55" s="85"/>
      <c r="C55" s="86"/>
      <c r="D55" s="87"/>
      <c r="E55" s="85"/>
      <c r="F55" s="85"/>
      <c r="G55" s="85"/>
      <c r="H55" s="85"/>
      <c r="I55" s="85"/>
      <c r="J55" s="85"/>
      <c r="K55" s="88"/>
      <c r="L55" s="88"/>
      <c r="M55" s="88"/>
      <c r="N55" s="85"/>
      <c r="O55" s="89"/>
      <c r="P55" s="90"/>
      <c r="Q55" s="89"/>
      <c r="R55" s="85"/>
      <c r="S55" s="85"/>
      <c r="T55" s="88"/>
      <c r="U55" s="88"/>
      <c r="V55" s="85"/>
      <c r="W55" s="88"/>
      <c r="X55" s="88"/>
      <c r="Y55" s="88"/>
      <c r="Z55" s="85"/>
      <c r="AA55" s="89"/>
      <c r="AB55" s="90"/>
      <c r="AC55" s="89"/>
      <c r="AD55" s="88"/>
      <c r="AE55" s="85"/>
      <c r="AF55" s="85"/>
      <c r="AG55" s="85"/>
      <c r="AH55" s="85"/>
      <c r="AI55" s="89"/>
      <c r="AJ55" s="90"/>
      <c r="AK55" s="89"/>
      <c r="AL55" s="88"/>
      <c r="AM55" s="85"/>
      <c r="AN55" s="85"/>
      <c r="AO55" s="85"/>
      <c r="AP55" s="68"/>
      <c r="AQ55" s="68"/>
      <c r="AR55" s="68"/>
      <c r="AS55" s="68"/>
      <c r="AT55" s="68"/>
      <c r="AU55" s="68"/>
      <c r="AV55" s="68"/>
      <c r="AW55" s="68"/>
    </row>
    <row r="56" spans="1:52" s="68" customFormat="1" ht="26.25" x14ac:dyDescent="0.3">
      <c r="A56" s="76">
        <v>8</v>
      </c>
      <c r="B56" s="91"/>
      <c r="D56" s="78"/>
      <c r="K56" s="79"/>
      <c r="L56" s="80" t="s">
        <v>0</v>
      </c>
      <c r="M56" s="79"/>
      <c r="N56" s="81">
        <v>1</v>
      </c>
      <c r="O56" s="82" t="s">
        <v>74</v>
      </c>
      <c r="P56" s="81">
        <v>1</v>
      </c>
      <c r="R56" s="68" t="s">
        <v>24</v>
      </c>
      <c r="W56" s="79"/>
      <c r="Y56" s="78"/>
      <c r="AY56" s="83"/>
    </row>
    <row r="57" spans="1:52" ht="20.25" x14ac:dyDescent="0.3">
      <c r="A57" s="84"/>
      <c r="B57" s="92"/>
      <c r="D57" s="78"/>
      <c r="E57" s="68"/>
      <c r="F57" s="68"/>
      <c r="G57" s="68"/>
      <c r="H57" s="68"/>
      <c r="I57" s="68"/>
      <c r="J57" s="68"/>
      <c r="L57" s="80" t="s">
        <v>150</v>
      </c>
      <c r="N57" s="81">
        <v>0</v>
      </c>
      <c r="O57" s="82" t="s">
        <v>74</v>
      </c>
      <c r="P57" s="81">
        <v>0</v>
      </c>
      <c r="R57" s="68" t="s">
        <v>1</v>
      </c>
      <c r="S57" s="68"/>
      <c r="V57" s="68"/>
      <c r="Y57" s="78"/>
      <c r="Z57" s="68"/>
      <c r="AA57" s="79"/>
      <c r="AB57" s="79"/>
      <c r="AC57" s="79"/>
      <c r="AE57" s="68"/>
      <c r="AF57" s="68"/>
      <c r="AG57" s="68"/>
      <c r="AH57" s="68"/>
      <c r="AI57" s="79"/>
      <c r="AJ57" s="79"/>
      <c r="AK57" s="79"/>
      <c r="AM57" s="68"/>
      <c r="AN57" s="68"/>
      <c r="AO57" s="68"/>
      <c r="AP57" s="68"/>
      <c r="AQ57" s="68"/>
      <c r="AR57" s="68"/>
      <c r="AT57" s="68"/>
      <c r="AU57" s="68"/>
      <c r="AV57" s="68"/>
      <c r="AW57" s="68"/>
      <c r="AY57" s="83"/>
      <c r="AZ57" s="68"/>
    </row>
    <row r="58" spans="1:52" ht="20.25" x14ac:dyDescent="0.3">
      <c r="A58" s="84"/>
      <c r="B58" s="92"/>
      <c r="D58" s="78"/>
      <c r="E58" s="68"/>
      <c r="F58" s="68"/>
      <c r="G58" s="68"/>
      <c r="H58" s="68"/>
      <c r="I58" s="68"/>
      <c r="J58" s="68"/>
      <c r="L58" s="80" t="s">
        <v>5</v>
      </c>
      <c r="N58" s="81">
        <v>1</v>
      </c>
      <c r="O58" s="82" t="s">
        <v>74</v>
      </c>
      <c r="P58" s="81">
        <v>3</v>
      </c>
      <c r="Q58" s="98"/>
      <c r="R58" s="68" t="s">
        <v>2</v>
      </c>
      <c r="S58" s="68"/>
      <c r="V58" s="68"/>
      <c r="Y58" s="78"/>
      <c r="Z58" s="68"/>
      <c r="AA58" s="79"/>
      <c r="AB58" s="79"/>
      <c r="AC58" s="79"/>
      <c r="AE58" s="68"/>
      <c r="AF58" s="68"/>
      <c r="AG58" s="68"/>
      <c r="AH58" s="68"/>
      <c r="AI58" s="79"/>
      <c r="AJ58" s="79"/>
      <c r="AK58" s="79"/>
      <c r="AM58" s="68"/>
      <c r="AN58" s="68"/>
      <c r="AO58" s="68"/>
      <c r="AP58" s="68"/>
      <c r="AQ58" s="68"/>
      <c r="AR58" s="68"/>
      <c r="AT58" s="68"/>
      <c r="AU58" s="68"/>
      <c r="AV58" s="68"/>
      <c r="AW58" s="68"/>
      <c r="AY58" s="83"/>
      <c r="AZ58" s="68"/>
    </row>
    <row r="59" spans="1:52" ht="20.25" x14ac:dyDescent="0.3">
      <c r="A59" s="84"/>
      <c r="B59" s="92"/>
      <c r="D59" s="78"/>
      <c r="E59" s="68"/>
      <c r="F59" s="68"/>
      <c r="G59" s="68"/>
      <c r="H59" s="68"/>
      <c r="I59" s="68"/>
      <c r="J59" s="68"/>
      <c r="L59" s="80" t="s">
        <v>23</v>
      </c>
      <c r="N59" s="81">
        <v>0</v>
      </c>
      <c r="O59" s="82" t="s">
        <v>74</v>
      </c>
      <c r="P59" s="81">
        <v>1</v>
      </c>
      <c r="R59" s="68" t="s">
        <v>25</v>
      </c>
      <c r="S59" s="68"/>
      <c r="V59" s="68"/>
      <c r="Y59" s="78"/>
      <c r="Z59" s="68"/>
      <c r="AA59" s="79"/>
      <c r="AB59" s="79"/>
      <c r="AC59" s="79"/>
      <c r="AE59" s="68"/>
      <c r="AF59" s="68"/>
      <c r="AG59" s="68"/>
      <c r="AH59" s="68"/>
      <c r="AI59" s="79"/>
      <c r="AJ59" s="79"/>
      <c r="AK59" s="79"/>
      <c r="AM59" s="68"/>
      <c r="AN59" s="68"/>
      <c r="AO59" s="68"/>
      <c r="AP59" s="68"/>
      <c r="AQ59" s="68"/>
      <c r="AR59" s="68"/>
      <c r="AT59" s="68"/>
      <c r="AU59" s="68"/>
      <c r="AV59" s="68"/>
      <c r="AW59" s="68"/>
      <c r="AY59" s="83"/>
      <c r="AZ59" s="68"/>
    </row>
    <row r="60" spans="1:52" ht="20.25" x14ac:dyDescent="0.3">
      <c r="A60" s="84"/>
      <c r="B60" s="92"/>
      <c r="D60" s="78"/>
      <c r="E60" s="68"/>
      <c r="F60" s="68"/>
      <c r="G60" s="68"/>
      <c r="H60" s="68"/>
      <c r="I60" s="68"/>
      <c r="J60" s="68"/>
      <c r="L60" s="80" t="s">
        <v>151</v>
      </c>
      <c r="N60" s="81">
        <v>2</v>
      </c>
      <c r="O60" s="82" t="s">
        <v>74</v>
      </c>
      <c r="P60" s="81">
        <v>2</v>
      </c>
      <c r="Q60" s="98" t="s">
        <v>110</v>
      </c>
      <c r="R60" s="68" t="s">
        <v>4</v>
      </c>
      <c r="S60" s="68"/>
      <c r="V60" s="68"/>
      <c r="Y60" s="78"/>
      <c r="Z60" s="68"/>
      <c r="AA60" s="79"/>
      <c r="AB60" s="79"/>
      <c r="AC60" s="79"/>
      <c r="AE60" s="68"/>
      <c r="AF60" s="68"/>
      <c r="AG60" s="68"/>
      <c r="AH60" s="68"/>
      <c r="AI60" s="79"/>
      <c r="AJ60" s="79"/>
      <c r="AK60" s="79"/>
      <c r="AM60" s="68"/>
      <c r="AN60" s="68"/>
      <c r="AO60" s="68"/>
      <c r="AP60" s="68"/>
      <c r="AQ60" s="68"/>
      <c r="AR60" s="68"/>
      <c r="AT60" s="68"/>
      <c r="AU60" s="68"/>
      <c r="AV60" s="68"/>
      <c r="AW60" s="68"/>
      <c r="AY60" s="83"/>
      <c r="AZ60" s="68"/>
    </row>
    <row r="61" spans="1:52" ht="3.75" customHeight="1" x14ac:dyDescent="0.3">
      <c r="A61" s="84"/>
      <c r="B61" s="92"/>
      <c r="C61" s="93"/>
      <c r="D61" s="94"/>
      <c r="E61" s="92"/>
      <c r="F61" s="92"/>
      <c r="G61" s="92"/>
      <c r="H61" s="92"/>
      <c r="I61" s="92"/>
      <c r="J61" s="92"/>
      <c r="K61" s="95"/>
      <c r="L61" s="95"/>
      <c r="M61" s="95"/>
      <c r="N61" s="92"/>
      <c r="O61" s="96"/>
      <c r="P61" s="97"/>
      <c r="Q61" s="96"/>
      <c r="R61" s="92"/>
      <c r="S61" s="92"/>
      <c r="T61" s="95"/>
      <c r="U61" s="95"/>
      <c r="V61" s="92"/>
      <c r="W61" s="95"/>
      <c r="X61" s="95"/>
      <c r="Y61" s="95"/>
      <c r="Z61" s="92"/>
      <c r="AA61" s="96"/>
      <c r="AB61" s="97"/>
      <c r="AC61" s="96"/>
      <c r="AD61" s="95"/>
      <c r="AE61" s="92"/>
      <c r="AF61" s="92"/>
      <c r="AG61" s="92"/>
      <c r="AH61" s="92"/>
      <c r="AI61" s="96"/>
      <c r="AJ61" s="97"/>
      <c r="AK61" s="96"/>
      <c r="AL61" s="95"/>
      <c r="AM61" s="92"/>
      <c r="AN61" s="92"/>
      <c r="AO61" s="92"/>
      <c r="AP61" s="68"/>
      <c r="AQ61" s="68"/>
      <c r="AR61" s="68"/>
      <c r="AS61" s="68"/>
      <c r="AT61" s="68"/>
      <c r="AU61" s="68"/>
      <c r="AV61" s="68"/>
      <c r="AW61" s="68"/>
    </row>
    <row r="62" spans="1:52" s="68" customFormat="1" ht="26.25" x14ac:dyDescent="0.3">
      <c r="A62" s="76">
        <v>9</v>
      </c>
      <c r="B62" s="77"/>
      <c r="D62" s="78"/>
      <c r="K62" s="79"/>
      <c r="L62" s="80" t="s">
        <v>0</v>
      </c>
      <c r="M62" s="79"/>
      <c r="N62" s="81">
        <v>3</v>
      </c>
      <c r="O62" s="82" t="s">
        <v>74</v>
      </c>
      <c r="P62" s="81">
        <v>3</v>
      </c>
      <c r="R62" s="68" t="s">
        <v>150</v>
      </c>
      <c r="W62" s="79"/>
      <c r="Y62" s="78"/>
      <c r="AY62" s="83"/>
    </row>
    <row r="63" spans="1:52" ht="20.25" x14ac:dyDescent="0.3">
      <c r="A63" s="84"/>
      <c r="B63" s="85"/>
      <c r="E63" s="68"/>
      <c r="F63" s="68"/>
      <c r="G63" s="68"/>
      <c r="H63" s="68"/>
      <c r="I63" s="68"/>
      <c r="J63" s="68"/>
      <c r="L63" s="80" t="s">
        <v>24</v>
      </c>
      <c r="N63" s="81">
        <v>2</v>
      </c>
      <c r="O63" s="82" t="s">
        <v>74</v>
      </c>
      <c r="P63" s="81">
        <v>0</v>
      </c>
      <c r="R63" s="68" t="s">
        <v>2</v>
      </c>
      <c r="S63" s="68"/>
      <c r="V63" s="68"/>
      <c r="Z63" s="68"/>
      <c r="AA63" s="98"/>
      <c r="AB63" s="82"/>
      <c r="AC63" s="98"/>
      <c r="AE63" s="68"/>
      <c r="AF63" s="68"/>
      <c r="AG63" s="68"/>
      <c r="AH63" s="68"/>
      <c r="AI63" s="98"/>
      <c r="AJ63" s="82"/>
      <c r="AK63" s="98"/>
      <c r="AM63" s="68"/>
      <c r="AN63" s="68"/>
      <c r="AO63" s="68"/>
      <c r="AP63" s="68"/>
      <c r="AQ63" s="68"/>
      <c r="AR63" s="68"/>
      <c r="AT63" s="68"/>
      <c r="AU63" s="68"/>
      <c r="AV63" s="68"/>
      <c r="AW63" s="68"/>
      <c r="AY63" s="83"/>
    </row>
    <row r="64" spans="1:52" ht="20.25" x14ac:dyDescent="0.3">
      <c r="A64" s="84"/>
      <c r="B64" s="85"/>
      <c r="E64" s="68"/>
      <c r="F64" s="68"/>
      <c r="G64" s="68"/>
      <c r="H64" s="68"/>
      <c r="I64" s="68"/>
      <c r="J64" s="68"/>
      <c r="L64" s="80" t="s">
        <v>5</v>
      </c>
      <c r="N64" s="81">
        <v>1</v>
      </c>
      <c r="O64" s="82" t="s">
        <v>74</v>
      </c>
      <c r="P64" s="81">
        <v>6</v>
      </c>
      <c r="Q64" s="98"/>
      <c r="R64" s="68" t="s">
        <v>25</v>
      </c>
      <c r="S64" s="68"/>
      <c r="V64" s="68"/>
      <c r="Y64" s="78"/>
      <c r="Z64" s="68"/>
      <c r="AA64" s="79"/>
      <c r="AB64" s="79"/>
      <c r="AC64" s="79"/>
      <c r="AE64" s="68"/>
      <c r="AF64" s="68"/>
      <c r="AG64" s="68"/>
      <c r="AH64" s="68"/>
      <c r="AI64" s="79"/>
      <c r="AJ64" s="79"/>
      <c r="AK64" s="79"/>
      <c r="AM64" s="68"/>
      <c r="AN64" s="68"/>
      <c r="AO64" s="68"/>
      <c r="AP64" s="68"/>
      <c r="AQ64" s="68"/>
      <c r="AR64" s="68"/>
      <c r="AT64" s="68"/>
      <c r="AU64" s="68"/>
      <c r="AV64" s="68"/>
      <c r="AW64" s="68"/>
      <c r="AY64" s="83"/>
      <c r="AZ64" s="68"/>
    </row>
    <row r="65" spans="1:52" ht="20.25" x14ac:dyDescent="0.3">
      <c r="A65" s="84"/>
      <c r="B65" s="85"/>
      <c r="E65" s="68"/>
      <c r="F65" s="68"/>
      <c r="G65" s="68"/>
      <c r="H65" s="68"/>
      <c r="I65" s="68"/>
      <c r="J65" s="68"/>
      <c r="L65" s="80" t="s">
        <v>23</v>
      </c>
      <c r="N65" s="81">
        <v>0</v>
      </c>
      <c r="O65" s="82" t="s">
        <v>74</v>
      </c>
      <c r="P65" s="81">
        <v>1</v>
      </c>
      <c r="R65" s="68" t="s">
        <v>4</v>
      </c>
      <c r="S65" s="68"/>
      <c r="V65" s="68"/>
      <c r="Z65" s="68"/>
      <c r="AA65" s="98"/>
      <c r="AB65" s="82"/>
      <c r="AC65" s="98"/>
      <c r="AE65" s="68"/>
      <c r="AF65" s="68"/>
      <c r="AG65" s="68"/>
      <c r="AH65" s="68"/>
      <c r="AI65" s="98"/>
      <c r="AJ65" s="82"/>
      <c r="AK65" s="98"/>
      <c r="AM65" s="68"/>
      <c r="AN65" s="68"/>
      <c r="AO65" s="68"/>
      <c r="AP65" s="68"/>
      <c r="AQ65" s="68"/>
      <c r="AR65" s="68"/>
      <c r="AT65" s="68"/>
      <c r="AU65" s="68"/>
      <c r="AV65" s="68"/>
      <c r="AW65" s="68"/>
      <c r="AY65" s="83"/>
    </row>
    <row r="66" spans="1:52" ht="20.25" x14ac:dyDescent="0.3">
      <c r="A66" s="84"/>
      <c r="B66" s="85"/>
      <c r="D66" s="78"/>
      <c r="E66" s="68"/>
      <c r="F66" s="68"/>
      <c r="G66" s="68"/>
      <c r="H66" s="68"/>
      <c r="I66" s="68"/>
      <c r="J66" s="68"/>
      <c r="L66" s="80" t="s">
        <v>151</v>
      </c>
      <c r="N66" s="81">
        <v>0</v>
      </c>
      <c r="O66" s="82" t="s">
        <v>74</v>
      </c>
      <c r="P66" s="81">
        <v>0</v>
      </c>
      <c r="Q66" s="98" t="s">
        <v>110</v>
      </c>
      <c r="R66" s="68" t="s">
        <v>1</v>
      </c>
      <c r="S66" s="68"/>
      <c r="V66" s="68"/>
      <c r="Y66" s="78"/>
      <c r="Z66" s="68"/>
      <c r="AA66" s="79"/>
      <c r="AB66" s="79"/>
      <c r="AC66" s="79"/>
      <c r="AE66" s="68"/>
      <c r="AF66" s="68"/>
      <c r="AG66" s="68"/>
      <c r="AH66" s="68"/>
      <c r="AI66" s="79"/>
      <c r="AJ66" s="79"/>
      <c r="AK66" s="79"/>
      <c r="AM66" s="68"/>
      <c r="AN66" s="68"/>
      <c r="AO66" s="68"/>
      <c r="AP66" s="68"/>
      <c r="AQ66" s="68"/>
      <c r="AR66" s="68"/>
      <c r="AT66" s="68"/>
      <c r="AU66" s="68"/>
      <c r="AV66" s="68"/>
      <c r="AW66" s="68"/>
      <c r="AY66" s="83"/>
      <c r="AZ66" s="68"/>
    </row>
    <row r="67" spans="1:52" ht="3.75" customHeight="1" x14ac:dyDescent="0.3">
      <c r="A67" s="84"/>
      <c r="B67" s="85"/>
      <c r="C67" s="86"/>
      <c r="D67" s="87"/>
      <c r="E67" s="85"/>
      <c r="F67" s="85"/>
      <c r="G67" s="85"/>
      <c r="H67" s="85"/>
      <c r="I67" s="85"/>
      <c r="J67" s="85"/>
      <c r="K67" s="88"/>
      <c r="L67" s="88"/>
      <c r="M67" s="88"/>
      <c r="N67" s="85"/>
      <c r="O67" s="89"/>
      <c r="P67" s="90"/>
      <c r="Q67" s="89"/>
      <c r="R67" s="85"/>
      <c r="S67" s="85"/>
      <c r="T67" s="88"/>
      <c r="U67" s="88"/>
      <c r="V67" s="85"/>
      <c r="W67" s="88"/>
      <c r="X67" s="88"/>
      <c r="Y67" s="88"/>
      <c r="Z67" s="85"/>
      <c r="AA67" s="89"/>
      <c r="AB67" s="90"/>
      <c r="AC67" s="89"/>
      <c r="AD67" s="88"/>
      <c r="AE67" s="85"/>
      <c r="AF67" s="85"/>
      <c r="AG67" s="85"/>
      <c r="AH67" s="85"/>
      <c r="AI67" s="89"/>
      <c r="AJ67" s="90"/>
      <c r="AK67" s="89"/>
      <c r="AL67" s="88"/>
      <c r="AM67" s="85"/>
      <c r="AN67" s="85"/>
      <c r="AO67" s="85"/>
      <c r="AP67" s="68"/>
      <c r="AQ67" s="68"/>
      <c r="AR67" s="68"/>
      <c r="AS67" s="68"/>
      <c r="AT67" s="68"/>
      <c r="AU67" s="68"/>
      <c r="AV67" s="68"/>
      <c r="AW67" s="68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"/>
  <sheetViews>
    <sheetView tabSelected="1" topLeftCell="A204" zoomScale="90" zoomScaleNormal="90" workbookViewId="0">
      <selection activeCell="E215" sqref="E215"/>
    </sheetView>
  </sheetViews>
  <sheetFormatPr defaultRowHeight="24.95" customHeight="1" x14ac:dyDescent="0.25"/>
  <cols>
    <col min="1" max="1" width="9.140625" style="110"/>
    <col min="2" max="3" width="23" style="110" customWidth="1"/>
    <col min="4" max="4" width="10.42578125" style="165" customWidth="1"/>
    <col min="5" max="5" width="13.140625" style="110" customWidth="1"/>
    <col min="6" max="16384" width="9.140625" style="110"/>
  </cols>
  <sheetData>
    <row r="1" spans="1:4" ht="24.95" customHeight="1" x14ac:dyDescent="0.25">
      <c r="A1" s="110" t="s">
        <v>75</v>
      </c>
    </row>
    <row r="3" spans="1:4" ht="24.95" customHeight="1" x14ac:dyDescent="0.25">
      <c r="A3" s="111" t="s">
        <v>76</v>
      </c>
      <c r="B3" s="112" t="s">
        <v>2</v>
      </c>
      <c r="C3" s="113" t="s">
        <v>56</v>
      </c>
      <c r="D3" s="203" t="s">
        <v>120</v>
      </c>
    </row>
    <row r="4" spans="1:4" ht="24.95" customHeight="1" x14ac:dyDescent="0.25">
      <c r="A4" s="111" t="s">
        <v>77</v>
      </c>
      <c r="B4" s="114" t="s">
        <v>31</v>
      </c>
      <c r="C4" s="106" t="s">
        <v>19</v>
      </c>
      <c r="D4" s="203" t="s">
        <v>121</v>
      </c>
    </row>
    <row r="5" spans="1:4" ht="24.95" customHeight="1" x14ac:dyDescent="0.25">
      <c r="A5" s="111" t="s">
        <v>78</v>
      </c>
      <c r="B5" s="112" t="s">
        <v>49</v>
      </c>
      <c r="C5" s="112" t="s">
        <v>5</v>
      </c>
      <c r="D5" s="203" t="s">
        <v>121</v>
      </c>
    </row>
    <row r="6" spans="1:4" ht="24.95" customHeight="1" x14ac:dyDescent="0.25">
      <c r="A6" s="111" t="s">
        <v>79</v>
      </c>
      <c r="B6" s="107" t="s">
        <v>34</v>
      </c>
      <c r="C6" s="108" t="s">
        <v>37</v>
      </c>
      <c r="D6" s="203" t="s">
        <v>122</v>
      </c>
    </row>
    <row r="7" spans="1:4" ht="24.95" customHeight="1" x14ac:dyDescent="0.25">
      <c r="A7" s="111" t="s">
        <v>80</v>
      </c>
      <c r="B7" s="112" t="s">
        <v>6</v>
      </c>
      <c r="C7" s="115" t="s">
        <v>11</v>
      </c>
      <c r="D7" s="203" t="s">
        <v>120</v>
      </c>
    </row>
    <row r="8" spans="1:4" ht="24.95" customHeight="1" x14ac:dyDescent="0.25">
      <c r="A8" s="111" t="s">
        <v>81</v>
      </c>
      <c r="B8" s="112" t="s">
        <v>51</v>
      </c>
      <c r="C8" s="113" t="s">
        <v>55</v>
      </c>
      <c r="D8" s="203" t="s">
        <v>121</v>
      </c>
    </row>
    <row r="9" spans="1:4" ht="24.95" customHeight="1" x14ac:dyDescent="0.25">
      <c r="A9" s="111" t="s">
        <v>82</v>
      </c>
      <c r="B9" s="107" t="s">
        <v>25</v>
      </c>
      <c r="C9" s="112" t="s">
        <v>7</v>
      </c>
      <c r="D9" s="203" t="s">
        <v>123</v>
      </c>
    </row>
    <row r="10" spans="1:4" ht="24.95" customHeight="1" x14ac:dyDescent="0.25">
      <c r="A10" s="111" t="s">
        <v>83</v>
      </c>
      <c r="B10" s="108" t="s">
        <v>39</v>
      </c>
      <c r="C10" s="106" t="s">
        <v>22</v>
      </c>
      <c r="D10" s="203" t="s">
        <v>122</v>
      </c>
    </row>
    <row r="11" spans="1:4" ht="24.95" customHeight="1" x14ac:dyDescent="0.25">
      <c r="A11" s="111" t="s">
        <v>84</v>
      </c>
      <c r="B11" s="108" t="s">
        <v>23</v>
      </c>
      <c r="C11" s="109" t="s">
        <v>28</v>
      </c>
      <c r="D11" s="203" t="s">
        <v>120</v>
      </c>
    </row>
    <row r="12" spans="1:4" ht="24.95" customHeight="1" x14ac:dyDescent="0.25">
      <c r="A12" s="111" t="s">
        <v>85</v>
      </c>
      <c r="B12" s="107" t="s">
        <v>35</v>
      </c>
      <c r="C12" s="108" t="s">
        <v>38</v>
      </c>
      <c r="D12" s="203" t="s">
        <v>124</v>
      </c>
    </row>
    <row r="13" spans="1:4" ht="24.95" customHeight="1" x14ac:dyDescent="0.25">
      <c r="A13" s="111" t="s">
        <v>86</v>
      </c>
      <c r="B13" s="114" t="s">
        <v>12</v>
      </c>
      <c r="C13" s="106" t="s">
        <v>60</v>
      </c>
      <c r="D13" s="203" t="s">
        <v>120</v>
      </c>
    </row>
    <row r="14" spans="1:4" ht="24.95" customHeight="1" x14ac:dyDescent="0.25">
      <c r="A14" s="111" t="s">
        <v>87</v>
      </c>
      <c r="B14" s="116" t="s">
        <v>8</v>
      </c>
      <c r="C14" s="116" t="s">
        <v>10</v>
      </c>
      <c r="D14" s="203" t="s">
        <v>125</v>
      </c>
    </row>
    <row r="15" spans="1:4" ht="24.95" customHeight="1" x14ac:dyDescent="0.25">
      <c r="A15" s="111" t="s">
        <v>88</v>
      </c>
      <c r="B15" s="117" t="s">
        <v>0</v>
      </c>
      <c r="C15" s="112" t="s">
        <v>3</v>
      </c>
      <c r="D15" s="203" t="s">
        <v>121</v>
      </c>
    </row>
    <row r="16" spans="1:4" ht="24.95" customHeight="1" x14ac:dyDescent="0.25">
      <c r="A16" s="111" t="s">
        <v>89</v>
      </c>
      <c r="B16" s="108" t="s">
        <v>26</v>
      </c>
      <c r="C16" s="108" t="s">
        <v>27</v>
      </c>
      <c r="D16" s="203" t="s">
        <v>126</v>
      </c>
    </row>
    <row r="17" spans="1:4" ht="24.95" customHeight="1" x14ac:dyDescent="0.25">
      <c r="A17" s="111" t="s">
        <v>90</v>
      </c>
      <c r="B17" s="116" t="s">
        <v>9</v>
      </c>
      <c r="C17" s="106" t="s">
        <v>43</v>
      </c>
      <c r="D17" s="203" t="s">
        <v>127</v>
      </c>
    </row>
    <row r="18" spans="1:4" ht="24.95" customHeight="1" x14ac:dyDescent="0.25">
      <c r="A18" s="111" t="s">
        <v>91</v>
      </c>
      <c r="B18" s="112" t="s">
        <v>1</v>
      </c>
      <c r="C18" s="113" t="s">
        <v>44</v>
      </c>
      <c r="D18" s="203" t="s">
        <v>122</v>
      </c>
    </row>
    <row r="19" spans="1:4" ht="24.95" customHeight="1" x14ac:dyDescent="0.25">
      <c r="A19" s="111" t="s">
        <v>92</v>
      </c>
      <c r="B19" s="112" t="s">
        <v>50</v>
      </c>
      <c r="C19" s="109" t="s">
        <v>41</v>
      </c>
      <c r="D19" s="203" t="s">
        <v>122</v>
      </c>
    </row>
    <row r="20" spans="1:4" ht="24.95" customHeight="1" x14ac:dyDescent="0.25">
      <c r="A20" s="111" t="s">
        <v>93</v>
      </c>
      <c r="B20" s="112" t="s">
        <v>53</v>
      </c>
      <c r="C20" s="118" t="s">
        <v>54</v>
      </c>
      <c r="D20" s="203" t="s">
        <v>122</v>
      </c>
    </row>
    <row r="21" spans="1:4" ht="24.95" customHeight="1" x14ac:dyDescent="0.25">
      <c r="A21" s="111" t="s">
        <v>94</v>
      </c>
      <c r="B21" s="119" t="s">
        <v>30</v>
      </c>
      <c r="C21" s="114" t="s">
        <v>29</v>
      </c>
      <c r="D21" s="203" t="s">
        <v>123</v>
      </c>
    </row>
    <row r="22" spans="1:4" ht="24.95" customHeight="1" x14ac:dyDescent="0.25">
      <c r="A22" s="111" t="s">
        <v>95</v>
      </c>
      <c r="B22" s="119" t="s">
        <v>16</v>
      </c>
      <c r="C22" s="114" t="s">
        <v>14</v>
      </c>
      <c r="D22" s="203" t="s">
        <v>128</v>
      </c>
    </row>
    <row r="23" spans="1:4" ht="24.95" customHeight="1" x14ac:dyDescent="0.25">
      <c r="A23" s="111" t="s">
        <v>96</v>
      </c>
      <c r="B23" s="109" t="s">
        <v>59</v>
      </c>
      <c r="C23" s="106" t="s">
        <v>21</v>
      </c>
      <c r="D23" s="203" t="s">
        <v>122</v>
      </c>
    </row>
    <row r="24" spans="1:4" ht="24.95" customHeight="1" x14ac:dyDescent="0.25">
      <c r="A24" s="111" t="s">
        <v>97</v>
      </c>
      <c r="B24" s="109" t="s">
        <v>18</v>
      </c>
      <c r="C24" s="115" t="s">
        <v>45</v>
      </c>
      <c r="D24" s="203" t="s">
        <v>120</v>
      </c>
    </row>
    <row r="25" spans="1:4" ht="24.95" customHeight="1" x14ac:dyDescent="0.25">
      <c r="A25" s="111" t="s">
        <v>98</v>
      </c>
      <c r="B25" s="117" t="s">
        <v>52</v>
      </c>
      <c r="C25" s="118" t="s">
        <v>57</v>
      </c>
      <c r="D25" s="203" t="s">
        <v>122</v>
      </c>
    </row>
    <row r="26" spans="1:4" ht="24.95" customHeight="1" x14ac:dyDescent="0.25">
      <c r="A26" s="111" t="s">
        <v>99</v>
      </c>
      <c r="B26" s="107" t="s">
        <v>36</v>
      </c>
      <c r="C26" s="112" t="s">
        <v>4</v>
      </c>
      <c r="D26" s="203" t="s">
        <v>129</v>
      </c>
    </row>
    <row r="27" spans="1:4" ht="24.95" customHeight="1" x14ac:dyDescent="0.25">
      <c r="A27" s="111" t="s">
        <v>100</v>
      </c>
      <c r="B27" s="114" t="s">
        <v>13</v>
      </c>
      <c r="C27" s="113" t="s">
        <v>61</v>
      </c>
      <c r="D27" s="203" t="s">
        <v>127</v>
      </c>
    </row>
    <row r="28" spans="1:4" ht="24.95" customHeight="1" x14ac:dyDescent="0.25">
      <c r="A28" s="111" t="s">
        <v>101</v>
      </c>
      <c r="B28" s="118" t="s">
        <v>48</v>
      </c>
      <c r="C28" s="106" t="s">
        <v>20</v>
      </c>
      <c r="D28" s="203" t="s">
        <v>126</v>
      </c>
    </row>
    <row r="29" spans="1:4" ht="24.95" customHeight="1" x14ac:dyDescent="0.25">
      <c r="A29" s="111" t="s">
        <v>117</v>
      </c>
      <c r="B29" s="116" t="s">
        <v>15</v>
      </c>
      <c r="C29" s="202" t="s">
        <v>116</v>
      </c>
      <c r="D29" s="203" t="s">
        <v>121</v>
      </c>
    </row>
    <row r="30" spans="1:4" ht="24.95" customHeight="1" x14ac:dyDescent="0.25">
      <c r="A30" s="111" t="s">
        <v>118</v>
      </c>
      <c r="B30" s="119" t="s">
        <v>33</v>
      </c>
      <c r="C30" s="202" t="s">
        <v>115</v>
      </c>
      <c r="D30" s="203" t="s">
        <v>122</v>
      </c>
    </row>
    <row r="32" spans="1:4" ht="24.95" customHeight="1" x14ac:dyDescent="0.25">
      <c r="A32" s="110" t="s">
        <v>102</v>
      </c>
    </row>
    <row r="34" spans="1:4" ht="24.95" customHeight="1" x14ac:dyDescent="0.25">
      <c r="A34" s="111" t="s">
        <v>76</v>
      </c>
      <c r="B34" s="107" t="s">
        <v>34</v>
      </c>
      <c r="C34" s="109" t="s">
        <v>40</v>
      </c>
      <c r="D34" s="203" t="s">
        <v>122</v>
      </c>
    </row>
    <row r="35" spans="1:4" ht="24.95" customHeight="1" x14ac:dyDescent="0.25">
      <c r="A35" s="111" t="s">
        <v>77</v>
      </c>
      <c r="B35" s="108" t="s">
        <v>37</v>
      </c>
      <c r="C35" s="112" t="s">
        <v>51</v>
      </c>
      <c r="D35" s="203" t="s">
        <v>122</v>
      </c>
    </row>
    <row r="36" spans="1:4" ht="24.95" customHeight="1" x14ac:dyDescent="0.25">
      <c r="A36" s="111" t="s">
        <v>78</v>
      </c>
      <c r="B36" s="113" t="s">
        <v>55</v>
      </c>
      <c r="C36" s="115" t="s">
        <v>11</v>
      </c>
      <c r="D36" s="203" t="s">
        <v>129</v>
      </c>
    </row>
    <row r="37" spans="1:4" ht="24.95" customHeight="1" x14ac:dyDescent="0.25">
      <c r="A37" s="111" t="s">
        <v>79</v>
      </c>
      <c r="B37" s="112" t="s">
        <v>7</v>
      </c>
      <c r="C37" s="106" t="s">
        <v>22</v>
      </c>
      <c r="D37" s="203" t="s">
        <v>122</v>
      </c>
    </row>
    <row r="38" spans="1:4" ht="24.95" customHeight="1" x14ac:dyDescent="0.25">
      <c r="A38" s="111" t="s">
        <v>80</v>
      </c>
      <c r="B38" s="108" t="s">
        <v>39</v>
      </c>
      <c r="C38" s="109" t="s">
        <v>28</v>
      </c>
      <c r="D38" s="203" t="s">
        <v>129</v>
      </c>
    </row>
    <row r="39" spans="1:4" ht="24.95" customHeight="1" x14ac:dyDescent="0.25">
      <c r="A39" s="111" t="s">
        <v>81</v>
      </c>
      <c r="B39" s="108" t="s">
        <v>23</v>
      </c>
      <c r="C39" s="116" t="s">
        <v>32</v>
      </c>
      <c r="D39" s="203" t="s">
        <v>130</v>
      </c>
    </row>
    <row r="40" spans="1:4" ht="24.95" customHeight="1" x14ac:dyDescent="0.25">
      <c r="A40" s="111" t="s">
        <v>82</v>
      </c>
      <c r="B40" s="108" t="s">
        <v>17</v>
      </c>
      <c r="C40" s="106" t="s">
        <v>60</v>
      </c>
      <c r="D40" s="203" t="s">
        <v>130</v>
      </c>
    </row>
    <row r="41" spans="1:4" ht="24.95" customHeight="1" x14ac:dyDescent="0.25">
      <c r="A41" s="111" t="s">
        <v>83</v>
      </c>
      <c r="B41" s="108" t="s">
        <v>38</v>
      </c>
      <c r="C41" s="116" t="s">
        <v>10</v>
      </c>
      <c r="D41" s="203" t="s">
        <v>127</v>
      </c>
    </row>
    <row r="42" spans="1:4" ht="24.95" customHeight="1" x14ac:dyDescent="0.25">
      <c r="A42" s="111" t="s">
        <v>84</v>
      </c>
      <c r="B42" s="114" t="s">
        <v>12</v>
      </c>
      <c r="C42" s="116" t="s">
        <v>8</v>
      </c>
      <c r="D42" s="203" t="s">
        <v>131</v>
      </c>
    </row>
    <row r="43" spans="1:4" ht="24.95" customHeight="1" x14ac:dyDescent="0.25">
      <c r="A43" s="111" t="s">
        <v>85</v>
      </c>
      <c r="B43" s="108" t="s">
        <v>26</v>
      </c>
      <c r="C43" s="106" t="s">
        <v>43</v>
      </c>
      <c r="D43" s="203" t="s">
        <v>132</v>
      </c>
    </row>
    <row r="44" spans="1:4" ht="24.95" customHeight="1" x14ac:dyDescent="0.25">
      <c r="A44" s="111" t="s">
        <v>86</v>
      </c>
      <c r="B44" s="108" t="s">
        <v>27</v>
      </c>
      <c r="C44" s="116" t="s">
        <v>15</v>
      </c>
      <c r="D44" s="203" t="s">
        <v>133</v>
      </c>
    </row>
    <row r="45" spans="1:4" ht="24.95" customHeight="1" x14ac:dyDescent="0.25">
      <c r="A45" s="111" t="s">
        <v>87</v>
      </c>
      <c r="B45" s="112" t="s">
        <v>3</v>
      </c>
      <c r="C45" s="116" t="s">
        <v>9</v>
      </c>
      <c r="D45" s="203" t="s">
        <v>121</v>
      </c>
    </row>
    <row r="46" spans="1:4" ht="24.95" customHeight="1" x14ac:dyDescent="0.25">
      <c r="A46" s="111" t="s">
        <v>88</v>
      </c>
      <c r="B46" s="119" t="s">
        <v>33</v>
      </c>
      <c r="C46" s="113" t="s">
        <v>44</v>
      </c>
      <c r="D46" s="203" t="s">
        <v>122</v>
      </c>
    </row>
    <row r="47" spans="1:4" ht="24.95" customHeight="1" x14ac:dyDescent="0.25">
      <c r="A47" s="111" t="s">
        <v>89</v>
      </c>
      <c r="B47" s="112" t="s">
        <v>1</v>
      </c>
      <c r="C47" s="109" t="s">
        <v>41</v>
      </c>
      <c r="D47" s="203" t="s">
        <v>120</v>
      </c>
    </row>
    <row r="48" spans="1:4" ht="24.95" customHeight="1" x14ac:dyDescent="0.25">
      <c r="A48" s="111" t="s">
        <v>90</v>
      </c>
      <c r="B48" s="112" t="s">
        <v>50</v>
      </c>
      <c r="C48" s="118" t="s">
        <v>54</v>
      </c>
      <c r="D48" s="203" t="s">
        <v>121</v>
      </c>
    </row>
    <row r="49" spans="1:4" ht="24.95" customHeight="1" x14ac:dyDescent="0.25">
      <c r="A49" s="111" t="s">
        <v>91</v>
      </c>
      <c r="B49" s="119" t="s">
        <v>30</v>
      </c>
      <c r="C49" s="115" t="s">
        <v>45</v>
      </c>
      <c r="D49" s="203" t="s">
        <v>130</v>
      </c>
    </row>
    <row r="50" spans="1:4" ht="24.95" customHeight="1" x14ac:dyDescent="0.25">
      <c r="A50" s="111" t="s">
        <v>92</v>
      </c>
      <c r="B50" s="119" t="s">
        <v>16</v>
      </c>
      <c r="C50" s="106" t="s">
        <v>21</v>
      </c>
      <c r="D50" s="203" t="s">
        <v>130</v>
      </c>
    </row>
    <row r="51" spans="1:4" ht="24.95" customHeight="1" x14ac:dyDescent="0.25">
      <c r="A51" s="111" t="s">
        <v>93</v>
      </c>
      <c r="B51" s="114" t="s">
        <v>14</v>
      </c>
      <c r="C51" s="109" t="s">
        <v>18</v>
      </c>
      <c r="D51" s="203" t="s">
        <v>133</v>
      </c>
    </row>
    <row r="52" spans="1:4" ht="24.95" customHeight="1" x14ac:dyDescent="0.25">
      <c r="A52" s="111" t="s">
        <v>94</v>
      </c>
      <c r="B52" s="114" t="s">
        <v>29</v>
      </c>
      <c r="C52" s="109" t="s">
        <v>59</v>
      </c>
      <c r="D52" s="203" t="s">
        <v>129</v>
      </c>
    </row>
    <row r="53" spans="1:4" ht="24.95" customHeight="1" x14ac:dyDescent="0.25">
      <c r="A53" s="111" t="s">
        <v>95</v>
      </c>
      <c r="B53" s="117" t="s">
        <v>52</v>
      </c>
      <c r="C53" s="113" t="s">
        <v>61</v>
      </c>
      <c r="D53" s="203" t="s">
        <v>134</v>
      </c>
    </row>
    <row r="54" spans="1:4" ht="24.95" customHeight="1" x14ac:dyDescent="0.25">
      <c r="A54" s="111" t="s">
        <v>96</v>
      </c>
      <c r="B54" s="107" t="s">
        <v>36</v>
      </c>
      <c r="C54" s="106" t="s">
        <v>20</v>
      </c>
      <c r="D54" s="203" t="s">
        <v>135</v>
      </c>
    </row>
    <row r="55" spans="1:4" ht="24.95" customHeight="1" x14ac:dyDescent="0.25">
      <c r="A55" s="111" t="s">
        <v>97</v>
      </c>
      <c r="B55" s="114" t="s">
        <v>13</v>
      </c>
      <c r="C55" s="118" t="s">
        <v>48</v>
      </c>
      <c r="D55" s="203" t="s">
        <v>122</v>
      </c>
    </row>
    <row r="56" spans="1:4" ht="24.95" customHeight="1" x14ac:dyDescent="0.25">
      <c r="A56" s="111" t="s">
        <v>98</v>
      </c>
      <c r="B56" s="112" t="s">
        <v>4</v>
      </c>
      <c r="C56" s="118" t="s">
        <v>57</v>
      </c>
      <c r="D56" s="203" t="s">
        <v>126</v>
      </c>
    </row>
    <row r="57" spans="1:4" ht="24.95" customHeight="1" x14ac:dyDescent="0.25">
      <c r="A57" s="111" t="s">
        <v>99</v>
      </c>
      <c r="B57" s="107" t="s">
        <v>24</v>
      </c>
      <c r="C57" s="113" t="s">
        <v>56</v>
      </c>
      <c r="D57" s="203" t="s">
        <v>122</v>
      </c>
    </row>
    <row r="58" spans="1:4" ht="24.95" customHeight="1" x14ac:dyDescent="0.25">
      <c r="A58" s="111" t="s">
        <v>100</v>
      </c>
      <c r="B58" s="112" t="s">
        <v>2</v>
      </c>
      <c r="C58" s="106" t="s">
        <v>19</v>
      </c>
      <c r="D58" s="203" t="s">
        <v>122</v>
      </c>
    </row>
    <row r="59" spans="1:4" ht="24.95" customHeight="1" x14ac:dyDescent="0.25">
      <c r="A59" s="111" t="s">
        <v>101</v>
      </c>
      <c r="B59" s="114" t="s">
        <v>31</v>
      </c>
      <c r="C59" s="112" t="s">
        <v>5</v>
      </c>
      <c r="D59" s="203" t="s">
        <v>122</v>
      </c>
    </row>
    <row r="60" spans="1:4" ht="24.95" customHeight="1" x14ac:dyDescent="0.25">
      <c r="A60" s="111" t="s">
        <v>117</v>
      </c>
      <c r="B60" s="117" t="s">
        <v>0</v>
      </c>
      <c r="C60" s="202" t="s">
        <v>116</v>
      </c>
      <c r="D60" s="203" t="s">
        <v>127</v>
      </c>
    </row>
    <row r="61" spans="1:4" ht="24.95" customHeight="1" x14ac:dyDescent="0.25">
      <c r="A61" s="111" t="s">
        <v>118</v>
      </c>
      <c r="B61" s="112" t="s">
        <v>53</v>
      </c>
      <c r="C61" s="202" t="s">
        <v>115</v>
      </c>
      <c r="D61" s="203" t="s">
        <v>129</v>
      </c>
    </row>
    <row r="63" spans="1:4" ht="24.95" customHeight="1" x14ac:dyDescent="0.25">
      <c r="A63" s="165" t="s">
        <v>104</v>
      </c>
    </row>
    <row r="65" spans="1:4" ht="24.95" customHeight="1" x14ac:dyDescent="0.25">
      <c r="A65" s="111" t="s">
        <v>76</v>
      </c>
      <c r="B65" s="107" t="s">
        <v>25</v>
      </c>
      <c r="C65" s="106" t="s">
        <v>22</v>
      </c>
      <c r="D65" s="203" t="s">
        <v>122</v>
      </c>
    </row>
    <row r="66" spans="1:4" ht="24.95" customHeight="1" x14ac:dyDescent="0.25">
      <c r="A66" s="111" t="s">
        <v>77</v>
      </c>
      <c r="B66" s="112" t="s">
        <v>7</v>
      </c>
      <c r="C66" s="109" t="s">
        <v>28</v>
      </c>
      <c r="D66" s="203" t="s">
        <v>122</v>
      </c>
    </row>
    <row r="67" spans="1:4" ht="24.95" customHeight="1" x14ac:dyDescent="0.25">
      <c r="A67" s="111" t="s">
        <v>78</v>
      </c>
      <c r="B67" s="108" t="s">
        <v>39</v>
      </c>
      <c r="C67" s="116" t="s">
        <v>32</v>
      </c>
      <c r="D67" s="203" t="s">
        <v>128</v>
      </c>
    </row>
    <row r="68" spans="1:4" ht="24.95" customHeight="1" x14ac:dyDescent="0.25">
      <c r="A68" s="111" t="s">
        <v>79</v>
      </c>
      <c r="B68" s="107" t="s">
        <v>35</v>
      </c>
      <c r="C68" s="106" t="s">
        <v>60</v>
      </c>
      <c r="D68" s="203" t="s">
        <v>122</v>
      </c>
    </row>
    <row r="69" spans="1:4" ht="24.95" customHeight="1" x14ac:dyDescent="0.25">
      <c r="A69" s="111" t="s">
        <v>80</v>
      </c>
      <c r="B69" s="108" t="s">
        <v>17</v>
      </c>
      <c r="C69" s="116" t="s">
        <v>10</v>
      </c>
      <c r="D69" s="203" t="s">
        <v>132</v>
      </c>
    </row>
    <row r="70" spans="1:4" ht="24.95" customHeight="1" x14ac:dyDescent="0.25">
      <c r="A70" s="111" t="s">
        <v>81</v>
      </c>
      <c r="B70" s="108" t="s">
        <v>38</v>
      </c>
      <c r="C70" s="116" t="s">
        <v>8</v>
      </c>
      <c r="D70" s="203" t="s">
        <v>136</v>
      </c>
    </row>
    <row r="71" spans="1:4" ht="24.95" customHeight="1" x14ac:dyDescent="0.25">
      <c r="A71" s="111" t="s">
        <v>82</v>
      </c>
      <c r="B71" s="117" t="s">
        <v>0</v>
      </c>
      <c r="C71" s="106" t="s">
        <v>43</v>
      </c>
      <c r="D71" s="203" t="s">
        <v>137</v>
      </c>
    </row>
    <row r="72" spans="1:4" ht="24.95" customHeight="1" x14ac:dyDescent="0.25">
      <c r="A72" s="111" t="s">
        <v>83</v>
      </c>
      <c r="B72" s="108" t="s">
        <v>26</v>
      </c>
      <c r="C72" s="116" t="s">
        <v>15</v>
      </c>
      <c r="D72" s="203" t="s">
        <v>130</v>
      </c>
    </row>
    <row r="73" spans="1:4" ht="24.95" customHeight="1" x14ac:dyDescent="0.25">
      <c r="A73" s="111" t="s">
        <v>84</v>
      </c>
      <c r="B73" s="108" t="s">
        <v>27</v>
      </c>
      <c r="C73" s="116" t="s">
        <v>105</v>
      </c>
      <c r="D73" s="203" t="s">
        <v>138</v>
      </c>
    </row>
    <row r="74" spans="1:4" ht="24.95" customHeight="1" x14ac:dyDescent="0.25">
      <c r="A74" s="111" t="s">
        <v>85</v>
      </c>
      <c r="B74" s="119" t="s">
        <v>33</v>
      </c>
      <c r="C74" s="109" t="s">
        <v>41</v>
      </c>
      <c r="D74" s="203" t="s">
        <v>139</v>
      </c>
    </row>
    <row r="75" spans="1:4" ht="24.95" customHeight="1" x14ac:dyDescent="0.25">
      <c r="A75" s="111" t="s">
        <v>86</v>
      </c>
      <c r="B75" s="112" t="s">
        <v>1</v>
      </c>
      <c r="C75" s="118" t="s">
        <v>54</v>
      </c>
      <c r="D75" s="203" t="s">
        <v>122</v>
      </c>
    </row>
    <row r="76" spans="1:4" ht="24.95" customHeight="1" x14ac:dyDescent="0.25">
      <c r="A76" s="111" t="s">
        <v>87</v>
      </c>
      <c r="B76" s="112" t="s">
        <v>50</v>
      </c>
      <c r="C76" s="112" t="s">
        <v>53</v>
      </c>
      <c r="D76" s="203" t="s">
        <v>121</v>
      </c>
    </row>
    <row r="77" spans="1:4" ht="24.95" customHeight="1" x14ac:dyDescent="0.25">
      <c r="A77" s="111" t="s">
        <v>88</v>
      </c>
      <c r="B77" s="119" t="s">
        <v>30</v>
      </c>
      <c r="C77" s="106" t="s">
        <v>21</v>
      </c>
      <c r="D77" s="203" t="s">
        <v>122</v>
      </c>
    </row>
    <row r="78" spans="1:4" ht="24.95" customHeight="1" x14ac:dyDescent="0.25">
      <c r="A78" s="111" t="s">
        <v>89</v>
      </c>
      <c r="B78" s="119" t="s">
        <v>16</v>
      </c>
      <c r="C78" s="109" t="s">
        <v>18</v>
      </c>
      <c r="D78" s="203" t="s">
        <v>122</v>
      </c>
    </row>
    <row r="79" spans="1:4" ht="24.95" customHeight="1" x14ac:dyDescent="0.25">
      <c r="A79" s="111" t="s">
        <v>90</v>
      </c>
      <c r="B79" s="114" t="s">
        <v>14</v>
      </c>
      <c r="C79" s="109" t="s">
        <v>59</v>
      </c>
      <c r="D79" s="203" t="s">
        <v>140</v>
      </c>
    </row>
    <row r="80" spans="1:4" ht="24.95" customHeight="1" x14ac:dyDescent="0.25">
      <c r="A80" s="111" t="s">
        <v>91</v>
      </c>
      <c r="B80" s="114" t="s">
        <v>29</v>
      </c>
      <c r="C80" s="115" t="s">
        <v>45</v>
      </c>
      <c r="D80" s="203" t="s">
        <v>127</v>
      </c>
    </row>
    <row r="81" spans="1:4" ht="24.95" customHeight="1" x14ac:dyDescent="0.25">
      <c r="A81" s="111" t="s">
        <v>92</v>
      </c>
      <c r="B81" s="117" t="s">
        <v>52</v>
      </c>
      <c r="C81" s="106" t="s">
        <v>20</v>
      </c>
      <c r="D81" s="203" t="s">
        <v>122</v>
      </c>
    </row>
    <row r="82" spans="1:4" ht="24.95" customHeight="1" x14ac:dyDescent="0.25">
      <c r="A82" s="111" t="s">
        <v>93</v>
      </c>
      <c r="B82" s="107" t="s">
        <v>36</v>
      </c>
      <c r="C82" s="118" t="s">
        <v>48</v>
      </c>
      <c r="D82" s="203" t="s">
        <v>124</v>
      </c>
    </row>
    <row r="83" spans="1:4" ht="24.95" customHeight="1" x14ac:dyDescent="0.25">
      <c r="A83" s="111" t="s">
        <v>94</v>
      </c>
      <c r="B83" s="114" t="s">
        <v>13</v>
      </c>
      <c r="C83" s="118" t="s">
        <v>57</v>
      </c>
      <c r="D83" s="203" t="s">
        <v>135</v>
      </c>
    </row>
    <row r="84" spans="1:4" ht="24.95" customHeight="1" x14ac:dyDescent="0.25">
      <c r="A84" s="111" t="s">
        <v>95</v>
      </c>
      <c r="B84" s="112" t="s">
        <v>4</v>
      </c>
      <c r="C84" s="113" t="s">
        <v>61</v>
      </c>
      <c r="D84" s="203" t="s">
        <v>134</v>
      </c>
    </row>
    <row r="85" spans="1:4" ht="24.95" customHeight="1" x14ac:dyDescent="0.25">
      <c r="A85" s="111" t="s">
        <v>96</v>
      </c>
      <c r="B85" s="107" t="s">
        <v>24</v>
      </c>
      <c r="C85" s="106" t="s">
        <v>19</v>
      </c>
      <c r="D85" s="203" t="s">
        <v>131</v>
      </c>
    </row>
    <row r="86" spans="1:4" ht="24.95" customHeight="1" x14ac:dyDescent="0.25">
      <c r="A86" s="111" t="s">
        <v>97</v>
      </c>
      <c r="B86" s="112" t="s">
        <v>2</v>
      </c>
      <c r="C86" s="112" t="s">
        <v>5</v>
      </c>
      <c r="D86" s="203" t="s">
        <v>126</v>
      </c>
    </row>
    <row r="87" spans="1:4" ht="24.95" customHeight="1" x14ac:dyDescent="0.25">
      <c r="A87" s="111" t="s">
        <v>98</v>
      </c>
      <c r="B87" s="114" t="s">
        <v>31</v>
      </c>
      <c r="C87" s="112" t="s">
        <v>49</v>
      </c>
      <c r="D87" s="203" t="s">
        <v>121</v>
      </c>
    </row>
    <row r="88" spans="1:4" ht="24.95" customHeight="1" x14ac:dyDescent="0.25">
      <c r="A88" s="111" t="s">
        <v>99</v>
      </c>
      <c r="B88" s="107" t="s">
        <v>34</v>
      </c>
      <c r="C88" s="113" t="s">
        <v>55</v>
      </c>
      <c r="D88" s="203" t="s">
        <v>126</v>
      </c>
    </row>
    <row r="89" spans="1:4" ht="24.95" customHeight="1" x14ac:dyDescent="0.25">
      <c r="A89" s="111" t="s">
        <v>100</v>
      </c>
      <c r="B89" s="108" t="s">
        <v>37</v>
      </c>
      <c r="C89" s="109" t="s">
        <v>40</v>
      </c>
      <c r="D89" s="203" t="s">
        <v>134</v>
      </c>
    </row>
    <row r="90" spans="1:4" ht="24.95" customHeight="1" x14ac:dyDescent="0.25">
      <c r="A90" s="111" t="s">
        <v>101</v>
      </c>
      <c r="B90" s="112" t="s">
        <v>6</v>
      </c>
      <c r="C90" s="112" t="s">
        <v>51</v>
      </c>
      <c r="D90" s="203" t="s">
        <v>134</v>
      </c>
    </row>
    <row r="91" spans="1:4" ht="24.95" customHeight="1" x14ac:dyDescent="0.25">
      <c r="A91" s="111" t="s">
        <v>117</v>
      </c>
      <c r="B91" s="113" t="s">
        <v>44</v>
      </c>
      <c r="C91" s="202" t="s">
        <v>115</v>
      </c>
      <c r="D91" s="203" t="s">
        <v>122</v>
      </c>
    </row>
    <row r="92" spans="1:4" ht="24.95" customHeight="1" x14ac:dyDescent="0.25">
      <c r="A92" s="111" t="s">
        <v>118</v>
      </c>
      <c r="B92" s="112" t="s">
        <v>3</v>
      </c>
      <c r="C92" s="202" t="s">
        <v>116</v>
      </c>
      <c r="D92" s="203" t="s">
        <v>134</v>
      </c>
    </row>
    <row r="94" spans="1:4" ht="24.95" customHeight="1" x14ac:dyDescent="0.25">
      <c r="A94" s="110" t="s">
        <v>106</v>
      </c>
    </row>
    <row r="96" spans="1:4" ht="24.95" customHeight="1" x14ac:dyDescent="0.25">
      <c r="A96" s="111" t="s">
        <v>76</v>
      </c>
      <c r="B96" s="107" t="s">
        <v>35</v>
      </c>
      <c r="C96" s="116" t="s">
        <v>10</v>
      </c>
      <c r="D96" s="203" t="s">
        <v>130</v>
      </c>
    </row>
    <row r="97" spans="1:4" ht="24.95" customHeight="1" x14ac:dyDescent="0.25">
      <c r="A97" s="111" t="s">
        <v>77</v>
      </c>
      <c r="B97" s="108" t="s">
        <v>17</v>
      </c>
      <c r="C97" s="116" t="s">
        <v>8</v>
      </c>
      <c r="D97" s="203" t="s">
        <v>126</v>
      </c>
    </row>
    <row r="98" spans="1:4" ht="24.95" customHeight="1" x14ac:dyDescent="0.25">
      <c r="A98" s="111" t="s">
        <v>78</v>
      </c>
      <c r="B98" s="108" t="s">
        <v>38</v>
      </c>
      <c r="C98" s="114" t="s">
        <v>12</v>
      </c>
      <c r="D98" s="203" t="s">
        <v>120</v>
      </c>
    </row>
    <row r="99" spans="1:4" ht="24.95" customHeight="1" x14ac:dyDescent="0.25">
      <c r="A99" s="111" t="s">
        <v>79</v>
      </c>
      <c r="B99" s="117" t="s">
        <v>0</v>
      </c>
      <c r="C99" s="116" t="s">
        <v>15</v>
      </c>
      <c r="D99" s="203" t="s">
        <v>122</v>
      </c>
    </row>
    <row r="100" spans="1:4" ht="24.95" customHeight="1" x14ac:dyDescent="0.25">
      <c r="A100" s="111" t="s">
        <v>80</v>
      </c>
      <c r="B100" s="108" t="s">
        <v>26</v>
      </c>
      <c r="C100" s="116" t="s">
        <v>105</v>
      </c>
      <c r="D100" s="203" t="s">
        <v>123</v>
      </c>
    </row>
    <row r="101" spans="1:4" ht="24.95" customHeight="1" x14ac:dyDescent="0.25">
      <c r="A101" s="111" t="s">
        <v>81</v>
      </c>
      <c r="B101" s="108" t="s">
        <v>27</v>
      </c>
      <c r="C101" s="112" t="s">
        <v>3</v>
      </c>
      <c r="D101" s="203" t="s">
        <v>121</v>
      </c>
    </row>
    <row r="102" spans="1:4" ht="24.95" customHeight="1" x14ac:dyDescent="0.25">
      <c r="A102" s="111" t="s">
        <v>82</v>
      </c>
      <c r="B102" s="119" t="s">
        <v>33</v>
      </c>
      <c r="C102" s="118" t="s">
        <v>54</v>
      </c>
      <c r="D102" s="203" t="s">
        <v>130</v>
      </c>
    </row>
    <row r="103" spans="1:4" ht="24.95" customHeight="1" x14ac:dyDescent="0.25">
      <c r="A103" s="111" t="s">
        <v>83</v>
      </c>
      <c r="B103" s="112" t="s">
        <v>1</v>
      </c>
      <c r="C103" s="112" t="s">
        <v>53</v>
      </c>
      <c r="D103" s="203" t="s">
        <v>130</v>
      </c>
    </row>
    <row r="104" spans="1:4" ht="24.95" customHeight="1" x14ac:dyDescent="0.25">
      <c r="A104" s="111" t="s">
        <v>84</v>
      </c>
      <c r="B104" s="109" t="s">
        <v>41</v>
      </c>
      <c r="C104" s="113" t="s">
        <v>44</v>
      </c>
      <c r="D104" s="203" t="s">
        <v>126</v>
      </c>
    </row>
    <row r="105" spans="1:4" ht="24.95" customHeight="1" x14ac:dyDescent="0.25">
      <c r="A105" s="111" t="s">
        <v>85</v>
      </c>
      <c r="B105" s="119" t="s">
        <v>30</v>
      </c>
      <c r="C105" s="109" t="s">
        <v>18</v>
      </c>
      <c r="D105" s="203" t="s">
        <v>128</v>
      </c>
    </row>
    <row r="106" spans="1:4" ht="24.95" customHeight="1" x14ac:dyDescent="0.25">
      <c r="A106" s="111" t="s">
        <v>86</v>
      </c>
      <c r="B106" s="119" t="s">
        <v>16</v>
      </c>
      <c r="C106" s="109" t="s">
        <v>59</v>
      </c>
      <c r="D106" s="203" t="s">
        <v>141</v>
      </c>
    </row>
    <row r="107" spans="1:4" ht="24.95" customHeight="1" x14ac:dyDescent="0.25">
      <c r="A107" s="111" t="s">
        <v>87</v>
      </c>
      <c r="B107" s="114" t="s">
        <v>14</v>
      </c>
      <c r="C107" s="114" t="s">
        <v>29</v>
      </c>
      <c r="D107" s="203" t="s">
        <v>138</v>
      </c>
    </row>
    <row r="108" spans="1:4" ht="24.95" customHeight="1" x14ac:dyDescent="0.25">
      <c r="A108" s="111" t="s">
        <v>88</v>
      </c>
      <c r="B108" s="106" t="s">
        <v>21</v>
      </c>
      <c r="C108" s="115" t="s">
        <v>45</v>
      </c>
      <c r="D108" s="203" t="s">
        <v>122</v>
      </c>
    </row>
    <row r="109" spans="1:4" ht="24.95" customHeight="1" x14ac:dyDescent="0.25">
      <c r="A109" s="111" t="s">
        <v>89</v>
      </c>
      <c r="B109" s="117" t="s">
        <v>52</v>
      </c>
      <c r="C109" s="118" t="s">
        <v>48</v>
      </c>
      <c r="D109" s="203" t="s">
        <v>127</v>
      </c>
    </row>
    <row r="110" spans="1:4" ht="24.95" customHeight="1" x14ac:dyDescent="0.25">
      <c r="A110" s="111" t="s">
        <v>90</v>
      </c>
      <c r="B110" s="107" t="s">
        <v>36</v>
      </c>
      <c r="C110" s="118" t="s">
        <v>57</v>
      </c>
      <c r="D110" s="203" t="s">
        <v>122</v>
      </c>
    </row>
    <row r="111" spans="1:4" ht="24.95" customHeight="1" x14ac:dyDescent="0.25">
      <c r="A111" s="111" t="s">
        <v>91</v>
      </c>
      <c r="B111" s="114" t="s">
        <v>13</v>
      </c>
      <c r="C111" s="112" t="s">
        <v>4</v>
      </c>
      <c r="D111" s="203" t="s">
        <v>133</v>
      </c>
    </row>
    <row r="112" spans="1:4" ht="24.95" customHeight="1" x14ac:dyDescent="0.25">
      <c r="A112" s="111" t="s">
        <v>92</v>
      </c>
      <c r="B112" s="106" t="s">
        <v>20</v>
      </c>
      <c r="C112" s="113" t="s">
        <v>61</v>
      </c>
      <c r="D112" s="203" t="s">
        <v>127</v>
      </c>
    </row>
    <row r="113" spans="1:4" ht="24.95" customHeight="1" x14ac:dyDescent="0.25">
      <c r="A113" s="111" t="s">
        <v>93</v>
      </c>
      <c r="B113" s="107" t="s">
        <v>24</v>
      </c>
      <c r="C113" s="112" t="s">
        <v>5</v>
      </c>
      <c r="D113" s="203" t="s">
        <v>142</v>
      </c>
    </row>
    <row r="114" spans="1:4" ht="24.95" customHeight="1" x14ac:dyDescent="0.25">
      <c r="A114" s="111" t="s">
        <v>94</v>
      </c>
      <c r="B114" s="112" t="s">
        <v>2</v>
      </c>
      <c r="C114" s="112" t="s">
        <v>49</v>
      </c>
      <c r="D114" s="203" t="s">
        <v>121</v>
      </c>
    </row>
    <row r="115" spans="1:4" ht="24.95" customHeight="1" x14ac:dyDescent="0.25">
      <c r="A115" s="111" t="s">
        <v>95</v>
      </c>
      <c r="B115" s="106" t="s">
        <v>19</v>
      </c>
      <c r="C115" s="113" t="s">
        <v>56</v>
      </c>
      <c r="D115" s="203" t="s">
        <v>121</v>
      </c>
    </row>
    <row r="116" spans="1:4" ht="24.95" customHeight="1" x14ac:dyDescent="0.25">
      <c r="A116" s="111" t="s">
        <v>96</v>
      </c>
      <c r="B116" s="108" t="s">
        <v>37</v>
      </c>
      <c r="C116" s="115" t="s">
        <v>11</v>
      </c>
      <c r="D116" s="203" t="s">
        <v>134</v>
      </c>
    </row>
    <row r="117" spans="1:4" ht="24.95" customHeight="1" x14ac:dyDescent="0.25">
      <c r="A117" s="111" t="s">
        <v>97</v>
      </c>
      <c r="B117" s="112" t="s">
        <v>6</v>
      </c>
      <c r="C117" s="113" t="s">
        <v>55</v>
      </c>
      <c r="D117" s="203" t="s">
        <v>121</v>
      </c>
    </row>
    <row r="118" spans="1:4" ht="24.95" customHeight="1" x14ac:dyDescent="0.25">
      <c r="A118" s="111" t="s">
        <v>98</v>
      </c>
      <c r="B118" s="112" t="s">
        <v>51</v>
      </c>
      <c r="C118" s="109" t="s">
        <v>40</v>
      </c>
      <c r="D118" s="203" t="s">
        <v>122</v>
      </c>
    </row>
    <row r="119" spans="1:4" ht="24.95" customHeight="1" x14ac:dyDescent="0.25">
      <c r="A119" s="111" t="s">
        <v>99</v>
      </c>
      <c r="B119" s="107" t="s">
        <v>25</v>
      </c>
      <c r="C119" s="109" t="s">
        <v>28</v>
      </c>
      <c r="D119" s="203" t="s">
        <v>127</v>
      </c>
    </row>
    <row r="120" spans="1:4" ht="24.95" customHeight="1" x14ac:dyDescent="0.25">
      <c r="A120" s="111" t="s">
        <v>100</v>
      </c>
      <c r="B120" s="112" t="s">
        <v>7</v>
      </c>
      <c r="C120" s="116" t="s">
        <v>32</v>
      </c>
      <c r="D120" s="203" t="s">
        <v>126</v>
      </c>
    </row>
    <row r="121" spans="1:4" ht="24.95" customHeight="1" x14ac:dyDescent="0.25">
      <c r="A121" s="111" t="s">
        <v>101</v>
      </c>
      <c r="B121" s="108" t="s">
        <v>39</v>
      </c>
      <c r="C121" s="108" t="s">
        <v>23</v>
      </c>
      <c r="D121" s="203" t="s">
        <v>129</v>
      </c>
    </row>
    <row r="122" spans="1:4" ht="24.95" customHeight="1" x14ac:dyDescent="0.25">
      <c r="A122" s="111" t="s">
        <v>117</v>
      </c>
      <c r="B122" s="112" t="s">
        <v>50</v>
      </c>
      <c r="C122" s="202" t="s">
        <v>115</v>
      </c>
      <c r="D122" s="203" t="s">
        <v>130</v>
      </c>
    </row>
    <row r="123" spans="1:4" ht="24.95" customHeight="1" x14ac:dyDescent="0.25">
      <c r="A123" s="111" t="s">
        <v>118</v>
      </c>
      <c r="B123" s="106" t="s">
        <v>43</v>
      </c>
      <c r="C123" s="202" t="s">
        <v>116</v>
      </c>
      <c r="D123" s="203" t="s">
        <v>122</v>
      </c>
    </row>
    <row r="125" spans="1:4" ht="24.95" customHeight="1" x14ac:dyDescent="0.25">
      <c r="A125" s="110" t="s">
        <v>107</v>
      </c>
    </row>
    <row r="127" spans="1:4" ht="24.95" customHeight="1" x14ac:dyDescent="0.25">
      <c r="A127" s="111" t="s">
        <v>76</v>
      </c>
      <c r="B127" s="117" t="s">
        <v>0</v>
      </c>
      <c r="C127" s="116" t="s">
        <v>105</v>
      </c>
      <c r="D127" s="203" t="s">
        <v>120</v>
      </c>
    </row>
    <row r="128" spans="1:4" ht="24.95" customHeight="1" x14ac:dyDescent="0.25">
      <c r="A128" s="111" t="s">
        <v>77</v>
      </c>
      <c r="B128" s="108" t="s">
        <v>26</v>
      </c>
      <c r="C128" s="112" t="s">
        <v>3</v>
      </c>
      <c r="D128" s="203" t="s">
        <v>121</v>
      </c>
    </row>
    <row r="129" spans="1:4" ht="24.95" customHeight="1" x14ac:dyDescent="0.25">
      <c r="A129" s="111" t="s">
        <v>78</v>
      </c>
      <c r="B129" s="116" t="s">
        <v>15</v>
      </c>
      <c r="C129" s="106" t="s">
        <v>43</v>
      </c>
      <c r="D129" s="203" t="s">
        <v>122</v>
      </c>
    </row>
    <row r="130" spans="1:4" ht="24.95" customHeight="1" x14ac:dyDescent="0.25">
      <c r="A130" s="111" t="s">
        <v>79</v>
      </c>
      <c r="B130" s="119" t="s">
        <v>33</v>
      </c>
      <c r="C130" s="112" t="s">
        <v>53</v>
      </c>
      <c r="D130" s="203" t="s">
        <v>122</v>
      </c>
    </row>
    <row r="131" spans="1:4" ht="24.95" customHeight="1" x14ac:dyDescent="0.25">
      <c r="A131" s="111" t="s">
        <v>80</v>
      </c>
      <c r="B131" s="112" t="s">
        <v>1</v>
      </c>
      <c r="C131" s="112" t="s">
        <v>50</v>
      </c>
      <c r="D131" s="203" t="s">
        <v>121</v>
      </c>
    </row>
    <row r="132" spans="1:4" ht="24.95" customHeight="1" x14ac:dyDescent="0.25">
      <c r="A132" s="111" t="s">
        <v>81</v>
      </c>
      <c r="B132" s="118" t="s">
        <v>54</v>
      </c>
      <c r="C132" s="113" t="s">
        <v>44</v>
      </c>
      <c r="D132" s="203" t="s">
        <v>130</v>
      </c>
    </row>
    <row r="133" spans="1:4" ht="24.95" customHeight="1" x14ac:dyDescent="0.25">
      <c r="A133" s="111" t="s">
        <v>82</v>
      </c>
      <c r="B133" s="119" t="s">
        <v>30</v>
      </c>
      <c r="C133" s="109" t="s">
        <v>59</v>
      </c>
      <c r="D133" s="203" t="s">
        <v>122</v>
      </c>
    </row>
    <row r="134" spans="1:4" ht="24.95" customHeight="1" x14ac:dyDescent="0.25">
      <c r="A134" s="111" t="s">
        <v>83</v>
      </c>
      <c r="B134" s="119" t="s">
        <v>16</v>
      </c>
      <c r="C134" s="114" t="s">
        <v>29</v>
      </c>
      <c r="D134" s="203" t="s">
        <v>128</v>
      </c>
    </row>
    <row r="135" spans="1:4" ht="24.95" customHeight="1" x14ac:dyDescent="0.25">
      <c r="A135" s="111" t="s">
        <v>84</v>
      </c>
      <c r="B135" s="114" t="s">
        <v>14</v>
      </c>
      <c r="C135" s="115" t="s">
        <v>45</v>
      </c>
      <c r="D135" s="203" t="s">
        <v>124</v>
      </c>
    </row>
    <row r="136" spans="1:4" ht="24.95" customHeight="1" x14ac:dyDescent="0.25">
      <c r="A136" s="111" t="s">
        <v>85</v>
      </c>
      <c r="B136" s="109" t="s">
        <v>18</v>
      </c>
      <c r="C136" s="106" t="s">
        <v>21</v>
      </c>
      <c r="D136" s="203" t="s">
        <v>127</v>
      </c>
    </row>
    <row r="137" spans="1:4" ht="24.95" customHeight="1" x14ac:dyDescent="0.25">
      <c r="A137" s="111" t="s">
        <v>86</v>
      </c>
      <c r="B137" s="117" t="s">
        <v>52</v>
      </c>
      <c r="C137" s="112" t="s">
        <v>4</v>
      </c>
      <c r="D137" s="203" t="s">
        <v>128</v>
      </c>
    </row>
    <row r="138" spans="1:4" ht="24.95" customHeight="1" x14ac:dyDescent="0.25">
      <c r="A138" s="111" t="s">
        <v>87</v>
      </c>
      <c r="B138" s="107" t="s">
        <v>36</v>
      </c>
      <c r="C138" s="114" t="s">
        <v>13</v>
      </c>
      <c r="D138" s="203" t="s">
        <v>131</v>
      </c>
    </row>
    <row r="139" spans="1:4" ht="24.95" customHeight="1" x14ac:dyDescent="0.25">
      <c r="A139" s="111" t="s">
        <v>88</v>
      </c>
      <c r="B139" s="118" t="s">
        <v>57</v>
      </c>
      <c r="C139" s="106" t="s">
        <v>20</v>
      </c>
      <c r="D139" s="203" t="s">
        <v>126</v>
      </c>
    </row>
    <row r="140" spans="1:4" ht="24.95" customHeight="1" x14ac:dyDescent="0.25">
      <c r="A140" s="111" t="s">
        <v>89</v>
      </c>
      <c r="B140" s="118" t="s">
        <v>48</v>
      </c>
      <c r="C140" s="113" t="s">
        <v>61</v>
      </c>
      <c r="D140" s="203" t="s">
        <v>130</v>
      </c>
    </row>
    <row r="141" spans="1:4" ht="24.95" customHeight="1" x14ac:dyDescent="0.25">
      <c r="A141" s="111" t="s">
        <v>90</v>
      </c>
      <c r="B141" s="107" t="s">
        <v>24</v>
      </c>
      <c r="C141" s="112" t="s">
        <v>49</v>
      </c>
      <c r="D141" s="203" t="s">
        <v>131</v>
      </c>
    </row>
    <row r="142" spans="1:4" ht="24.95" customHeight="1" x14ac:dyDescent="0.25">
      <c r="A142" s="111" t="s">
        <v>91</v>
      </c>
      <c r="B142" s="112" t="s">
        <v>2</v>
      </c>
      <c r="C142" s="114" t="s">
        <v>31</v>
      </c>
      <c r="D142" s="203" t="s">
        <v>121</v>
      </c>
    </row>
    <row r="143" spans="1:4" ht="24.95" customHeight="1" x14ac:dyDescent="0.25">
      <c r="A143" s="111" t="s">
        <v>92</v>
      </c>
      <c r="B143" s="112" t="s">
        <v>5</v>
      </c>
      <c r="C143" s="113" t="s">
        <v>56</v>
      </c>
      <c r="D143" s="203" t="s">
        <v>131</v>
      </c>
    </row>
    <row r="144" spans="1:4" ht="24.95" customHeight="1" x14ac:dyDescent="0.25">
      <c r="A144" s="111" t="s">
        <v>93</v>
      </c>
      <c r="B144" s="107" t="s">
        <v>34</v>
      </c>
      <c r="C144" s="115" t="s">
        <v>11</v>
      </c>
      <c r="D144" s="203" t="s">
        <v>136</v>
      </c>
    </row>
    <row r="145" spans="1:4" ht="24.95" customHeight="1" x14ac:dyDescent="0.25">
      <c r="A145" s="111" t="s">
        <v>94</v>
      </c>
      <c r="B145" s="108" t="s">
        <v>37</v>
      </c>
      <c r="C145" s="113" t="s">
        <v>55</v>
      </c>
      <c r="D145" s="203" t="s">
        <v>130</v>
      </c>
    </row>
    <row r="146" spans="1:4" ht="24.95" customHeight="1" x14ac:dyDescent="0.25">
      <c r="A146" s="111" t="s">
        <v>95</v>
      </c>
      <c r="B146" s="112" t="s">
        <v>6</v>
      </c>
      <c r="C146" s="109" t="s">
        <v>40</v>
      </c>
      <c r="D146" s="203" t="s">
        <v>120</v>
      </c>
    </row>
    <row r="147" spans="1:4" ht="24.95" customHeight="1" x14ac:dyDescent="0.25">
      <c r="A147" s="111" t="s">
        <v>96</v>
      </c>
      <c r="B147" s="107" t="s">
        <v>25</v>
      </c>
      <c r="C147" s="116" t="s">
        <v>32</v>
      </c>
      <c r="D147" s="203" t="s">
        <v>130</v>
      </c>
    </row>
    <row r="148" spans="1:4" ht="24.95" customHeight="1" x14ac:dyDescent="0.25">
      <c r="A148" s="111" t="s">
        <v>97</v>
      </c>
      <c r="B148" s="112" t="s">
        <v>7</v>
      </c>
      <c r="C148" s="108" t="s">
        <v>23</v>
      </c>
      <c r="D148" s="203" t="s">
        <v>122</v>
      </c>
    </row>
    <row r="149" spans="1:4" ht="24.95" customHeight="1" x14ac:dyDescent="0.25">
      <c r="A149" s="111" t="s">
        <v>98</v>
      </c>
      <c r="B149" s="109" t="s">
        <v>28</v>
      </c>
      <c r="C149" s="106" t="s">
        <v>22</v>
      </c>
      <c r="D149" s="203" t="s">
        <v>122</v>
      </c>
    </row>
    <row r="150" spans="1:4" ht="24.95" customHeight="1" x14ac:dyDescent="0.25">
      <c r="A150" s="111" t="s">
        <v>99</v>
      </c>
      <c r="B150" s="107" t="s">
        <v>35</v>
      </c>
      <c r="C150" s="116" t="s">
        <v>8</v>
      </c>
      <c r="D150" s="203" t="s">
        <v>126</v>
      </c>
    </row>
    <row r="151" spans="1:4" ht="24.95" customHeight="1" x14ac:dyDescent="0.25">
      <c r="A151" s="111" t="s">
        <v>100</v>
      </c>
      <c r="B151" s="108" t="s">
        <v>17</v>
      </c>
      <c r="C151" s="114" t="s">
        <v>12</v>
      </c>
      <c r="D151" s="203" t="s">
        <v>126</v>
      </c>
    </row>
    <row r="152" spans="1:4" ht="24.95" customHeight="1" x14ac:dyDescent="0.25">
      <c r="A152" s="111" t="s">
        <v>101</v>
      </c>
      <c r="B152" s="116" t="s">
        <v>10</v>
      </c>
      <c r="C152" s="106" t="s">
        <v>60</v>
      </c>
      <c r="D152" s="203" t="s">
        <v>126</v>
      </c>
    </row>
    <row r="153" spans="1:4" ht="24.95" customHeight="1" thickBot="1" x14ac:dyDescent="0.3">
      <c r="A153" s="111" t="s">
        <v>117</v>
      </c>
      <c r="B153" s="104" t="s">
        <v>27</v>
      </c>
      <c r="C153" s="201" t="s">
        <v>116</v>
      </c>
      <c r="D153" s="203" t="s">
        <v>122</v>
      </c>
    </row>
    <row r="154" spans="1:4" ht="24.95" customHeight="1" thickTop="1" thickBot="1" x14ac:dyDescent="0.3">
      <c r="A154" s="111" t="s">
        <v>118</v>
      </c>
      <c r="B154" s="105" t="s">
        <v>41</v>
      </c>
      <c r="C154" s="201" t="s">
        <v>115</v>
      </c>
      <c r="D154" s="203" t="s">
        <v>121</v>
      </c>
    </row>
    <row r="155" spans="1:4" ht="24.95" customHeight="1" thickTop="1" x14ac:dyDescent="0.25"/>
    <row r="156" spans="1:4" ht="24.95" customHeight="1" x14ac:dyDescent="0.25">
      <c r="A156" s="110" t="s">
        <v>108</v>
      </c>
    </row>
    <row r="158" spans="1:4" ht="24.95" customHeight="1" x14ac:dyDescent="0.25">
      <c r="A158" s="111" t="s">
        <v>76</v>
      </c>
      <c r="B158" s="119" t="s">
        <v>33</v>
      </c>
      <c r="C158" s="112" t="s">
        <v>50</v>
      </c>
      <c r="D158" s="203" t="s">
        <v>123</v>
      </c>
    </row>
    <row r="159" spans="1:4" ht="24.95" customHeight="1" x14ac:dyDescent="0.25">
      <c r="A159" s="111" t="s">
        <v>77</v>
      </c>
      <c r="B159" s="112" t="s">
        <v>53</v>
      </c>
      <c r="C159" s="113" t="s">
        <v>44</v>
      </c>
      <c r="D159" s="203" t="s">
        <v>126</v>
      </c>
    </row>
    <row r="160" spans="1:4" ht="24.95" customHeight="1" x14ac:dyDescent="0.25">
      <c r="A160" s="111" t="s">
        <v>78</v>
      </c>
      <c r="B160" s="118" t="s">
        <v>54</v>
      </c>
      <c r="C160" s="109" t="s">
        <v>41</v>
      </c>
      <c r="D160" s="203" t="s">
        <v>126</v>
      </c>
    </row>
    <row r="161" spans="1:4" ht="24.95" customHeight="1" x14ac:dyDescent="0.25">
      <c r="A161" s="111" t="s">
        <v>79</v>
      </c>
      <c r="B161" s="119" t="s">
        <v>30</v>
      </c>
      <c r="C161" s="114" t="s">
        <v>14</v>
      </c>
      <c r="D161" s="203" t="s">
        <v>126</v>
      </c>
    </row>
    <row r="162" spans="1:4" ht="24.95" customHeight="1" x14ac:dyDescent="0.25">
      <c r="A162" s="111" t="s">
        <v>80</v>
      </c>
      <c r="B162" s="119" t="s">
        <v>16</v>
      </c>
      <c r="C162" s="115" t="s">
        <v>45</v>
      </c>
      <c r="D162" s="203" t="s">
        <v>143</v>
      </c>
    </row>
    <row r="163" spans="1:4" ht="24.95" customHeight="1" x14ac:dyDescent="0.25">
      <c r="A163" s="111" t="s">
        <v>81</v>
      </c>
      <c r="B163" s="114" t="s">
        <v>29</v>
      </c>
      <c r="C163" s="106" t="s">
        <v>21</v>
      </c>
      <c r="D163" s="203" t="s">
        <v>130</v>
      </c>
    </row>
    <row r="164" spans="1:4" ht="24.95" customHeight="1" x14ac:dyDescent="0.25">
      <c r="A164" s="111" t="s">
        <v>82</v>
      </c>
      <c r="B164" s="109" t="s">
        <v>59</v>
      </c>
      <c r="C164" s="109" t="s">
        <v>18</v>
      </c>
      <c r="D164" s="203" t="s">
        <v>126</v>
      </c>
    </row>
    <row r="165" spans="1:4" ht="24.95" customHeight="1" x14ac:dyDescent="0.25">
      <c r="A165" s="111" t="s">
        <v>83</v>
      </c>
      <c r="B165" s="117" t="s">
        <v>52</v>
      </c>
      <c r="C165" s="114" t="s">
        <v>13</v>
      </c>
      <c r="D165" s="203" t="s">
        <v>144</v>
      </c>
    </row>
    <row r="166" spans="1:4" ht="24.95" customHeight="1" x14ac:dyDescent="0.25">
      <c r="A166" s="111" t="s">
        <v>84</v>
      </c>
      <c r="B166" s="107" t="s">
        <v>36</v>
      </c>
      <c r="C166" s="113" t="s">
        <v>61</v>
      </c>
      <c r="D166" s="203" t="s">
        <v>127</v>
      </c>
    </row>
    <row r="167" spans="1:4" ht="24.95" customHeight="1" x14ac:dyDescent="0.25">
      <c r="A167" s="111" t="s">
        <v>85</v>
      </c>
      <c r="B167" s="112" t="s">
        <v>4</v>
      </c>
      <c r="C167" s="106" t="s">
        <v>20</v>
      </c>
      <c r="D167" s="203" t="s">
        <v>141</v>
      </c>
    </row>
    <row r="168" spans="1:4" ht="24.95" customHeight="1" x14ac:dyDescent="0.25">
      <c r="A168" s="111" t="s">
        <v>86</v>
      </c>
      <c r="B168" s="118" t="s">
        <v>57</v>
      </c>
      <c r="C168" s="118" t="s">
        <v>48</v>
      </c>
      <c r="D168" s="203" t="s">
        <v>138</v>
      </c>
    </row>
    <row r="169" spans="1:4" ht="24.95" customHeight="1" x14ac:dyDescent="0.25">
      <c r="A169" s="111" t="s">
        <v>87</v>
      </c>
      <c r="B169" s="107" t="s">
        <v>24</v>
      </c>
      <c r="C169" s="114" t="s">
        <v>31</v>
      </c>
      <c r="D169" s="203" t="s">
        <v>120</v>
      </c>
    </row>
    <row r="170" spans="1:4" ht="24.95" customHeight="1" x14ac:dyDescent="0.25">
      <c r="A170" s="111" t="s">
        <v>88</v>
      </c>
      <c r="B170" s="112" t="s">
        <v>49</v>
      </c>
      <c r="C170" s="113" t="s">
        <v>56</v>
      </c>
      <c r="D170" s="203" t="s">
        <v>134</v>
      </c>
    </row>
    <row r="171" spans="1:4" ht="24.95" customHeight="1" x14ac:dyDescent="0.25">
      <c r="A171" s="111" t="s">
        <v>89</v>
      </c>
      <c r="B171" s="112" t="s">
        <v>5</v>
      </c>
      <c r="C171" s="106" t="s">
        <v>19</v>
      </c>
      <c r="D171" s="203" t="s">
        <v>124</v>
      </c>
    </row>
    <row r="172" spans="1:4" ht="24.95" customHeight="1" x14ac:dyDescent="0.25">
      <c r="A172" s="111" t="s">
        <v>90</v>
      </c>
      <c r="B172" s="107" t="s">
        <v>34</v>
      </c>
      <c r="C172" s="112" t="s">
        <v>51</v>
      </c>
      <c r="D172" s="203" t="s">
        <v>145</v>
      </c>
    </row>
    <row r="173" spans="1:4" ht="24.95" customHeight="1" x14ac:dyDescent="0.25">
      <c r="A173" s="111" t="s">
        <v>91</v>
      </c>
      <c r="B173" s="108" t="s">
        <v>37</v>
      </c>
      <c r="C173" s="112" t="s">
        <v>6</v>
      </c>
      <c r="D173" s="203" t="s">
        <v>126</v>
      </c>
    </row>
    <row r="174" spans="1:4" ht="24.95" customHeight="1" x14ac:dyDescent="0.25">
      <c r="A174" s="111" t="s">
        <v>92</v>
      </c>
      <c r="B174" s="109" t="s">
        <v>40</v>
      </c>
      <c r="C174" s="115" t="s">
        <v>11</v>
      </c>
      <c r="D174" s="203" t="s">
        <v>133</v>
      </c>
    </row>
    <row r="175" spans="1:4" ht="24.95" customHeight="1" x14ac:dyDescent="0.25">
      <c r="A175" s="111" t="s">
        <v>93</v>
      </c>
      <c r="B175" s="107" t="s">
        <v>25</v>
      </c>
      <c r="C175" s="108" t="s">
        <v>23</v>
      </c>
      <c r="D175" s="203" t="s">
        <v>126</v>
      </c>
    </row>
    <row r="176" spans="1:4" ht="24.95" customHeight="1" x14ac:dyDescent="0.25">
      <c r="A176" s="111" t="s">
        <v>94</v>
      </c>
      <c r="B176" s="112" t="s">
        <v>7</v>
      </c>
      <c r="C176" s="108" t="s">
        <v>39</v>
      </c>
      <c r="D176" s="203" t="s">
        <v>131</v>
      </c>
    </row>
    <row r="177" spans="1:4" ht="24.95" customHeight="1" x14ac:dyDescent="0.25">
      <c r="A177" s="111" t="s">
        <v>95</v>
      </c>
      <c r="B177" s="116" t="s">
        <v>32</v>
      </c>
      <c r="C177" s="106" t="s">
        <v>22</v>
      </c>
      <c r="D177" s="203" t="s">
        <v>139</v>
      </c>
    </row>
    <row r="178" spans="1:4" ht="24.95" customHeight="1" x14ac:dyDescent="0.25">
      <c r="A178" s="111" t="s">
        <v>96</v>
      </c>
      <c r="B178" s="107" t="s">
        <v>35</v>
      </c>
      <c r="C178" s="114" t="s">
        <v>12</v>
      </c>
      <c r="D178" s="203" t="s">
        <v>146</v>
      </c>
    </row>
    <row r="179" spans="1:4" ht="24.95" customHeight="1" x14ac:dyDescent="0.25">
      <c r="A179" s="111" t="s">
        <v>97</v>
      </c>
      <c r="B179" s="108" t="s">
        <v>17</v>
      </c>
      <c r="C179" s="108" t="s">
        <v>38</v>
      </c>
      <c r="D179" s="203" t="s">
        <v>133</v>
      </c>
    </row>
    <row r="180" spans="1:4" ht="24.95" customHeight="1" x14ac:dyDescent="0.25">
      <c r="A180" s="111" t="s">
        <v>98</v>
      </c>
      <c r="B180" s="116" t="s">
        <v>8</v>
      </c>
      <c r="C180" s="106" t="s">
        <v>60</v>
      </c>
      <c r="D180" s="203" t="s">
        <v>129</v>
      </c>
    </row>
    <row r="181" spans="1:4" ht="24.95" customHeight="1" x14ac:dyDescent="0.25">
      <c r="A181" s="111" t="s">
        <v>99</v>
      </c>
      <c r="B181" s="117" t="s">
        <v>0</v>
      </c>
      <c r="C181" s="108" t="s">
        <v>27</v>
      </c>
      <c r="D181" s="203" t="s">
        <v>130</v>
      </c>
    </row>
    <row r="182" spans="1:4" ht="24.95" customHeight="1" x14ac:dyDescent="0.25">
      <c r="A182" s="111" t="s">
        <v>100</v>
      </c>
      <c r="B182" s="112" t="s">
        <v>3</v>
      </c>
      <c r="C182" s="106" t="s">
        <v>43</v>
      </c>
      <c r="D182" s="203" t="s">
        <v>127</v>
      </c>
    </row>
    <row r="183" spans="1:4" ht="24.95" customHeight="1" x14ac:dyDescent="0.25">
      <c r="A183" s="111" t="s">
        <v>101</v>
      </c>
      <c r="B183" s="116" t="s">
        <v>105</v>
      </c>
      <c r="C183" s="116" t="s">
        <v>15</v>
      </c>
      <c r="D183" s="203" t="s">
        <v>126</v>
      </c>
    </row>
    <row r="184" spans="1:4" ht="24.95" customHeight="1" x14ac:dyDescent="0.25">
      <c r="A184" s="111" t="s">
        <v>117</v>
      </c>
      <c r="B184" s="108" t="s">
        <v>26</v>
      </c>
      <c r="C184" s="202" t="s">
        <v>116</v>
      </c>
      <c r="D184" s="203" t="s">
        <v>147</v>
      </c>
    </row>
    <row r="185" spans="1:4" ht="24.95" customHeight="1" x14ac:dyDescent="0.25">
      <c r="A185" s="111" t="s">
        <v>118</v>
      </c>
      <c r="B185" s="120" t="s">
        <v>1</v>
      </c>
      <c r="C185" s="202" t="s">
        <v>115</v>
      </c>
      <c r="D185" s="203" t="s">
        <v>132</v>
      </c>
    </row>
    <row r="187" spans="1:4" ht="24.95" customHeight="1" x14ac:dyDescent="0.25">
      <c r="A187" s="110" t="s">
        <v>109</v>
      </c>
    </row>
    <row r="189" spans="1:4" ht="24.95" customHeight="1" x14ac:dyDescent="0.25">
      <c r="A189" s="111" t="s">
        <v>76</v>
      </c>
      <c r="B189" s="119" t="s">
        <v>30</v>
      </c>
      <c r="C189" s="119" t="s">
        <v>16</v>
      </c>
      <c r="D189" s="203" t="s">
        <v>148</v>
      </c>
    </row>
    <row r="190" spans="1:4" ht="24.95" customHeight="1" x14ac:dyDescent="0.25">
      <c r="A190" s="111" t="s">
        <v>77</v>
      </c>
      <c r="B190" s="114" t="s">
        <v>14</v>
      </c>
      <c r="C190" s="106" t="s">
        <v>21</v>
      </c>
      <c r="D190" s="203" t="s">
        <v>122</v>
      </c>
    </row>
    <row r="191" spans="1:4" ht="24.95" customHeight="1" x14ac:dyDescent="0.25">
      <c r="A191" s="111" t="s">
        <v>78</v>
      </c>
      <c r="B191" s="114" t="s">
        <v>29</v>
      </c>
      <c r="C191" s="109" t="s">
        <v>18</v>
      </c>
      <c r="D191" s="203" t="s">
        <v>130</v>
      </c>
    </row>
    <row r="192" spans="1:4" ht="24.95" customHeight="1" x14ac:dyDescent="0.25">
      <c r="A192" s="111" t="s">
        <v>79</v>
      </c>
      <c r="B192" s="109" t="s">
        <v>59</v>
      </c>
      <c r="C192" s="115" t="s">
        <v>45</v>
      </c>
      <c r="D192" s="203" t="s">
        <v>130</v>
      </c>
    </row>
    <row r="193" spans="1:4" ht="24.95" customHeight="1" x14ac:dyDescent="0.25">
      <c r="A193" s="111" t="s">
        <v>80</v>
      </c>
      <c r="B193" s="117" t="s">
        <v>52</v>
      </c>
      <c r="C193" s="107" t="s">
        <v>36</v>
      </c>
      <c r="D193" s="203" t="s">
        <v>149</v>
      </c>
    </row>
    <row r="194" spans="1:4" ht="24.95" customHeight="1" x14ac:dyDescent="0.25">
      <c r="A194" s="111" t="s">
        <v>81</v>
      </c>
      <c r="B194" s="114" t="s">
        <v>13</v>
      </c>
      <c r="C194" s="106" t="s">
        <v>20</v>
      </c>
      <c r="D194" s="203" t="s">
        <v>132</v>
      </c>
    </row>
    <row r="195" spans="1:4" ht="24.95" customHeight="1" x14ac:dyDescent="0.25">
      <c r="A195" s="111" t="s">
        <v>82</v>
      </c>
      <c r="B195" s="112" t="s">
        <v>4</v>
      </c>
      <c r="C195" s="118" t="s">
        <v>48</v>
      </c>
      <c r="D195" s="203" t="s">
        <v>124</v>
      </c>
    </row>
    <row r="196" spans="1:4" ht="24.95" customHeight="1" x14ac:dyDescent="0.25">
      <c r="A196" s="111" t="s">
        <v>83</v>
      </c>
      <c r="B196" s="118" t="s">
        <v>57</v>
      </c>
      <c r="C196" s="113" t="s">
        <v>61</v>
      </c>
      <c r="D196" s="203" t="s">
        <v>127</v>
      </c>
    </row>
    <row r="197" spans="1:4" ht="24.95" customHeight="1" x14ac:dyDescent="0.25">
      <c r="A197" s="111" t="s">
        <v>84</v>
      </c>
      <c r="B197" s="107" t="s">
        <v>24</v>
      </c>
      <c r="C197" s="112" t="s">
        <v>2</v>
      </c>
      <c r="D197" s="203" t="s">
        <v>132</v>
      </c>
    </row>
    <row r="198" spans="1:4" ht="24.95" customHeight="1" x14ac:dyDescent="0.25">
      <c r="A198" s="111" t="s">
        <v>85</v>
      </c>
      <c r="B198" s="114" t="s">
        <v>31</v>
      </c>
      <c r="C198" s="113" t="s">
        <v>56</v>
      </c>
      <c r="D198" s="203" t="s">
        <v>138</v>
      </c>
    </row>
    <row r="199" spans="1:4" ht="24.95" customHeight="1" x14ac:dyDescent="0.25">
      <c r="A199" s="111" t="s">
        <v>86</v>
      </c>
      <c r="B199" s="112" t="s">
        <v>49</v>
      </c>
      <c r="C199" s="106" t="s">
        <v>19</v>
      </c>
      <c r="D199" s="203" t="s">
        <v>121</v>
      </c>
    </row>
    <row r="200" spans="1:4" ht="24.95" customHeight="1" x14ac:dyDescent="0.25">
      <c r="A200" s="111" t="s">
        <v>87</v>
      </c>
      <c r="B200" s="107" t="s">
        <v>34</v>
      </c>
      <c r="C200" s="112" t="s">
        <v>6</v>
      </c>
      <c r="D200" s="203" t="s">
        <v>127</v>
      </c>
    </row>
    <row r="201" spans="1:4" ht="24.95" customHeight="1" x14ac:dyDescent="0.25">
      <c r="A201" s="111" t="s">
        <v>88</v>
      </c>
      <c r="B201" s="112" t="s">
        <v>51</v>
      </c>
      <c r="C201" s="115" t="s">
        <v>11</v>
      </c>
      <c r="D201" s="203" t="s">
        <v>120</v>
      </c>
    </row>
    <row r="202" spans="1:4" ht="24.95" customHeight="1" x14ac:dyDescent="0.25">
      <c r="A202" s="111" t="s">
        <v>89</v>
      </c>
      <c r="B202" s="109" t="s">
        <v>40</v>
      </c>
      <c r="C202" s="113" t="s">
        <v>55</v>
      </c>
      <c r="D202" s="203" t="s">
        <v>129</v>
      </c>
    </row>
    <row r="203" spans="1:4" ht="24.95" customHeight="1" x14ac:dyDescent="0.25">
      <c r="A203" s="111" t="s">
        <v>90</v>
      </c>
      <c r="B203" s="107" t="s">
        <v>25</v>
      </c>
      <c r="C203" s="108" t="s">
        <v>39</v>
      </c>
      <c r="D203" s="203" t="s">
        <v>129</v>
      </c>
    </row>
    <row r="204" spans="1:4" ht="24.95" customHeight="1" x14ac:dyDescent="0.25">
      <c r="A204" s="111" t="s">
        <v>91</v>
      </c>
      <c r="B204" s="108" t="s">
        <v>23</v>
      </c>
      <c r="C204" s="106" t="s">
        <v>22</v>
      </c>
      <c r="D204" s="203" t="s">
        <v>132</v>
      </c>
    </row>
    <row r="205" spans="1:4" ht="24.95" customHeight="1" x14ac:dyDescent="0.25">
      <c r="A205" s="111" t="s">
        <v>92</v>
      </c>
      <c r="B205" s="116" t="s">
        <v>32</v>
      </c>
      <c r="C205" s="109" t="s">
        <v>28</v>
      </c>
      <c r="D205" s="203" t="s">
        <v>127</v>
      </c>
    </row>
    <row r="206" spans="1:4" ht="24.95" customHeight="1" x14ac:dyDescent="0.25">
      <c r="A206" s="111" t="s">
        <v>93</v>
      </c>
      <c r="B206" s="107" t="s">
        <v>35</v>
      </c>
      <c r="C206" s="108" t="s">
        <v>17</v>
      </c>
      <c r="D206" s="203" t="s">
        <v>121</v>
      </c>
    </row>
    <row r="207" spans="1:4" ht="24.95" customHeight="1" x14ac:dyDescent="0.25">
      <c r="A207" s="111" t="s">
        <v>94</v>
      </c>
      <c r="B207" s="108" t="s">
        <v>38</v>
      </c>
      <c r="C207" s="106" t="s">
        <v>60</v>
      </c>
      <c r="D207" s="203" t="s">
        <v>124</v>
      </c>
    </row>
    <row r="208" spans="1:4" ht="24.95" customHeight="1" x14ac:dyDescent="0.25">
      <c r="A208" s="111" t="s">
        <v>95</v>
      </c>
      <c r="B208" s="114" t="s">
        <v>12</v>
      </c>
      <c r="C208" s="116" t="s">
        <v>10</v>
      </c>
      <c r="D208" s="203" t="s">
        <v>127</v>
      </c>
    </row>
    <row r="209" spans="1:4" ht="24.95" customHeight="1" x14ac:dyDescent="0.25">
      <c r="A209" s="111" t="s">
        <v>96</v>
      </c>
      <c r="B209" s="117" t="s">
        <v>0</v>
      </c>
      <c r="C209" s="108" t="s">
        <v>26</v>
      </c>
      <c r="D209" s="203" t="s">
        <v>128</v>
      </c>
    </row>
    <row r="210" spans="1:4" ht="24.95" customHeight="1" x14ac:dyDescent="0.25">
      <c r="A210" s="111" t="s">
        <v>97</v>
      </c>
      <c r="B210" s="108" t="s">
        <v>27</v>
      </c>
      <c r="C210" s="106" t="s">
        <v>43</v>
      </c>
      <c r="D210" s="203" t="s">
        <v>148</v>
      </c>
    </row>
    <row r="211" spans="1:4" ht="24.95" customHeight="1" x14ac:dyDescent="0.25">
      <c r="A211" s="111" t="s">
        <v>98</v>
      </c>
      <c r="B211" s="112" t="s">
        <v>3</v>
      </c>
      <c r="C211" s="116" t="s">
        <v>15</v>
      </c>
      <c r="D211" s="203" t="s">
        <v>121</v>
      </c>
    </row>
    <row r="212" spans="1:4" ht="24.95" customHeight="1" x14ac:dyDescent="0.25">
      <c r="A212" s="111" t="s">
        <v>99</v>
      </c>
      <c r="B212" s="119" t="s">
        <v>33</v>
      </c>
      <c r="C212" s="112" t="s">
        <v>1</v>
      </c>
      <c r="D212" s="203" t="s">
        <v>122</v>
      </c>
    </row>
    <row r="213" spans="1:4" ht="24.95" customHeight="1" x14ac:dyDescent="0.25">
      <c r="A213" s="111" t="s">
        <v>100</v>
      </c>
      <c r="B213" s="112" t="s">
        <v>50</v>
      </c>
      <c r="C213" s="113" t="s">
        <v>44</v>
      </c>
      <c r="D213" s="203" t="s">
        <v>133</v>
      </c>
    </row>
    <row r="214" spans="1:4" ht="24.95" customHeight="1" x14ac:dyDescent="0.25">
      <c r="A214" s="111" t="s">
        <v>101</v>
      </c>
      <c r="B214" s="112" t="s">
        <v>53</v>
      </c>
      <c r="C214" s="109" t="s">
        <v>41</v>
      </c>
      <c r="D214" s="203" t="s">
        <v>149</v>
      </c>
    </row>
    <row r="215" spans="1:4" ht="24.95" customHeight="1" x14ac:dyDescent="0.25">
      <c r="A215" s="111" t="s">
        <v>117</v>
      </c>
      <c r="B215" s="118" t="s">
        <v>54</v>
      </c>
      <c r="C215" s="202" t="s">
        <v>115</v>
      </c>
      <c r="D215" s="203" t="s">
        <v>122</v>
      </c>
    </row>
    <row r="216" spans="1:4" ht="24.95" customHeight="1" x14ac:dyDescent="0.25">
      <c r="A216" s="111" t="s">
        <v>118</v>
      </c>
      <c r="B216" s="116" t="s">
        <v>105</v>
      </c>
      <c r="C216" s="202" t="s">
        <v>116</v>
      </c>
      <c r="D216" s="203" t="s">
        <v>129</v>
      </c>
    </row>
    <row r="218" spans="1:4" ht="24.95" customHeight="1" x14ac:dyDescent="0.25">
      <c r="B218" s="111" t="s">
        <v>112</v>
      </c>
      <c r="C218" s="111" t="s">
        <v>111</v>
      </c>
    </row>
    <row r="219" spans="1:4" ht="24.95" customHeight="1" x14ac:dyDescent="0.25">
      <c r="B219" s="111" t="s">
        <v>113</v>
      </c>
      <c r="C219" s="111" t="s">
        <v>114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6" sqref="A6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2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Fülöp Elemér</v>
      </c>
      <c r="C2" s="21"/>
      <c r="D2" s="21"/>
      <c r="E2" s="21"/>
      <c r="F2" s="23" t="str">
        <f>(A4)</f>
        <v>Horváth Imre</v>
      </c>
      <c r="G2" s="21"/>
      <c r="H2" s="21"/>
      <c r="I2" s="21"/>
      <c r="J2" s="23" t="str">
        <f>(A5)</f>
        <v>Plemic Stevan</v>
      </c>
      <c r="K2" s="21"/>
      <c r="L2" s="21"/>
      <c r="M2" s="21"/>
      <c r="N2" s="23" t="str">
        <f>(A6)</f>
        <v>Nagy Attila</v>
      </c>
      <c r="O2" s="21"/>
      <c r="P2" s="21"/>
      <c r="Q2" s="21"/>
      <c r="R2" s="23" t="str">
        <f>(A7)</f>
        <v>Siska János</v>
      </c>
      <c r="S2" s="21"/>
      <c r="T2" s="21"/>
      <c r="U2" s="21"/>
      <c r="V2" s="23" t="str">
        <f>(A8)</f>
        <v>Angler Lajos</v>
      </c>
      <c r="W2" s="21"/>
      <c r="X2" s="21"/>
      <c r="Y2" s="21"/>
      <c r="Z2" s="23" t="str">
        <f>(A9)</f>
        <v>Becz András</v>
      </c>
      <c r="AA2" s="21"/>
      <c r="AB2" s="21"/>
      <c r="AC2" s="21"/>
      <c r="AD2" s="23" t="str">
        <f>(A10)</f>
        <v>j8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02" t="s">
        <v>24</v>
      </c>
      <c r="B3" s="129"/>
      <c r="C3" s="130"/>
      <c r="D3" s="130"/>
      <c r="E3" s="130"/>
      <c r="F3" s="131">
        <v>7</v>
      </c>
      <c r="G3" s="37">
        <f>(N42)</f>
        <v>4</v>
      </c>
      <c r="H3" s="37">
        <f>(P42)</f>
        <v>1</v>
      </c>
      <c r="I3" s="132" t="str">
        <f>IF(G3=".","-",IF(G3&gt;H3,"g",IF(G3=H3,"d","v")))</f>
        <v>g</v>
      </c>
      <c r="J3" s="131">
        <v>6</v>
      </c>
      <c r="K3" s="39">
        <f>(N37)</f>
        <v>2</v>
      </c>
      <c r="L3" s="39">
        <f>(P37)</f>
        <v>1</v>
      </c>
      <c r="M3" s="132" t="str">
        <f>IF(K3=".","-",IF(K3&gt;L3,"g",IF(K3=L3,"d","v")))</f>
        <v>g</v>
      </c>
      <c r="N3" s="131">
        <v>5</v>
      </c>
      <c r="O3" s="39">
        <f>(N32)</f>
        <v>3</v>
      </c>
      <c r="P3" s="39">
        <f>(P32)</f>
        <v>1</v>
      </c>
      <c r="Q3" s="132" t="str">
        <f>IF(O3=".","-",IF(O3&gt;P3,"g",IF(O3=P3,"d","v")))</f>
        <v>g</v>
      </c>
      <c r="R3" s="131">
        <v>4</v>
      </c>
      <c r="S3" s="39">
        <f>(N27)</f>
        <v>9</v>
      </c>
      <c r="T3" s="39">
        <f>(P27)</f>
        <v>2</v>
      </c>
      <c r="U3" s="132" t="str">
        <f>IF(S3=".","-",IF(S3&gt;T3,"g",IF(S3=T3,"d","v")))</f>
        <v>g</v>
      </c>
      <c r="V3" s="131">
        <v>3</v>
      </c>
      <c r="W3" s="39">
        <f>(N22)</f>
        <v>3</v>
      </c>
      <c r="X3" s="39">
        <f>(P22)</f>
        <v>1</v>
      </c>
      <c r="Y3" s="132" t="str">
        <f>IF(W3=".","-",IF(W3&gt;X3,"g",IF(W3=X3,"d","v")))</f>
        <v>g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 t="str">
        <f>(N12)</f>
        <v>.</v>
      </c>
      <c r="AF3" s="39" t="str">
        <f>(P12)</f>
        <v>.</v>
      </c>
      <c r="AG3" s="132" t="str">
        <f t="shared" ref="AG3:AG9" si="1">IF(AE3=".","-",IF(AE3&gt;AF3,"g",IF(AE3=AF3,"d","v")))</f>
        <v>-</v>
      </c>
      <c r="AH3" s="133"/>
      <c r="AI3" s="41">
        <f t="shared" ref="AI3:AI10" si="2">SUM(AJ3:AL3)</f>
        <v>6</v>
      </c>
      <c r="AJ3" s="42">
        <f t="shared" ref="AJ3:AJ10" si="3">COUNTIF(B3:AG3,"g")</f>
        <v>6</v>
      </c>
      <c r="AK3" s="42">
        <f t="shared" ref="AK3:AK10" si="4">COUNTIF(B3:AG3,"d")</f>
        <v>0</v>
      </c>
      <c r="AL3" s="42">
        <f t="shared" ref="AL3:AL10" si="5">COUNTIF(B3:AG3,"v")</f>
        <v>0</v>
      </c>
      <c r="AM3" s="43">
        <f>SUM(IF(G3&lt;&gt;".",G3)+IF(K3&lt;&gt;".",K3)+IF(O3&lt;&gt;".",O3)+IF(S3&lt;&gt;".",S3)+IF(W3&lt;&gt;".",W3)+IF(AA3&lt;&gt;".",AA3)+IF(AE3&lt;&gt;".",AE3))</f>
        <v>22</v>
      </c>
      <c r="AN3" s="43">
        <f>SUM(IF(H3&lt;&gt;".",H3)+IF(L3&lt;&gt;".",L3)+IF(P3&lt;&gt;".",P3)+IF(T3&lt;&gt;".",T3)+IF(X3&lt;&gt;".",X3)+IF(AB3&lt;&gt;".",AB3)+IF(AF3&lt;&gt;".",AF3))</f>
        <v>6</v>
      </c>
      <c r="AO3" s="44">
        <f t="shared" ref="AO3:AO10" si="6">SUM(AJ3*3+AK3*1)</f>
        <v>18</v>
      </c>
      <c r="AP3" s="134"/>
      <c r="AQ3" s="46">
        <f t="shared" ref="AQ3:AQ10" si="7">RANK(AO3,$AO$3:$AO$10,0)</f>
        <v>1</v>
      </c>
      <c r="AR3" s="47"/>
      <c r="AS3" s="32">
        <f t="shared" ref="AS3:AS10" si="8">SUM(AM3-AN3)</f>
        <v>16</v>
      </c>
    </row>
    <row r="4" spans="1:45" ht="15.75" x14ac:dyDescent="0.25">
      <c r="A4" s="120" t="s">
        <v>2</v>
      </c>
      <c r="B4" s="135">
        <v>7</v>
      </c>
      <c r="C4" s="37">
        <f>(P42)</f>
        <v>1</v>
      </c>
      <c r="D4" s="37">
        <f>(N42)</f>
        <v>4</v>
      </c>
      <c r="E4" s="136" t="str">
        <f t="shared" ref="E4:E10" si="9">IF(C4=".","-",IF(C4&gt;D4,"g",IF(C4=D4,"d","v")))</f>
        <v>v</v>
      </c>
      <c r="F4" s="137"/>
      <c r="G4" s="138"/>
      <c r="H4" s="138"/>
      <c r="I4" s="138"/>
      <c r="J4" s="135">
        <v>5</v>
      </c>
      <c r="K4" s="37">
        <f>(N33)</f>
        <v>0</v>
      </c>
      <c r="L4" s="37">
        <f>(P33)</f>
        <v>0</v>
      </c>
      <c r="M4" s="136" t="str">
        <f>IF(K4=".","-",IF(K4&gt;L4,"g",IF(K4=L4,"d","v")))</f>
        <v>d</v>
      </c>
      <c r="N4" s="135">
        <v>4</v>
      </c>
      <c r="O4" s="37">
        <f>(N28)</f>
        <v>0</v>
      </c>
      <c r="P4" s="37">
        <f>(P28)</f>
        <v>0</v>
      </c>
      <c r="Q4" s="136" t="str">
        <f>IF(O4=".","-",IF(O4&gt;P4,"g",IF(O4=P4,"d","v")))</f>
        <v>d</v>
      </c>
      <c r="R4" s="135">
        <v>3</v>
      </c>
      <c r="S4" s="37">
        <f>(N23)</f>
        <v>1</v>
      </c>
      <c r="T4" s="37">
        <f>(P23)</f>
        <v>1</v>
      </c>
      <c r="U4" s="136" t="str">
        <f>IF(S4=".","-",IF(S4&gt;T4,"g",IF(S4=T4,"d","v")))</f>
        <v>d</v>
      </c>
      <c r="V4" s="135">
        <v>2</v>
      </c>
      <c r="W4" s="37">
        <f>(N18)</f>
        <v>1</v>
      </c>
      <c r="X4" s="37">
        <f>(P18)</f>
        <v>0</v>
      </c>
      <c r="Y4" s="136" t="str">
        <f>IF(W4=".","-",IF(W4&gt;X4,"g",IF(W4=X4,"d","v")))</f>
        <v>g</v>
      </c>
      <c r="Z4" s="135">
        <v>1</v>
      </c>
      <c r="AA4" s="37">
        <f>(N13)</f>
        <v>2</v>
      </c>
      <c r="AB4" s="37">
        <f>(P13)</f>
        <v>1</v>
      </c>
      <c r="AC4" s="136" t="str">
        <f t="shared" si="0"/>
        <v>g</v>
      </c>
      <c r="AD4" s="135">
        <v>6</v>
      </c>
      <c r="AE4" s="37" t="str">
        <f>(N38)</f>
        <v>.</v>
      </c>
      <c r="AF4" s="37" t="str">
        <f>(P38)</f>
        <v>.</v>
      </c>
      <c r="AG4" s="136" t="str">
        <f t="shared" si="1"/>
        <v>-</v>
      </c>
      <c r="AH4" s="139"/>
      <c r="AI4" s="55">
        <f t="shared" si="2"/>
        <v>6</v>
      </c>
      <c r="AJ4" s="56">
        <f t="shared" si="3"/>
        <v>2</v>
      </c>
      <c r="AK4" s="56">
        <f t="shared" si="4"/>
        <v>3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5</v>
      </c>
      <c r="AN4" s="43">
        <f>SUM(IF(D4&lt;&gt;".",D4)+IF(L4&lt;&gt;".",L4)+IF(P4&lt;&gt;".",P4)+IF(T4&lt;&gt;".",T4)+IF(X4&lt;&gt;".",X4)+IF(AB4&lt;&gt;".",AB4)+IF(AF4&lt;&gt;".",AF4))</f>
        <v>6</v>
      </c>
      <c r="AO4" s="57">
        <f t="shared" si="6"/>
        <v>9</v>
      </c>
      <c r="AP4" s="134"/>
      <c r="AQ4" s="46">
        <f t="shared" si="7"/>
        <v>2</v>
      </c>
      <c r="AR4" s="47"/>
      <c r="AS4" s="32">
        <f t="shared" si="8"/>
        <v>-1</v>
      </c>
    </row>
    <row r="5" spans="1:45" ht="15.75" x14ac:dyDescent="0.25">
      <c r="A5" s="124" t="s">
        <v>31</v>
      </c>
      <c r="B5" s="135">
        <v>6</v>
      </c>
      <c r="C5" s="37">
        <f>(P37)</f>
        <v>1</v>
      </c>
      <c r="D5" s="37">
        <f>(N37)</f>
        <v>2</v>
      </c>
      <c r="E5" s="136" t="str">
        <f t="shared" si="9"/>
        <v>v</v>
      </c>
      <c r="F5" s="135">
        <v>5</v>
      </c>
      <c r="G5" s="37">
        <f>(P33)</f>
        <v>0</v>
      </c>
      <c r="H5" s="37">
        <f>(N33)</f>
        <v>0</v>
      </c>
      <c r="I5" s="136" t="str">
        <f t="shared" ref="I5:I10" si="10">IF(G5=".","-",IF(G5&gt;H5,"g",IF(G5=H5,"d","v")))</f>
        <v>d</v>
      </c>
      <c r="J5" s="137"/>
      <c r="K5" s="138"/>
      <c r="L5" s="138"/>
      <c r="M5" s="138"/>
      <c r="N5" s="135">
        <v>3</v>
      </c>
      <c r="O5" s="37">
        <f>(N24)</f>
        <v>0</v>
      </c>
      <c r="P5" s="37">
        <f>(P24)</f>
        <v>0</v>
      </c>
      <c r="Q5" s="136" t="str">
        <f>IF(O5=".","-",IF(O5&gt;P5,"g",IF(O5=P5,"d","v")))</f>
        <v>d</v>
      </c>
      <c r="R5" s="135">
        <v>2</v>
      </c>
      <c r="S5" s="37">
        <f>(N19)</f>
        <v>1</v>
      </c>
      <c r="T5" s="37">
        <f>(P19)</f>
        <v>0</v>
      </c>
      <c r="U5" s="136" t="str">
        <f>IF(S5=".","-",IF(S5&gt;T5,"g",IF(S5=T5,"d","v")))</f>
        <v>g</v>
      </c>
      <c r="V5" s="135">
        <v>1</v>
      </c>
      <c r="W5" s="37">
        <f>(N14)</f>
        <v>0</v>
      </c>
      <c r="X5" s="37">
        <f>(P14)</f>
        <v>0</v>
      </c>
      <c r="Y5" s="136" t="str">
        <f>IF(W5=".","-",IF(W5&gt;X5,"g",IF(W5=X5,"d","v")))</f>
        <v>d</v>
      </c>
      <c r="Z5" s="135">
        <v>7</v>
      </c>
      <c r="AA5" s="37">
        <f>(N43)</f>
        <v>1</v>
      </c>
      <c r="AB5" s="37">
        <f>(P43)</f>
        <v>3</v>
      </c>
      <c r="AC5" s="136" t="str">
        <f t="shared" si="0"/>
        <v>v</v>
      </c>
      <c r="AD5" s="135">
        <v>4</v>
      </c>
      <c r="AE5" s="37" t="str">
        <f>(N29)</f>
        <v>.</v>
      </c>
      <c r="AF5" s="37" t="str">
        <f>(P29)</f>
        <v>.</v>
      </c>
      <c r="AG5" s="136" t="str">
        <f t="shared" si="1"/>
        <v>-</v>
      </c>
      <c r="AH5" s="139"/>
      <c r="AI5" s="55">
        <f t="shared" si="2"/>
        <v>6</v>
      </c>
      <c r="AJ5" s="56">
        <f t="shared" si="3"/>
        <v>1</v>
      </c>
      <c r="AK5" s="56">
        <f t="shared" si="4"/>
        <v>3</v>
      </c>
      <c r="AL5" s="56">
        <f t="shared" si="5"/>
        <v>2</v>
      </c>
      <c r="AM5" s="43">
        <f>SUM(IF(C5&lt;&gt;".",C5)+IF(G5&lt;&gt;".",G5)+IF(O5&lt;&gt;".",O5)+IF(S5&lt;&gt;".",S5)+IF(W5&lt;&gt;".",W5)+IF(AA5&lt;&gt;".",AA5)+IF(AE5&lt;&gt;".",AE5))</f>
        <v>3</v>
      </c>
      <c r="AN5" s="43">
        <f>SUM(IF(D5&lt;&gt;".",D5)+IF(H5&lt;&gt;".",H5)+IF(P5&lt;&gt;".",P5)+IF(T5&lt;&gt;".",T5)+IF(X5&lt;&gt;".",X5)+IF(AB5&lt;&gt;".",AB5)+IF(AF5&lt;&gt;".",AF5))</f>
        <v>5</v>
      </c>
      <c r="AO5" s="57">
        <f t="shared" si="6"/>
        <v>6</v>
      </c>
      <c r="AP5" s="134"/>
      <c r="AQ5" s="46">
        <f t="shared" si="7"/>
        <v>5</v>
      </c>
      <c r="AR5" s="47"/>
      <c r="AS5" s="32">
        <f t="shared" si="8"/>
        <v>-2</v>
      </c>
    </row>
    <row r="6" spans="1:45" ht="15.75" x14ac:dyDescent="0.25">
      <c r="A6" s="120" t="s">
        <v>49</v>
      </c>
      <c r="B6" s="135">
        <v>5</v>
      </c>
      <c r="C6" s="37">
        <f>(P32)</f>
        <v>1</v>
      </c>
      <c r="D6" s="37">
        <f>(N32)</f>
        <v>3</v>
      </c>
      <c r="E6" s="136" t="str">
        <f t="shared" si="9"/>
        <v>v</v>
      </c>
      <c r="F6" s="135">
        <v>4</v>
      </c>
      <c r="G6" s="37">
        <f>(P28)</f>
        <v>0</v>
      </c>
      <c r="H6" s="37">
        <f>(N28)</f>
        <v>0</v>
      </c>
      <c r="I6" s="136" t="str">
        <f t="shared" si="10"/>
        <v>d</v>
      </c>
      <c r="J6" s="135">
        <v>3</v>
      </c>
      <c r="K6" s="37">
        <f>(P24)</f>
        <v>0</v>
      </c>
      <c r="L6" s="37">
        <f>(N24)</f>
        <v>0</v>
      </c>
      <c r="M6" s="136" t="str">
        <f>IF(K6=".","-",IF(K6&gt;L6,"g",IF(K6=L6,"d","v")))</f>
        <v>d</v>
      </c>
      <c r="N6" s="137"/>
      <c r="O6" s="138"/>
      <c r="P6" s="138"/>
      <c r="Q6" s="138"/>
      <c r="R6" s="135">
        <v>1</v>
      </c>
      <c r="S6" s="37">
        <f>(N15)</f>
        <v>0</v>
      </c>
      <c r="T6" s="37">
        <f>(P15)</f>
        <v>0</v>
      </c>
      <c r="U6" s="136" t="str">
        <f>IF(S6=".","-",IF(S6&gt;T6,"g",IF(S6=T6,"d","v")))</f>
        <v>d</v>
      </c>
      <c r="V6" s="135">
        <v>7</v>
      </c>
      <c r="W6" s="37">
        <f>(N44)</f>
        <v>0</v>
      </c>
      <c r="X6" s="37">
        <f>(P44)</f>
        <v>0</v>
      </c>
      <c r="Y6" s="136" t="str">
        <f>IF(W6=".","-",IF(W6&gt;X6,"g",IF(W6=X6,"d","v")))</f>
        <v>d</v>
      </c>
      <c r="Z6" s="135">
        <v>6</v>
      </c>
      <c r="AA6" s="37">
        <f>(N39)</f>
        <v>4</v>
      </c>
      <c r="AB6" s="37">
        <f>(P39)</f>
        <v>0</v>
      </c>
      <c r="AC6" s="136" t="str">
        <f t="shared" si="0"/>
        <v>g</v>
      </c>
      <c r="AD6" s="135">
        <v>2</v>
      </c>
      <c r="AE6" s="37" t="str">
        <f>(N20)</f>
        <v>.</v>
      </c>
      <c r="AF6" s="37" t="str">
        <f>(P20)</f>
        <v>.</v>
      </c>
      <c r="AG6" s="136" t="str">
        <f t="shared" si="1"/>
        <v>-</v>
      </c>
      <c r="AH6" s="139"/>
      <c r="AI6" s="55">
        <f t="shared" si="2"/>
        <v>6</v>
      </c>
      <c r="AJ6" s="56">
        <f t="shared" si="3"/>
        <v>1</v>
      </c>
      <c r="AK6" s="56">
        <f t="shared" si="4"/>
        <v>4</v>
      </c>
      <c r="AL6" s="56">
        <f t="shared" si="5"/>
        <v>1</v>
      </c>
      <c r="AM6" s="43">
        <f>SUM(IF(C6&lt;&gt;".",C6)+IF(G6&lt;&gt;".",G6)+IF(K6&lt;&gt;".",K6)+IF(S6&lt;&gt;".",S6)+IF(W6&lt;&gt;".",W6)+IF(AA6&lt;&gt;".",AA6)+IF(AE6&lt;&gt;".",AE6))</f>
        <v>5</v>
      </c>
      <c r="AN6" s="43">
        <f>SUM(IF(D6&lt;&gt;".",D6)+IF(H6&lt;&gt;".",H6)+IF(L6&lt;&gt;".",L6)+IF(T6&lt;&gt;".",T6)+IF(X6&lt;&gt;".",X6)+IF(AB6&lt;&gt;".",AB6)+IF(AF6&lt;&gt;".",AF6))</f>
        <v>3</v>
      </c>
      <c r="AO6" s="57">
        <f t="shared" si="6"/>
        <v>7</v>
      </c>
      <c r="AP6" s="134"/>
      <c r="AQ6" s="46">
        <f t="shared" si="7"/>
        <v>4</v>
      </c>
      <c r="AR6" s="47"/>
      <c r="AS6" s="32">
        <f t="shared" si="8"/>
        <v>2</v>
      </c>
    </row>
    <row r="7" spans="1:45" ht="15.75" x14ac:dyDescent="0.25">
      <c r="A7" s="120" t="s">
        <v>5</v>
      </c>
      <c r="B7" s="135">
        <v>4</v>
      </c>
      <c r="C7" s="37">
        <f>(P27)</f>
        <v>2</v>
      </c>
      <c r="D7" s="37">
        <f>(N27)</f>
        <v>9</v>
      </c>
      <c r="E7" s="136" t="str">
        <f t="shared" si="9"/>
        <v>v</v>
      </c>
      <c r="F7" s="135">
        <v>3</v>
      </c>
      <c r="G7" s="37">
        <f>(P23)</f>
        <v>1</v>
      </c>
      <c r="H7" s="37">
        <f>(N23)</f>
        <v>1</v>
      </c>
      <c r="I7" s="136" t="str">
        <f t="shared" si="10"/>
        <v>d</v>
      </c>
      <c r="J7" s="135">
        <v>2</v>
      </c>
      <c r="K7" s="37">
        <f>(P19)</f>
        <v>0</v>
      </c>
      <c r="L7" s="37">
        <f>(N19)</f>
        <v>1</v>
      </c>
      <c r="M7" s="136" t="str">
        <f>IF(K7=".","-",IF(K7&gt;L7,"g",IF(K7=L7,"d","v")))</f>
        <v>v</v>
      </c>
      <c r="N7" s="135">
        <v>1</v>
      </c>
      <c r="O7" s="37">
        <f>(P15)</f>
        <v>0</v>
      </c>
      <c r="P7" s="37">
        <f>(N15)</f>
        <v>0</v>
      </c>
      <c r="Q7" s="136" t="str">
        <f>IF(O7=".","-",IF(O7&gt;P7,"g",IF(O7=P7,"d","v")))</f>
        <v>d</v>
      </c>
      <c r="R7" s="137"/>
      <c r="S7" s="138"/>
      <c r="T7" s="138"/>
      <c r="U7" s="138"/>
      <c r="V7" s="135">
        <v>6</v>
      </c>
      <c r="W7" s="37">
        <f>(N40)</f>
        <v>3</v>
      </c>
      <c r="X7" s="37">
        <f>(P40)</f>
        <v>2</v>
      </c>
      <c r="Y7" s="136" t="str">
        <f>IF(W7=".","-",IF(W7&gt;X7,"g",IF(W7=X7,"d","v")))</f>
        <v>g</v>
      </c>
      <c r="Z7" s="135">
        <v>5</v>
      </c>
      <c r="AA7" s="37">
        <f>(N34)</f>
        <v>3</v>
      </c>
      <c r="AB7" s="37">
        <f>(P34)</f>
        <v>1</v>
      </c>
      <c r="AC7" s="136" t="str">
        <f t="shared" si="0"/>
        <v>g</v>
      </c>
      <c r="AD7" s="135">
        <v>7</v>
      </c>
      <c r="AE7" s="37" t="str">
        <f>(N45)</f>
        <v>.</v>
      </c>
      <c r="AF7" s="37" t="str">
        <f>(P45)</f>
        <v>.</v>
      </c>
      <c r="AG7" s="136" t="str">
        <f t="shared" si="1"/>
        <v>-</v>
      </c>
      <c r="AH7" s="139"/>
      <c r="AI7" s="55">
        <f t="shared" si="2"/>
        <v>6</v>
      </c>
      <c r="AJ7" s="56">
        <f t="shared" si="3"/>
        <v>2</v>
      </c>
      <c r="AK7" s="56">
        <f t="shared" si="4"/>
        <v>2</v>
      </c>
      <c r="AL7" s="56">
        <f t="shared" si="5"/>
        <v>2</v>
      </c>
      <c r="AM7" s="43">
        <f>SUM(IF(C7&lt;&gt;".",C7)+IF(G7&lt;&gt;".",G7)+IF(K7&lt;&gt;".",K7)+IF(O7&lt;&gt;".",O7)+IF(W7&lt;&gt;".",W7)+IF(AA7&lt;&gt;".",AA7)+IF(AE7&lt;&gt;".",AE7))</f>
        <v>9</v>
      </c>
      <c r="AN7" s="43">
        <f>SUM(IF(D7&lt;&gt;".",D7)+IF(H7&lt;&gt;".",H7)+IF(L7&lt;&gt;".",L7)+IF(P7&lt;&gt;".",P7)+IF(X7&lt;&gt;".",X7)+IF(AB7&lt;&gt;".",AB7)+IF(AF7&lt;&gt;".",AF7))</f>
        <v>14</v>
      </c>
      <c r="AO7" s="57">
        <f t="shared" si="6"/>
        <v>8</v>
      </c>
      <c r="AP7" s="134"/>
      <c r="AQ7" s="46">
        <f t="shared" si="7"/>
        <v>3</v>
      </c>
      <c r="AR7" s="47"/>
      <c r="AS7" s="32">
        <f t="shared" si="8"/>
        <v>-5</v>
      </c>
    </row>
    <row r="8" spans="1:45" ht="15.75" x14ac:dyDescent="0.25">
      <c r="A8" s="103" t="s">
        <v>19</v>
      </c>
      <c r="B8" s="135">
        <v>3</v>
      </c>
      <c r="C8" s="37">
        <f>(P22)</f>
        <v>1</v>
      </c>
      <c r="D8" s="37">
        <f>(N22)</f>
        <v>3</v>
      </c>
      <c r="E8" s="136" t="str">
        <f t="shared" si="9"/>
        <v>v</v>
      </c>
      <c r="F8" s="135">
        <v>2</v>
      </c>
      <c r="G8" s="37">
        <f>(P18)</f>
        <v>0</v>
      </c>
      <c r="H8" s="37">
        <f>(N18)</f>
        <v>1</v>
      </c>
      <c r="I8" s="136" t="str">
        <f t="shared" si="10"/>
        <v>v</v>
      </c>
      <c r="J8" s="135">
        <v>1</v>
      </c>
      <c r="K8" s="37">
        <f>(P14)</f>
        <v>0</v>
      </c>
      <c r="L8" s="37">
        <f>(N14)</f>
        <v>0</v>
      </c>
      <c r="M8" s="136" t="str">
        <f>IF(K8=".","-",IF(K8&gt;L8,"g",IF(K8=L8,"d","v")))</f>
        <v>d</v>
      </c>
      <c r="N8" s="135">
        <v>7</v>
      </c>
      <c r="O8" s="37">
        <f>(P44)</f>
        <v>0</v>
      </c>
      <c r="P8" s="37">
        <f>(N44)</f>
        <v>0</v>
      </c>
      <c r="Q8" s="136" t="str">
        <f>IF(O8=".","-",IF(O8&gt;P8,"g",IF(O8=P8,"d","v")))</f>
        <v>d</v>
      </c>
      <c r="R8" s="135">
        <v>6</v>
      </c>
      <c r="S8" s="37">
        <f>(P40)</f>
        <v>2</v>
      </c>
      <c r="T8" s="37">
        <f>(N40)</f>
        <v>3</v>
      </c>
      <c r="U8" s="136" t="str">
        <f>IF(S8=".","-",IF(S8&gt;T8,"g",IF(S8=T8,"d","v")))</f>
        <v>v</v>
      </c>
      <c r="V8" s="137"/>
      <c r="W8" s="138"/>
      <c r="X8" s="138"/>
      <c r="Y8" s="138"/>
      <c r="Z8" s="135">
        <v>4</v>
      </c>
      <c r="AA8" s="37">
        <f>(N30)</f>
        <v>0</v>
      </c>
      <c r="AB8" s="37">
        <f>(P30)</f>
        <v>0</v>
      </c>
      <c r="AC8" s="136" t="str">
        <f t="shared" si="0"/>
        <v>d</v>
      </c>
      <c r="AD8" s="135">
        <v>5</v>
      </c>
      <c r="AE8" s="37" t="str">
        <f>(N35)</f>
        <v>.</v>
      </c>
      <c r="AF8" s="37" t="str">
        <f>(P35)</f>
        <v>.</v>
      </c>
      <c r="AG8" s="136" t="str">
        <f t="shared" si="1"/>
        <v>-</v>
      </c>
      <c r="AH8" s="139"/>
      <c r="AI8" s="55">
        <f t="shared" si="2"/>
        <v>6</v>
      </c>
      <c r="AJ8" s="56">
        <f t="shared" si="3"/>
        <v>0</v>
      </c>
      <c r="AK8" s="56">
        <f t="shared" si="4"/>
        <v>3</v>
      </c>
      <c r="AL8" s="56">
        <f t="shared" si="5"/>
        <v>3</v>
      </c>
      <c r="AM8" s="43">
        <f>SUM(IF(C8&lt;&gt;".",C8)+IF(G8&lt;&gt;".",G8)+IF(K8&lt;&gt;".",K8)+IF(S8&lt;&gt;".",S8)+IF(O8&lt;&gt;".",O8)+IF(AA8&lt;&gt;".",AA8)+IF(AE8&lt;&gt;".",AE8))</f>
        <v>3</v>
      </c>
      <c r="AN8" s="43">
        <f>SUM(IF(D8&lt;&gt;".",D8)+IF(H8&lt;&gt;".",H8)+IF(L8&lt;&gt;".",L8)+IF(T8&lt;&gt;".",T8)+IF(P8&lt;&gt;".",P8)+IF(AB8&lt;&gt;".",AB8)+IF(AF8&lt;&gt;".",AF8))</f>
        <v>7</v>
      </c>
      <c r="AO8" s="57">
        <f t="shared" si="6"/>
        <v>3</v>
      </c>
      <c r="AP8" s="134"/>
      <c r="AQ8" s="46">
        <f t="shared" si="7"/>
        <v>7</v>
      </c>
      <c r="AR8" s="47"/>
      <c r="AS8" s="32">
        <f t="shared" si="8"/>
        <v>-4</v>
      </c>
    </row>
    <row r="9" spans="1:45" ht="15.75" x14ac:dyDescent="0.25">
      <c r="A9" s="121" t="s">
        <v>56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1</v>
      </c>
      <c r="H9" s="37">
        <f>(N13)</f>
        <v>2</v>
      </c>
      <c r="I9" s="136" t="str">
        <f t="shared" si="10"/>
        <v>v</v>
      </c>
      <c r="J9" s="135">
        <v>7</v>
      </c>
      <c r="K9" s="37">
        <f>(P43)</f>
        <v>3</v>
      </c>
      <c r="L9" s="37">
        <f>(N43)</f>
        <v>1</v>
      </c>
      <c r="M9" s="136" t="str">
        <f>IF(K9=".","-",IF(K9&gt;L9,"g",IF(K9=L9,"d","v")))</f>
        <v>g</v>
      </c>
      <c r="N9" s="135">
        <v>6</v>
      </c>
      <c r="O9" s="37">
        <f>(P39)</f>
        <v>0</v>
      </c>
      <c r="P9" s="37">
        <f>(N39)</f>
        <v>4</v>
      </c>
      <c r="Q9" s="136" t="str">
        <f>IF(O9=".","-",IF(O9&gt;P9,"g",IF(O9=P9,"d","v")))</f>
        <v>v</v>
      </c>
      <c r="R9" s="135">
        <v>5</v>
      </c>
      <c r="S9" s="37">
        <f>(P34)</f>
        <v>1</v>
      </c>
      <c r="T9" s="37">
        <f>(N34)</f>
        <v>3</v>
      </c>
      <c r="U9" s="136" t="str">
        <f>IF(S9=".","-",IF(S9&gt;T9,"g",IF(S9=T9,"d","v")))</f>
        <v>v</v>
      </c>
      <c r="V9" s="135">
        <v>4</v>
      </c>
      <c r="W9" s="37">
        <f>(P30)</f>
        <v>0</v>
      </c>
      <c r="X9" s="37">
        <f>(N30)</f>
        <v>0</v>
      </c>
      <c r="Y9" s="136" t="str">
        <f>IF(W9=".","-",IF(W9&gt;X9,"g",IF(W9=X9,"d","v")))</f>
        <v>d</v>
      </c>
      <c r="Z9" s="137"/>
      <c r="AA9" s="138"/>
      <c r="AB9" s="138"/>
      <c r="AC9" s="138"/>
      <c r="AD9" s="135">
        <v>3</v>
      </c>
      <c r="AE9" s="37" t="str">
        <f>(N25)</f>
        <v>.</v>
      </c>
      <c r="AF9" s="37" t="str">
        <f>(P25)</f>
        <v>.</v>
      </c>
      <c r="AG9" s="136" t="str">
        <f t="shared" si="1"/>
        <v>-</v>
      </c>
      <c r="AH9" s="139"/>
      <c r="AI9" s="55">
        <f t="shared" si="2"/>
        <v>6</v>
      </c>
      <c r="AJ9" s="56">
        <f t="shared" si="3"/>
        <v>1</v>
      </c>
      <c r="AK9" s="56">
        <f t="shared" si="4"/>
        <v>1</v>
      </c>
      <c r="AL9" s="56">
        <f t="shared" si="5"/>
        <v>4</v>
      </c>
      <c r="AM9" s="43">
        <f>SUM(IF(C9&lt;&gt;".",C9)+IF(G9&lt;&gt;".",G9)+IF(K9&lt;&gt;".",K9)+IF(S9&lt;&gt;".",S9)+IF(W9&lt;&gt;".",W9)+IF(O9&lt;&gt;".",O9)+IF(AE9&lt;&gt;".",AE9))</f>
        <v>5</v>
      </c>
      <c r="AN9" s="43">
        <f>SUM(IF(D9&lt;&gt;".",D9)+IF(H9&lt;&gt;".",H9)+IF(L9&lt;&gt;".",L9)+IF(T9&lt;&gt;".",T9)+IF(X9&lt;&gt;".",X9)+IF(P9&lt;&gt;".",P9)+IF(AF9&lt;&gt;".",AF9))</f>
        <v>11</v>
      </c>
      <c r="AO9" s="57">
        <f t="shared" si="6"/>
        <v>4</v>
      </c>
      <c r="AP9" s="140"/>
      <c r="AQ9" s="46">
        <f t="shared" si="7"/>
        <v>6</v>
      </c>
      <c r="AR9" s="47"/>
      <c r="AS9" s="32">
        <f t="shared" si="8"/>
        <v>-6</v>
      </c>
    </row>
    <row r="10" spans="1:45" s="83" customFormat="1" ht="16.5" thickBot="1" x14ac:dyDescent="0.3">
      <c r="A10" s="141" t="s">
        <v>72</v>
      </c>
      <c r="B10" s="142">
        <v>1</v>
      </c>
      <c r="C10" s="59" t="str">
        <f>(P12)</f>
        <v>.</v>
      </c>
      <c r="D10" s="59" t="str">
        <f>(N12)</f>
        <v>.</v>
      </c>
      <c r="E10" s="143" t="str">
        <f t="shared" si="9"/>
        <v>-</v>
      </c>
      <c r="F10" s="142">
        <v>6</v>
      </c>
      <c r="G10" s="59" t="str">
        <f>(P38)</f>
        <v>.</v>
      </c>
      <c r="H10" s="59" t="str">
        <f>(N38)</f>
        <v>.</v>
      </c>
      <c r="I10" s="143" t="str">
        <f t="shared" si="10"/>
        <v>-</v>
      </c>
      <c r="J10" s="142">
        <v>4</v>
      </c>
      <c r="K10" s="59" t="str">
        <f>(P29)</f>
        <v>.</v>
      </c>
      <c r="L10" s="59" t="str">
        <f>(N29)</f>
        <v>.</v>
      </c>
      <c r="M10" s="143" t="str">
        <f>IF(K10=".","-",IF(K10&gt;L10,"g",IF(K10=L10,"d","v")))</f>
        <v>-</v>
      </c>
      <c r="N10" s="142">
        <v>2</v>
      </c>
      <c r="O10" s="59" t="str">
        <f>(P20)</f>
        <v>.</v>
      </c>
      <c r="P10" s="59" t="str">
        <f>(N20)</f>
        <v>.</v>
      </c>
      <c r="Q10" s="143" t="str">
        <f>IF(O10=".","-",IF(O10&gt;P10,"g",IF(O10=P10,"d","v")))</f>
        <v>-</v>
      </c>
      <c r="R10" s="142">
        <v>7</v>
      </c>
      <c r="S10" s="59" t="str">
        <f>(P45)</f>
        <v>.</v>
      </c>
      <c r="T10" s="59" t="str">
        <f>(N45)</f>
        <v>.</v>
      </c>
      <c r="U10" s="143" t="str">
        <f>IF(S10=".","-",IF(S10&gt;T10,"g",IF(S10=T10,"d","v")))</f>
        <v>-</v>
      </c>
      <c r="V10" s="142">
        <v>5</v>
      </c>
      <c r="W10" s="59" t="str">
        <f>(P35)</f>
        <v>.</v>
      </c>
      <c r="X10" s="59" t="str">
        <f>(N35)</f>
        <v>.</v>
      </c>
      <c r="Y10" s="143" t="str">
        <f>IF(W10=".","-",IF(W10&gt;X10,"g",IF(W10=X10,"d","v")))</f>
        <v>-</v>
      </c>
      <c r="Z10" s="142">
        <v>3</v>
      </c>
      <c r="AA10" s="59" t="str">
        <f>(P25)</f>
        <v>.</v>
      </c>
      <c r="AB10" s="59" t="str">
        <f>(N25)</f>
        <v>.</v>
      </c>
      <c r="AC10" s="143" t="str">
        <f>IF(AA10=".","-",IF(AA10&gt;AB10,"g",IF(AA10=AB10,"d","v")))</f>
        <v>-</v>
      </c>
      <c r="AD10" s="144"/>
      <c r="AE10" s="145"/>
      <c r="AF10" s="145"/>
      <c r="AG10" s="145"/>
      <c r="AH10" s="127"/>
      <c r="AI10" s="63">
        <f t="shared" si="2"/>
        <v>0</v>
      </c>
      <c r="AJ10" s="64">
        <f t="shared" si="3"/>
        <v>0</v>
      </c>
      <c r="AK10" s="64">
        <f t="shared" si="4"/>
        <v>0</v>
      </c>
      <c r="AL10" s="64">
        <f t="shared" si="5"/>
        <v>0</v>
      </c>
      <c r="AM10" s="65">
        <f>SUM(IF(C10&lt;&gt;".",C10)+IF(G10&lt;&gt;".",G10)+IF(K10&lt;&gt;".",K10)+IF(S10&lt;&gt;".",S10)+IF(W10&lt;&gt;".",W10)+IF(AA10&lt;&gt;".",AA10)+IF(O10&lt;&gt;".",O10))</f>
        <v>0</v>
      </c>
      <c r="AN10" s="65">
        <f>SUM(IF(D10&lt;&gt;".",D10)+IF(H10&lt;&gt;".",H10)+IF(L10&lt;&gt;".",L10)+IF(T10&lt;&gt;".",T10)+IF(X10&lt;&gt;".",X10)+IF(AB10&lt;&gt;".",AB10)+IF(P10&lt;&gt;".",P10))</f>
        <v>0</v>
      </c>
      <c r="AO10" s="66">
        <f t="shared" si="6"/>
        <v>0</v>
      </c>
      <c r="AP10" s="134"/>
      <c r="AQ10" s="67">
        <f t="shared" si="7"/>
        <v>8</v>
      </c>
      <c r="AR10" s="47"/>
      <c r="AS10" s="32">
        <f t="shared" si="8"/>
        <v>0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Fülöp Elemér</v>
      </c>
      <c r="M12" s="150"/>
      <c r="N12" s="152" t="s">
        <v>73</v>
      </c>
      <c r="O12" s="82" t="s">
        <v>74</v>
      </c>
      <c r="P12" s="152" t="s">
        <v>73</v>
      </c>
      <c r="R12" s="83" t="str">
        <f>($A$10)</f>
        <v>j8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Horváth Imre</v>
      </c>
      <c r="N13" s="152">
        <v>2</v>
      </c>
      <c r="O13" s="82" t="s">
        <v>74</v>
      </c>
      <c r="P13" s="152">
        <v>1</v>
      </c>
      <c r="R13" s="83" t="str">
        <f>($A$9)</f>
        <v>Becz András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Plemic Stevan</v>
      </c>
      <c r="N14" s="152">
        <v>0</v>
      </c>
      <c r="O14" s="82" t="s">
        <v>74</v>
      </c>
      <c r="P14" s="152">
        <v>0</v>
      </c>
      <c r="Q14" s="83"/>
      <c r="R14" s="83" t="str">
        <f>($A$8)</f>
        <v>Angler Lajos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Nagy Attila</v>
      </c>
      <c r="N15" s="152">
        <v>0</v>
      </c>
      <c r="O15" s="82" t="s">
        <v>74</v>
      </c>
      <c r="P15" s="152">
        <v>0</v>
      </c>
      <c r="R15" s="83" t="str">
        <f>($A$7)</f>
        <v>Siska János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Fülöp Elemér</v>
      </c>
      <c r="M17" s="150"/>
      <c r="N17" s="152">
        <v>1</v>
      </c>
      <c r="O17" s="82" t="s">
        <v>74</v>
      </c>
      <c r="P17" s="152">
        <v>0</v>
      </c>
      <c r="R17" s="83" t="str">
        <f>($A$9)</f>
        <v>Becz András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Horváth Imre</v>
      </c>
      <c r="N18" s="152">
        <v>1</v>
      </c>
      <c r="O18" s="82" t="s">
        <v>74</v>
      </c>
      <c r="P18" s="152">
        <v>0</v>
      </c>
      <c r="R18" s="83" t="str">
        <f>($A$8)</f>
        <v>Angler Lajos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Plemic Stevan</v>
      </c>
      <c r="N19" s="152">
        <v>1</v>
      </c>
      <c r="O19" s="82" t="s">
        <v>74</v>
      </c>
      <c r="P19" s="152">
        <v>0</v>
      </c>
      <c r="Q19" s="83"/>
      <c r="R19" s="83" t="str">
        <f>($A$7)</f>
        <v>Siska János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Nagy Attila</v>
      </c>
      <c r="N20" s="152" t="s">
        <v>73</v>
      </c>
      <c r="O20" s="82" t="s">
        <v>74</v>
      </c>
      <c r="P20" s="152" t="s">
        <v>73</v>
      </c>
      <c r="R20" s="83" t="str">
        <f>($A$10)</f>
        <v>j8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Fülöp Elemér</v>
      </c>
      <c r="M22" s="150"/>
      <c r="N22" s="152">
        <v>3</v>
      </c>
      <c r="O22" s="82" t="s">
        <v>74</v>
      </c>
      <c r="P22" s="152">
        <v>1</v>
      </c>
      <c r="R22" s="83" t="str">
        <f>($A$8)</f>
        <v>Angler Lajos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Horváth Imre</v>
      </c>
      <c r="N23" s="152">
        <v>1</v>
      </c>
      <c r="O23" s="82" t="s">
        <v>74</v>
      </c>
      <c r="P23" s="152">
        <v>1</v>
      </c>
      <c r="R23" s="83" t="str">
        <f>($A$7)</f>
        <v>Siska János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Plemic Stevan</v>
      </c>
      <c r="N24" s="152">
        <v>0</v>
      </c>
      <c r="O24" s="82" t="s">
        <v>74</v>
      </c>
      <c r="P24" s="152">
        <v>0</v>
      </c>
      <c r="Q24" s="83"/>
      <c r="R24" s="83" t="str">
        <f>($A$6)</f>
        <v>Nagy Attila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Becz András</v>
      </c>
      <c r="N25" s="152" t="s">
        <v>73</v>
      </c>
      <c r="O25" s="82" t="s">
        <v>74</v>
      </c>
      <c r="P25" s="152" t="s">
        <v>73</v>
      </c>
      <c r="R25" s="83" t="str">
        <f>($A$10)</f>
        <v>j8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Fülöp Elemér</v>
      </c>
      <c r="M27" s="150"/>
      <c r="N27" s="152">
        <v>9</v>
      </c>
      <c r="O27" s="82" t="s">
        <v>74</v>
      </c>
      <c r="P27" s="152">
        <v>2</v>
      </c>
      <c r="R27" s="83" t="str">
        <f>($A$7)</f>
        <v>Siska János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Horváth Imre</v>
      </c>
      <c r="N28" s="152">
        <v>0</v>
      </c>
      <c r="O28" s="82" t="s">
        <v>74</v>
      </c>
      <c r="P28" s="152">
        <v>0</v>
      </c>
      <c r="R28" s="83" t="str">
        <f>($A$6)</f>
        <v>Nagy Attila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Plemic Stevan</v>
      </c>
      <c r="N29" s="152" t="s">
        <v>73</v>
      </c>
      <c r="O29" s="82" t="s">
        <v>74</v>
      </c>
      <c r="P29" s="152" t="s">
        <v>73</v>
      </c>
      <c r="Q29" s="83"/>
      <c r="R29" s="83" t="str">
        <f>($A$10)</f>
        <v>j8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Angler Lajos</v>
      </c>
      <c r="N30" s="152">
        <v>0</v>
      </c>
      <c r="O30" s="82" t="s">
        <v>74</v>
      </c>
      <c r="P30" s="152">
        <v>0</v>
      </c>
      <c r="R30" s="83" t="str">
        <f>($A$9)</f>
        <v>Becz András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Fülöp Elemér</v>
      </c>
      <c r="M32" s="150"/>
      <c r="N32" s="152">
        <v>3</v>
      </c>
      <c r="O32" s="82" t="s">
        <v>74</v>
      </c>
      <c r="P32" s="152">
        <v>1</v>
      </c>
      <c r="R32" s="83" t="str">
        <f>($A$6)</f>
        <v>Nagy Attila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Horváth Imre</v>
      </c>
      <c r="N33" s="152">
        <v>0</v>
      </c>
      <c r="O33" s="82" t="s">
        <v>74</v>
      </c>
      <c r="P33" s="152">
        <v>0</v>
      </c>
      <c r="R33" s="83" t="str">
        <f>($A$5)</f>
        <v>Plemic Stevan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Siska János</v>
      </c>
      <c r="N34" s="152">
        <v>3</v>
      </c>
      <c r="O34" s="82" t="s">
        <v>74</v>
      </c>
      <c r="P34" s="152">
        <v>1</v>
      </c>
      <c r="Q34" s="83"/>
      <c r="R34" s="83" t="str">
        <f>($A$9)</f>
        <v>Becz András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Angler Lajos</v>
      </c>
      <c r="N35" s="152" t="s">
        <v>73</v>
      </c>
      <c r="O35" s="82" t="s">
        <v>74</v>
      </c>
      <c r="P35" s="152" t="s">
        <v>73</v>
      </c>
      <c r="R35" s="83" t="str">
        <f>($A$10)</f>
        <v>j8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Fülöp Elemér</v>
      </c>
      <c r="M37" s="150"/>
      <c r="N37" s="152">
        <v>2</v>
      </c>
      <c r="O37" s="82" t="s">
        <v>74</v>
      </c>
      <c r="P37" s="152">
        <v>1</v>
      </c>
      <c r="R37" s="83" t="str">
        <f>($A$5)</f>
        <v>Plemic Stevan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Horváth Imre</v>
      </c>
      <c r="N38" s="152" t="s">
        <v>73</v>
      </c>
      <c r="O38" s="82" t="s">
        <v>74</v>
      </c>
      <c r="P38" s="152" t="s">
        <v>73</v>
      </c>
      <c r="R38" s="83" t="str">
        <f>($A$10)</f>
        <v>j8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Nagy Attila</v>
      </c>
      <c r="N39" s="152">
        <v>4</v>
      </c>
      <c r="O39" s="82" t="s">
        <v>74</v>
      </c>
      <c r="P39" s="152">
        <v>0</v>
      </c>
      <c r="Q39" s="83"/>
      <c r="R39" s="83" t="str">
        <f>($A$9)</f>
        <v>Becz András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Siska János</v>
      </c>
      <c r="N40" s="152">
        <v>3</v>
      </c>
      <c r="O40" s="82" t="s">
        <v>74</v>
      </c>
      <c r="P40" s="152">
        <v>2</v>
      </c>
      <c r="R40" s="83" t="str">
        <f>($A$8)</f>
        <v>Angler Lajos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Fülöp Elemér</v>
      </c>
      <c r="M42" s="150"/>
      <c r="N42" s="152">
        <v>4</v>
      </c>
      <c r="O42" s="82" t="s">
        <v>74</v>
      </c>
      <c r="P42" s="152">
        <v>1</v>
      </c>
      <c r="R42" s="83" t="str">
        <f>($A$4)</f>
        <v>Horváth Imre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Plemic Stevan</v>
      </c>
      <c r="N43" s="152">
        <v>1</v>
      </c>
      <c r="O43" s="82" t="s">
        <v>74</v>
      </c>
      <c r="P43" s="152">
        <v>3</v>
      </c>
      <c r="R43" s="83" t="str">
        <f>($A$9)</f>
        <v>Becz András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Nagy Attila</v>
      </c>
      <c r="N44" s="152">
        <v>0</v>
      </c>
      <c r="O44" s="82" t="s">
        <v>74</v>
      </c>
      <c r="P44" s="152">
        <v>0</v>
      </c>
      <c r="Q44" s="83"/>
      <c r="R44" s="83" t="str">
        <f>($A$8)</f>
        <v>Angler Lajos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Siska János</v>
      </c>
      <c r="N45" s="152" t="s">
        <v>73</v>
      </c>
      <c r="O45" s="82" t="s">
        <v>74</v>
      </c>
      <c r="P45" s="152" t="s">
        <v>73</v>
      </c>
      <c r="R45" s="83" t="str">
        <f>($A$10)</f>
        <v>j8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62" priority="1" stopIfTrue="1" operator="equal">
      <formula>"g"</formula>
    </cfRule>
    <cfRule type="cellIs" dxfId="61" priority="2" stopIfTrue="1" operator="equal">
      <formula>"d"</formula>
    </cfRule>
    <cfRule type="cellIs" dxfId="60" priority="3" stopIfTrue="1" operator="equal">
      <formula>"v"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6" sqref="A6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Pákai György</v>
      </c>
      <c r="C2" s="21"/>
      <c r="D2" s="21"/>
      <c r="E2" s="21"/>
      <c r="F2" s="23" t="str">
        <f>(A4)</f>
        <v>Koczor János</v>
      </c>
      <c r="G2" s="21"/>
      <c r="H2" s="21"/>
      <c r="I2" s="21"/>
      <c r="J2" s="23" t="str">
        <f>(A5)</f>
        <v>Donáth Tibor</v>
      </c>
      <c r="K2" s="21"/>
      <c r="L2" s="21"/>
      <c r="M2" s="21"/>
      <c r="N2" s="23" t="str">
        <f>(A6)</f>
        <v>Radnóti Péter</v>
      </c>
      <c r="O2" s="21"/>
      <c r="P2" s="21"/>
      <c r="Q2" s="21"/>
      <c r="R2" s="23" t="str">
        <f>(A7)</f>
        <v>Kondor Gábor</v>
      </c>
      <c r="S2" s="21"/>
      <c r="T2" s="21"/>
      <c r="U2" s="21"/>
      <c r="V2" s="23" t="str">
        <f>(A8)</f>
        <v>Váradi László</v>
      </c>
      <c r="W2" s="21"/>
      <c r="X2" s="21"/>
      <c r="Y2" s="21"/>
      <c r="Z2" s="23" t="str">
        <f>(A9)</f>
        <v>Inczédi Gergő </v>
      </c>
      <c r="AA2" s="21"/>
      <c r="AB2" s="21"/>
      <c r="AC2" s="21"/>
      <c r="AD2" s="23" t="str">
        <f>(A10)</f>
        <v>j8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02" t="s">
        <v>34</v>
      </c>
      <c r="B3" s="129"/>
      <c r="C3" s="130"/>
      <c r="D3" s="130"/>
      <c r="E3" s="130"/>
      <c r="F3" s="131">
        <v>7</v>
      </c>
      <c r="G3" s="37">
        <f>(N42)</f>
        <v>1</v>
      </c>
      <c r="H3" s="37">
        <f>(P42)</f>
        <v>0</v>
      </c>
      <c r="I3" s="132" t="str">
        <f>IF(G3=".","-",IF(G3&gt;H3,"g",IF(G3=H3,"d","v")))</f>
        <v>g</v>
      </c>
      <c r="J3" s="131">
        <v>6</v>
      </c>
      <c r="K3" s="39">
        <f>(N37)</f>
        <v>3</v>
      </c>
      <c r="L3" s="39">
        <f>(P37)</f>
        <v>0</v>
      </c>
      <c r="M3" s="132" t="str">
        <f>IF(K3=".","-",IF(K3&gt;L3,"g",IF(K3=L3,"d","v")))</f>
        <v>g</v>
      </c>
      <c r="N3" s="131">
        <v>5</v>
      </c>
      <c r="O3" s="39">
        <f>(N32)</f>
        <v>5</v>
      </c>
      <c r="P3" s="39">
        <f>(P32)</f>
        <v>0</v>
      </c>
      <c r="Q3" s="132" t="str">
        <f>IF(O3=".","-",IF(O3&gt;P3,"g",IF(O3=P3,"d","v")))</f>
        <v>g</v>
      </c>
      <c r="R3" s="131">
        <v>4</v>
      </c>
      <c r="S3" s="39">
        <f>(N27)</f>
        <v>1</v>
      </c>
      <c r="T3" s="39">
        <f>(P27)</f>
        <v>0</v>
      </c>
      <c r="U3" s="132" t="str">
        <f>IF(S3=".","-",IF(S3&gt;T3,"g",IF(S3=T3,"d","v")))</f>
        <v>g</v>
      </c>
      <c r="V3" s="131">
        <v>3</v>
      </c>
      <c r="W3" s="39">
        <f>(N22)</f>
        <v>1</v>
      </c>
      <c r="X3" s="39">
        <f>(P22)</f>
        <v>1</v>
      </c>
      <c r="Y3" s="132" t="str">
        <f>IF(W3=".","-",IF(W3&gt;X3,"g",IF(W3=X3,"d","v")))</f>
        <v>d</v>
      </c>
      <c r="Z3" s="131">
        <v>2</v>
      </c>
      <c r="AA3" s="39">
        <f>(N17)</f>
        <v>6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 t="str">
        <f>(N12)</f>
        <v>.</v>
      </c>
      <c r="AF3" s="39" t="str">
        <f>(P12)</f>
        <v>.</v>
      </c>
      <c r="AG3" s="132" t="str">
        <f t="shared" ref="AG3:AG9" si="1">IF(AE3=".","-",IF(AE3&gt;AF3,"g",IF(AE3=AF3,"d","v")))</f>
        <v>-</v>
      </c>
      <c r="AH3" s="133"/>
      <c r="AI3" s="41">
        <f t="shared" ref="AI3:AI10" si="2">SUM(AJ3:AL3)</f>
        <v>6</v>
      </c>
      <c r="AJ3" s="42">
        <f t="shared" ref="AJ3:AJ10" si="3">COUNTIF(B3:AG3,"g")</f>
        <v>5</v>
      </c>
      <c r="AK3" s="42">
        <f t="shared" ref="AK3:AK10" si="4">COUNTIF(B3:AG3,"d")</f>
        <v>1</v>
      </c>
      <c r="AL3" s="42">
        <f t="shared" ref="AL3:AL10" si="5">COUNTIF(B3:AG3,"v")</f>
        <v>0</v>
      </c>
      <c r="AM3" s="43">
        <f>SUM(IF(G3&lt;&gt;".",G3)+IF(K3&lt;&gt;".",K3)+IF(O3&lt;&gt;".",O3)+IF(S3&lt;&gt;".",S3)+IF(W3&lt;&gt;".",W3)+IF(AA3&lt;&gt;".",AA3)+IF(AE3&lt;&gt;".",AE3))</f>
        <v>17</v>
      </c>
      <c r="AN3" s="43">
        <f>SUM(IF(H3&lt;&gt;".",H3)+IF(L3&lt;&gt;".",L3)+IF(P3&lt;&gt;".",P3)+IF(T3&lt;&gt;".",T3)+IF(X3&lt;&gt;".",X3)+IF(AB3&lt;&gt;".",AB3)+IF(AF3&lt;&gt;".",AF3))</f>
        <v>1</v>
      </c>
      <c r="AO3" s="44">
        <f t="shared" ref="AO3:AO10" si="6">SUM(AJ3*3+AK3*1)</f>
        <v>16</v>
      </c>
      <c r="AP3" s="134"/>
      <c r="AQ3" s="46">
        <f t="shared" ref="AQ3:AQ10" si="7">RANK(AO3,$AO$3:$AO$10,0)</f>
        <v>1</v>
      </c>
      <c r="AR3" s="47"/>
      <c r="AS3" s="32">
        <f t="shared" ref="AS3:AS10" si="8">SUM(AM3-AN3)</f>
        <v>16</v>
      </c>
    </row>
    <row r="4" spans="1:45" ht="15.75" x14ac:dyDescent="0.25">
      <c r="A4" s="104" t="s">
        <v>37</v>
      </c>
      <c r="B4" s="135">
        <v>7</v>
      </c>
      <c r="C4" s="37">
        <f>(P42)</f>
        <v>0</v>
      </c>
      <c r="D4" s="37">
        <f>(N42)</f>
        <v>1</v>
      </c>
      <c r="E4" s="136" t="str">
        <f t="shared" ref="E4:E10" si="9">IF(C4=".","-",IF(C4&gt;D4,"g",IF(C4=D4,"d","v")))</f>
        <v>v</v>
      </c>
      <c r="F4" s="137"/>
      <c r="G4" s="138"/>
      <c r="H4" s="138"/>
      <c r="I4" s="138"/>
      <c r="J4" s="135">
        <v>5</v>
      </c>
      <c r="K4" s="37">
        <f>(N33)</f>
        <v>1</v>
      </c>
      <c r="L4" s="37">
        <f>(P33)</f>
        <v>1</v>
      </c>
      <c r="M4" s="136" t="str">
        <f>IF(K4=".","-",IF(K4&gt;L4,"g",IF(K4=L4,"d","v")))</f>
        <v>d</v>
      </c>
      <c r="N4" s="135">
        <v>4</v>
      </c>
      <c r="O4" s="37">
        <f>(N28)</f>
        <v>1</v>
      </c>
      <c r="P4" s="37">
        <f>(P28)</f>
        <v>0</v>
      </c>
      <c r="Q4" s="136" t="str">
        <f>IF(O4=".","-",IF(O4&gt;P4,"g",IF(O4=P4,"d","v")))</f>
        <v>g</v>
      </c>
      <c r="R4" s="135">
        <v>3</v>
      </c>
      <c r="S4" s="37">
        <f>(N23)</f>
        <v>4</v>
      </c>
      <c r="T4" s="37">
        <f>(P23)</f>
        <v>0</v>
      </c>
      <c r="U4" s="136" t="str">
        <f>IF(S4=".","-",IF(S4&gt;T4,"g",IF(S4=T4,"d","v")))</f>
        <v>g</v>
      </c>
      <c r="V4" s="135">
        <v>2</v>
      </c>
      <c r="W4" s="37">
        <f>(N18)</f>
        <v>2</v>
      </c>
      <c r="X4" s="37">
        <f>(P18)</f>
        <v>0</v>
      </c>
      <c r="Y4" s="136" t="str">
        <f>IF(W4=".","-",IF(W4&gt;X4,"g",IF(W4=X4,"d","v")))</f>
        <v>g</v>
      </c>
      <c r="Z4" s="135">
        <v>1</v>
      </c>
      <c r="AA4" s="37">
        <f>(N13)</f>
        <v>4</v>
      </c>
      <c r="AB4" s="37">
        <f>(P13)</f>
        <v>0</v>
      </c>
      <c r="AC4" s="136" t="str">
        <f t="shared" si="0"/>
        <v>g</v>
      </c>
      <c r="AD4" s="135">
        <v>6</v>
      </c>
      <c r="AE4" s="37" t="str">
        <f>(N38)</f>
        <v>.</v>
      </c>
      <c r="AF4" s="37" t="str">
        <f>(P38)</f>
        <v>.</v>
      </c>
      <c r="AG4" s="136" t="str">
        <f t="shared" si="1"/>
        <v>-</v>
      </c>
      <c r="AH4" s="139"/>
      <c r="AI4" s="55">
        <f t="shared" si="2"/>
        <v>6</v>
      </c>
      <c r="AJ4" s="56">
        <f t="shared" si="3"/>
        <v>4</v>
      </c>
      <c r="AK4" s="56">
        <f t="shared" si="4"/>
        <v>1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12</v>
      </c>
      <c r="AN4" s="43">
        <f>SUM(IF(D4&lt;&gt;".",D4)+IF(L4&lt;&gt;".",L4)+IF(P4&lt;&gt;".",P4)+IF(T4&lt;&gt;".",T4)+IF(X4&lt;&gt;".",X4)+IF(AB4&lt;&gt;".",AB4)+IF(AF4&lt;&gt;".",AF4))</f>
        <v>2</v>
      </c>
      <c r="AO4" s="57">
        <f t="shared" si="6"/>
        <v>13</v>
      </c>
      <c r="AP4" s="134"/>
      <c r="AQ4" s="46">
        <f t="shared" si="7"/>
        <v>2</v>
      </c>
      <c r="AR4" s="47"/>
      <c r="AS4" s="32">
        <f t="shared" si="8"/>
        <v>10</v>
      </c>
    </row>
    <row r="5" spans="1:45" ht="15.75" x14ac:dyDescent="0.25">
      <c r="A5" s="120" t="s">
        <v>6</v>
      </c>
      <c r="B5" s="135">
        <v>6</v>
      </c>
      <c r="C5" s="37">
        <f>(P37)</f>
        <v>0</v>
      </c>
      <c r="D5" s="37">
        <f>(N37)</f>
        <v>3</v>
      </c>
      <c r="E5" s="136" t="str">
        <f t="shared" si="9"/>
        <v>v</v>
      </c>
      <c r="F5" s="135">
        <v>5</v>
      </c>
      <c r="G5" s="37">
        <f>(P33)</f>
        <v>1</v>
      </c>
      <c r="H5" s="37">
        <f>(N33)</f>
        <v>1</v>
      </c>
      <c r="I5" s="136" t="str">
        <f t="shared" ref="I5:I10" si="10">IF(G5=".","-",IF(G5&gt;H5,"g",IF(G5=H5,"d","v")))</f>
        <v>d</v>
      </c>
      <c r="J5" s="137"/>
      <c r="K5" s="138"/>
      <c r="L5" s="138"/>
      <c r="M5" s="138"/>
      <c r="N5" s="135">
        <v>3</v>
      </c>
      <c r="O5" s="37">
        <f>(N24)</f>
        <v>4</v>
      </c>
      <c r="P5" s="37">
        <f>(P24)</f>
        <v>0</v>
      </c>
      <c r="Q5" s="136" t="str">
        <f>IF(O5=".","-",IF(O5&gt;P5,"g",IF(O5=P5,"d","v")))</f>
        <v>g</v>
      </c>
      <c r="R5" s="135">
        <v>2</v>
      </c>
      <c r="S5" s="37">
        <f>(N19)</f>
        <v>2</v>
      </c>
      <c r="T5" s="37">
        <f>(P19)</f>
        <v>1</v>
      </c>
      <c r="U5" s="136" t="str">
        <f>IF(S5=".","-",IF(S5&gt;T5,"g",IF(S5=T5,"d","v")))</f>
        <v>g</v>
      </c>
      <c r="V5" s="135">
        <v>1</v>
      </c>
      <c r="W5" s="37">
        <f>(N14)</f>
        <v>0</v>
      </c>
      <c r="X5" s="37">
        <f>(P14)</f>
        <v>0</v>
      </c>
      <c r="Y5" s="136" t="str">
        <f>IF(W5=".","-",IF(W5&gt;X5,"g",IF(W5=X5,"d","v")))</f>
        <v>d</v>
      </c>
      <c r="Z5" s="135">
        <v>7</v>
      </c>
      <c r="AA5" s="37">
        <f>(N43)</f>
        <v>2</v>
      </c>
      <c r="AB5" s="37">
        <f>(P43)</f>
        <v>1</v>
      </c>
      <c r="AC5" s="136" t="str">
        <f t="shared" si="0"/>
        <v>g</v>
      </c>
      <c r="AD5" s="135">
        <v>4</v>
      </c>
      <c r="AE5" s="37" t="str">
        <f>(N29)</f>
        <v>.</v>
      </c>
      <c r="AF5" s="37" t="str">
        <f>(P29)</f>
        <v>.</v>
      </c>
      <c r="AG5" s="136" t="str">
        <f t="shared" si="1"/>
        <v>-</v>
      </c>
      <c r="AH5" s="139"/>
      <c r="AI5" s="55">
        <f t="shared" si="2"/>
        <v>6</v>
      </c>
      <c r="AJ5" s="56">
        <f t="shared" si="3"/>
        <v>3</v>
      </c>
      <c r="AK5" s="56">
        <f t="shared" si="4"/>
        <v>2</v>
      </c>
      <c r="AL5" s="56">
        <f t="shared" si="5"/>
        <v>1</v>
      </c>
      <c r="AM5" s="43">
        <f>SUM(IF(C5&lt;&gt;".",C5)+IF(G5&lt;&gt;".",G5)+IF(O5&lt;&gt;".",O5)+IF(S5&lt;&gt;".",S5)+IF(W5&lt;&gt;".",W5)+IF(AA5&lt;&gt;".",AA5)+IF(AE5&lt;&gt;".",AE5))</f>
        <v>9</v>
      </c>
      <c r="AN5" s="43">
        <f>SUM(IF(D5&lt;&gt;".",D5)+IF(H5&lt;&gt;".",H5)+IF(P5&lt;&gt;".",P5)+IF(T5&lt;&gt;".",T5)+IF(X5&lt;&gt;".",X5)+IF(AB5&lt;&gt;".",AB5)+IF(AF5&lt;&gt;".",AF5))</f>
        <v>6</v>
      </c>
      <c r="AO5" s="57">
        <f t="shared" si="6"/>
        <v>11</v>
      </c>
      <c r="AP5" s="134"/>
      <c r="AQ5" s="46">
        <f t="shared" si="7"/>
        <v>3</v>
      </c>
      <c r="AR5" s="47"/>
      <c r="AS5" s="32">
        <f t="shared" si="8"/>
        <v>3</v>
      </c>
    </row>
    <row r="6" spans="1:45" ht="15.75" x14ac:dyDescent="0.25">
      <c r="A6" s="120" t="s">
        <v>51</v>
      </c>
      <c r="B6" s="135">
        <v>5</v>
      </c>
      <c r="C6" s="37">
        <f>(P32)</f>
        <v>0</v>
      </c>
      <c r="D6" s="37">
        <f>(N32)</f>
        <v>5</v>
      </c>
      <c r="E6" s="136" t="str">
        <f t="shared" si="9"/>
        <v>v</v>
      </c>
      <c r="F6" s="135">
        <v>4</v>
      </c>
      <c r="G6" s="37">
        <f>(P28)</f>
        <v>0</v>
      </c>
      <c r="H6" s="37">
        <f>(N28)</f>
        <v>1</v>
      </c>
      <c r="I6" s="136" t="str">
        <f t="shared" si="10"/>
        <v>v</v>
      </c>
      <c r="J6" s="135">
        <v>3</v>
      </c>
      <c r="K6" s="37">
        <f>(P24)</f>
        <v>0</v>
      </c>
      <c r="L6" s="37">
        <f>(N24)</f>
        <v>4</v>
      </c>
      <c r="M6" s="136" t="str">
        <f>IF(K6=".","-",IF(K6&gt;L6,"g",IF(K6=L6,"d","v")))</f>
        <v>v</v>
      </c>
      <c r="N6" s="137"/>
      <c r="O6" s="138"/>
      <c r="P6" s="138"/>
      <c r="Q6" s="138"/>
      <c r="R6" s="135">
        <v>1</v>
      </c>
      <c r="S6" s="37">
        <f>(N15)</f>
        <v>1</v>
      </c>
      <c r="T6" s="37">
        <f>(P15)</f>
        <v>0</v>
      </c>
      <c r="U6" s="136" t="str">
        <f>IF(S6=".","-",IF(S6&gt;T6,"g",IF(S6=T6,"d","v")))</f>
        <v>g</v>
      </c>
      <c r="V6" s="135">
        <v>7</v>
      </c>
      <c r="W6" s="37">
        <f>(N44)</f>
        <v>0</v>
      </c>
      <c r="X6" s="37">
        <f>(P44)</f>
        <v>0</v>
      </c>
      <c r="Y6" s="136" t="str">
        <f>IF(W6=".","-",IF(W6&gt;X6,"g",IF(W6=X6,"d","v")))</f>
        <v>d</v>
      </c>
      <c r="Z6" s="135">
        <v>6</v>
      </c>
      <c r="AA6" s="37">
        <f>(N39)</f>
        <v>2</v>
      </c>
      <c r="AB6" s="37">
        <f>(P39)</f>
        <v>1</v>
      </c>
      <c r="AC6" s="136" t="str">
        <f t="shared" si="0"/>
        <v>g</v>
      </c>
      <c r="AD6" s="135">
        <v>2</v>
      </c>
      <c r="AE6" s="37" t="str">
        <f>(N20)</f>
        <v>.</v>
      </c>
      <c r="AF6" s="37" t="str">
        <f>(P20)</f>
        <v>.</v>
      </c>
      <c r="AG6" s="136" t="str">
        <f t="shared" si="1"/>
        <v>-</v>
      </c>
      <c r="AH6" s="139"/>
      <c r="AI6" s="55">
        <f t="shared" si="2"/>
        <v>6</v>
      </c>
      <c r="AJ6" s="56">
        <f t="shared" si="3"/>
        <v>2</v>
      </c>
      <c r="AK6" s="56">
        <f t="shared" si="4"/>
        <v>1</v>
      </c>
      <c r="AL6" s="56">
        <f t="shared" si="5"/>
        <v>3</v>
      </c>
      <c r="AM6" s="43">
        <f>SUM(IF(C6&lt;&gt;".",C6)+IF(G6&lt;&gt;".",G6)+IF(K6&lt;&gt;".",K6)+IF(S6&lt;&gt;".",S6)+IF(W6&lt;&gt;".",W6)+IF(AA6&lt;&gt;".",AA6)+IF(AE6&lt;&gt;".",AE6))</f>
        <v>3</v>
      </c>
      <c r="AN6" s="43">
        <f>SUM(IF(D6&lt;&gt;".",D6)+IF(H6&lt;&gt;".",H6)+IF(L6&lt;&gt;".",L6)+IF(T6&lt;&gt;".",T6)+IF(X6&lt;&gt;".",X6)+IF(AB6&lt;&gt;".",AB6)+IF(AF6&lt;&gt;".",AF6))</f>
        <v>11</v>
      </c>
      <c r="AO6" s="57">
        <f t="shared" si="6"/>
        <v>7</v>
      </c>
      <c r="AP6" s="134"/>
      <c r="AQ6" s="46">
        <f t="shared" si="7"/>
        <v>4</v>
      </c>
      <c r="AR6" s="47"/>
      <c r="AS6" s="32">
        <f t="shared" si="8"/>
        <v>-8</v>
      </c>
    </row>
    <row r="7" spans="1:45" ht="15.75" x14ac:dyDescent="0.25">
      <c r="A7" s="105" t="s">
        <v>40</v>
      </c>
      <c r="B7" s="135">
        <v>4</v>
      </c>
      <c r="C7" s="37">
        <f>(P27)</f>
        <v>0</v>
      </c>
      <c r="D7" s="37">
        <f>(N27)</f>
        <v>1</v>
      </c>
      <c r="E7" s="136" t="str">
        <f t="shared" si="9"/>
        <v>v</v>
      </c>
      <c r="F7" s="135">
        <v>3</v>
      </c>
      <c r="G7" s="37">
        <f>(P23)</f>
        <v>0</v>
      </c>
      <c r="H7" s="37">
        <f>(N23)</f>
        <v>4</v>
      </c>
      <c r="I7" s="136" t="str">
        <f t="shared" si="10"/>
        <v>v</v>
      </c>
      <c r="J7" s="135">
        <v>2</v>
      </c>
      <c r="K7" s="37">
        <f>(P19)</f>
        <v>1</v>
      </c>
      <c r="L7" s="37">
        <f>(N19)</f>
        <v>2</v>
      </c>
      <c r="M7" s="136" t="str">
        <f>IF(K7=".","-",IF(K7&gt;L7,"g",IF(K7=L7,"d","v")))</f>
        <v>v</v>
      </c>
      <c r="N7" s="135">
        <v>1</v>
      </c>
      <c r="O7" s="37">
        <f>(P15)</f>
        <v>0</v>
      </c>
      <c r="P7" s="37">
        <f>(N15)</f>
        <v>1</v>
      </c>
      <c r="Q7" s="136" t="str">
        <f>IF(O7=".","-",IF(O7&gt;P7,"g",IF(O7=P7,"d","v")))</f>
        <v>v</v>
      </c>
      <c r="R7" s="137"/>
      <c r="S7" s="138"/>
      <c r="T7" s="138"/>
      <c r="U7" s="138"/>
      <c r="V7" s="135">
        <v>6</v>
      </c>
      <c r="W7" s="37">
        <f>(N40)</f>
        <v>0</v>
      </c>
      <c r="X7" s="37">
        <f>(P40)</f>
        <v>1</v>
      </c>
      <c r="Y7" s="136" t="str">
        <f>IF(W7=".","-",IF(W7&gt;X7,"g",IF(W7=X7,"d","v")))</f>
        <v>v</v>
      </c>
      <c r="Z7" s="135">
        <v>5</v>
      </c>
      <c r="AA7" s="37">
        <f>(N34)</f>
        <v>1</v>
      </c>
      <c r="AB7" s="37">
        <f>(P34)</f>
        <v>2</v>
      </c>
      <c r="AC7" s="136" t="str">
        <f t="shared" si="0"/>
        <v>v</v>
      </c>
      <c r="AD7" s="135">
        <v>7</v>
      </c>
      <c r="AE7" s="37" t="str">
        <f>(N45)</f>
        <v>.</v>
      </c>
      <c r="AF7" s="37" t="str">
        <f>(P45)</f>
        <v>.</v>
      </c>
      <c r="AG7" s="136" t="str">
        <f t="shared" si="1"/>
        <v>-</v>
      </c>
      <c r="AH7" s="139"/>
      <c r="AI7" s="55">
        <f t="shared" si="2"/>
        <v>6</v>
      </c>
      <c r="AJ7" s="56">
        <f t="shared" si="3"/>
        <v>0</v>
      </c>
      <c r="AK7" s="56">
        <f t="shared" si="4"/>
        <v>0</v>
      </c>
      <c r="AL7" s="56">
        <f t="shared" si="5"/>
        <v>6</v>
      </c>
      <c r="AM7" s="43">
        <f>SUM(IF(C7&lt;&gt;".",C7)+IF(G7&lt;&gt;".",G7)+IF(K7&lt;&gt;".",K7)+IF(O7&lt;&gt;".",O7)+IF(W7&lt;&gt;".",W7)+IF(AA7&lt;&gt;".",AA7)+IF(AE7&lt;&gt;".",AE7))</f>
        <v>2</v>
      </c>
      <c r="AN7" s="43">
        <f>SUM(IF(D7&lt;&gt;".",D7)+IF(H7&lt;&gt;".",H7)+IF(L7&lt;&gt;".",L7)+IF(P7&lt;&gt;".",P7)+IF(X7&lt;&gt;".",X7)+IF(AB7&lt;&gt;".",AB7)+IF(AF7&lt;&gt;".",AF7))</f>
        <v>11</v>
      </c>
      <c r="AO7" s="57">
        <f t="shared" si="6"/>
        <v>0</v>
      </c>
      <c r="AP7" s="134"/>
      <c r="AQ7" s="46">
        <f t="shared" si="7"/>
        <v>7</v>
      </c>
      <c r="AR7" s="47"/>
      <c r="AS7" s="32">
        <f t="shared" si="8"/>
        <v>-9</v>
      </c>
    </row>
    <row r="8" spans="1:45" ht="15.75" x14ac:dyDescent="0.25">
      <c r="A8" s="121" t="s">
        <v>55</v>
      </c>
      <c r="B8" s="135">
        <v>3</v>
      </c>
      <c r="C8" s="37">
        <f>(P22)</f>
        <v>1</v>
      </c>
      <c r="D8" s="37">
        <f>(N22)</f>
        <v>1</v>
      </c>
      <c r="E8" s="136" t="str">
        <f t="shared" si="9"/>
        <v>d</v>
      </c>
      <c r="F8" s="135">
        <v>2</v>
      </c>
      <c r="G8" s="37">
        <f>(P18)</f>
        <v>0</v>
      </c>
      <c r="H8" s="37">
        <f>(N18)</f>
        <v>2</v>
      </c>
      <c r="I8" s="136" t="str">
        <f t="shared" si="10"/>
        <v>v</v>
      </c>
      <c r="J8" s="135">
        <v>1</v>
      </c>
      <c r="K8" s="37">
        <f>(P14)</f>
        <v>0</v>
      </c>
      <c r="L8" s="37">
        <f>(N14)</f>
        <v>0</v>
      </c>
      <c r="M8" s="136" t="str">
        <f>IF(K8=".","-",IF(K8&gt;L8,"g",IF(K8=L8,"d","v")))</f>
        <v>d</v>
      </c>
      <c r="N8" s="135">
        <v>7</v>
      </c>
      <c r="O8" s="37">
        <f>(P44)</f>
        <v>0</v>
      </c>
      <c r="P8" s="37">
        <f>(N44)</f>
        <v>0</v>
      </c>
      <c r="Q8" s="136" t="str">
        <f>IF(O8=".","-",IF(O8&gt;P8,"g",IF(O8=P8,"d","v")))</f>
        <v>d</v>
      </c>
      <c r="R8" s="135">
        <v>6</v>
      </c>
      <c r="S8" s="37">
        <f>(P40)</f>
        <v>1</v>
      </c>
      <c r="T8" s="37">
        <f>(N40)</f>
        <v>0</v>
      </c>
      <c r="U8" s="136" t="str">
        <f>IF(S8=".","-",IF(S8&gt;T8,"g",IF(S8=T8,"d","v")))</f>
        <v>g</v>
      </c>
      <c r="V8" s="137"/>
      <c r="W8" s="138"/>
      <c r="X8" s="138"/>
      <c r="Y8" s="138"/>
      <c r="Z8" s="135">
        <v>4</v>
      </c>
      <c r="AA8" s="37">
        <f>(N30)</f>
        <v>0</v>
      </c>
      <c r="AB8" s="37">
        <f>(P30)</f>
        <v>1</v>
      </c>
      <c r="AC8" s="136" t="str">
        <f t="shared" si="0"/>
        <v>v</v>
      </c>
      <c r="AD8" s="135">
        <v>5</v>
      </c>
      <c r="AE8" s="37" t="str">
        <f>(N35)</f>
        <v>.</v>
      </c>
      <c r="AF8" s="37" t="str">
        <f>(P35)</f>
        <v>.</v>
      </c>
      <c r="AG8" s="136" t="str">
        <f t="shared" si="1"/>
        <v>-</v>
      </c>
      <c r="AH8" s="139"/>
      <c r="AI8" s="55">
        <f t="shared" si="2"/>
        <v>6</v>
      </c>
      <c r="AJ8" s="56">
        <f t="shared" si="3"/>
        <v>1</v>
      </c>
      <c r="AK8" s="56">
        <f t="shared" si="4"/>
        <v>3</v>
      </c>
      <c r="AL8" s="56">
        <f t="shared" si="5"/>
        <v>2</v>
      </c>
      <c r="AM8" s="43">
        <f>SUM(IF(C8&lt;&gt;".",C8)+IF(G8&lt;&gt;".",G8)+IF(K8&lt;&gt;".",K8)+IF(S8&lt;&gt;".",S8)+IF(O8&lt;&gt;".",O8)+IF(AA8&lt;&gt;".",AA8)+IF(AE8&lt;&gt;".",AE8))</f>
        <v>2</v>
      </c>
      <c r="AN8" s="43">
        <f>SUM(IF(D8&lt;&gt;".",D8)+IF(H8&lt;&gt;".",H8)+IF(L8&lt;&gt;".",L8)+IF(T8&lt;&gt;".",T8)+IF(P8&lt;&gt;".",P8)+IF(AB8&lt;&gt;".",AB8)+IF(AF8&lt;&gt;".",AF8))</f>
        <v>4</v>
      </c>
      <c r="AO8" s="57">
        <f t="shared" si="6"/>
        <v>6</v>
      </c>
      <c r="AP8" s="134"/>
      <c r="AQ8" s="46">
        <f t="shared" si="7"/>
        <v>5</v>
      </c>
      <c r="AR8" s="47"/>
      <c r="AS8" s="32">
        <f t="shared" si="8"/>
        <v>-2</v>
      </c>
    </row>
    <row r="9" spans="1:45" ht="15.75" x14ac:dyDescent="0.25">
      <c r="A9" s="122" t="s">
        <v>11</v>
      </c>
      <c r="B9" s="135">
        <v>2</v>
      </c>
      <c r="C9" s="37">
        <f>(P17)</f>
        <v>0</v>
      </c>
      <c r="D9" s="37">
        <f>(N17)</f>
        <v>6</v>
      </c>
      <c r="E9" s="136" t="str">
        <f t="shared" si="9"/>
        <v>v</v>
      </c>
      <c r="F9" s="135">
        <v>1</v>
      </c>
      <c r="G9" s="37">
        <f>(P13)</f>
        <v>0</v>
      </c>
      <c r="H9" s="37">
        <f>(N13)</f>
        <v>4</v>
      </c>
      <c r="I9" s="136" t="str">
        <f t="shared" si="10"/>
        <v>v</v>
      </c>
      <c r="J9" s="135">
        <v>7</v>
      </c>
      <c r="K9" s="37">
        <f>(P43)</f>
        <v>1</v>
      </c>
      <c r="L9" s="37">
        <f>(N43)</f>
        <v>2</v>
      </c>
      <c r="M9" s="136" t="str">
        <f>IF(K9=".","-",IF(K9&gt;L9,"g",IF(K9=L9,"d","v")))</f>
        <v>v</v>
      </c>
      <c r="N9" s="135">
        <v>6</v>
      </c>
      <c r="O9" s="37">
        <f>(P39)</f>
        <v>1</v>
      </c>
      <c r="P9" s="37">
        <f>(N39)</f>
        <v>2</v>
      </c>
      <c r="Q9" s="136" t="str">
        <f>IF(O9=".","-",IF(O9&gt;P9,"g",IF(O9=P9,"d","v")))</f>
        <v>v</v>
      </c>
      <c r="R9" s="135">
        <v>5</v>
      </c>
      <c r="S9" s="37">
        <f>(P34)</f>
        <v>2</v>
      </c>
      <c r="T9" s="37">
        <f>(N34)</f>
        <v>1</v>
      </c>
      <c r="U9" s="136" t="str">
        <f>IF(S9=".","-",IF(S9&gt;T9,"g",IF(S9=T9,"d","v")))</f>
        <v>g</v>
      </c>
      <c r="V9" s="135">
        <v>4</v>
      </c>
      <c r="W9" s="37">
        <f>(P30)</f>
        <v>1</v>
      </c>
      <c r="X9" s="37">
        <f>(N30)</f>
        <v>0</v>
      </c>
      <c r="Y9" s="136" t="str">
        <f>IF(W9=".","-",IF(W9&gt;X9,"g",IF(W9=X9,"d","v")))</f>
        <v>g</v>
      </c>
      <c r="Z9" s="137"/>
      <c r="AA9" s="138"/>
      <c r="AB9" s="138"/>
      <c r="AC9" s="138"/>
      <c r="AD9" s="135">
        <v>3</v>
      </c>
      <c r="AE9" s="37" t="str">
        <f>(N25)</f>
        <v>.</v>
      </c>
      <c r="AF9" s="37" t="str">
        <f>(P25)</f>
        <v>.</v>
      </c>
      <c r="AG9" s="136" t="str">
        <f t="shared" si="1"/>
        <v>-</v>
      </c>
      <c r="AH9" s="139"/>
      <c r="AI9" s="55">
        <f t="shared" si="2"/>
        <v>6</v>
      </c>
      <c r="AJ9" s="56">
        <f t="shared" si="3"/>
        <v>2</v>
      </c>
      <c r="AK9" s="56">
        <f t="shared" si="4"/>
        <v>0</v>
      </c>
      <c r="AL9" s="56">
        <f t="shared" si="5"/>
        <v>4</v>
      </c>
      <c r="AM9" s="43">
        <f>SUM(IF(C9&lt;&gt;".",C9)+IF(G9&lt;&gt;".",G9)+IF(K9&lt;&gt;".",K9)+IF(S9&lt;&gt;".",S9)+IF(W9&lt;&gt;".",W9)+IF(O9&lt;&gt;".",O9)+IF(AE9&lt;&gt;".",AE9))</f>
        <v>5</v>
      </c>
      <c r="AN9" s="43">
        <f>SUM(IF(D9&lt;&gt;".",D9)+IF(H9&lt;&gt;".",H9)+IF(L9&lt;&gt;".",L9)+IF(T9&lt;&gt;".",T9)+IF(X9&lt;&gt;".",X9)+IF(P9&lt;&gt;".",P9)+IF(AF9&lt;&gt;".",AF9))</f>
        <v>15</v>
      </c>
      <c r="AO9" s="57">
        <f t="shared" si="6"/>
        <v>6</v>
      </c>
      <c r="AP9" s="140"/>
      <c r="AQ9" s="46">
        <f t="shared" si="7"/>
        <v>5</v>
      </c>
      <c r="AR9" s="47"/>
      <c r="AS9" s="32">
        <f t="shared" si="8"/>
        <v>-10</v>
      </c>
    </row>
    <row r="10" spans="1:45" s="83" customFormat="1" ht="16.5" thickBot="1" x14ac:dyDescent="0.3">
      <c r="A10" s="141" t="s">
        <v>72</v>
      </c>
      <c r="B10" s="142">
        <v>1</v>
      </c>
      <c r="C10" s="59" t="str">
        <f>(P12)</f>
        <v>.</v>
      </c>
      <c r="D10" s="59" t="str">
        <f>(N12)</f>
        <v>.</v>
      </c>
      <c r="E10" s="143" t="str">
        <f t="shared" si="9"/>
        <v>-</v>
      </c>
      <c r="F10" s="142">
        <v>6</v>
      </c>
      <c r="G10" s="59" t="str">
        <f>(P38)</f>
        <v>.</v>
      </c>
      <c r="H10" s="59" t="str">
        <f>(N38)</f>
        <v>.</v>
      </c>
      <c r="I10" s="143" t="str">
        <f t="shared" si="10"/>
        <v>-</v>
      </c>
      <c r="J10" s="142">
        <v>4</v>
      </c>
      <c r="K10" s="59" t="str">
        <f>(P29)</f>
        <v>.</v>
      </c>
      <c r="L10" s="59" t="str">
        <f>(N29)</f>
        <v>.</v>
      </c>
      <c r="M10" s="143" t="str">
        <f>IF(K10=".","-",IF(K10&gt;L10,"g",IF(K10=L10,"d","v")))</f>
        <v>-</v>
      </c>
      <c r="N10" s="142">
        <v>2</v>
      </c>
      <c r="O10" s="59" t="str">
        <f>(P20)</f>
        <v>.</v>
      </c>
      <c r="P10" s="59" t="str">
        <f>(N20)</f>
        <v>.</v>
      </c>
      <c r="Q10" s="143" t="str">
        <f>IF(O10=".","-",IF(O10&gt;P10,"g",IF(O10=P10,"d","v")))</f>
        <v>-</v>
      </c>
      <c r="R10" s="142">
        <v>7</v>
      </c>
      <c r="S10" s="59" t="str">
        <f>(P45)</f>
        <v>.</v>
      </c>
      <c r="T10" s="59" t="str">
        <f>(N45)</f>
        <v>.</v>
      </c>
      <c r="U10" s="143" t="str">
        <f>IF(S10=".","-",IF(S10&gt;T10,"g",IF(S10=T10,"d","v")))</f>
        <v>-</v>
      </c>
      <c r="V10" s="142">
        <v>5</v>
      </c>
      <c r="W10" s="59" t="str">
        <f>(P35)</f>
        <v>.</v>
      </c>
      <c r="X10" s="59" t="str">
        <f>(N35)</f>
        <v>.</v>
      </c>
      <c r="Y10" s="143" t="str">
        <f>IF(W10=".","-",IF(W10&gt;X10,"g",IF(W10=X10,"d","v")))</f>
        <v>-</v>
      </c>
      <c r="Z10" s="142">
        <v>3</v>
      </c>
      <c r="AA10" s="59" t="str">
        <f>(P25)</f>
        <v>.</v>
      </c>
      <c r="AB10" s="59" t="str">
        <f>(N25)</f>
        <v>.</v>
      </c>
      <c r="AC10" s="143" t="str">
        <f>IF(AA10=".","-",IF(AA10&gt;AB10,"g",IF(AA10=AB10,"d","v")))</f>
        <v>-</v>
      </c>
      <c r="AD10" s="144"/>
      <c r="AE10" s="145"/>
      <c r="AF10" s="145"/>
      <c r="AG10" s="145"/>
      <c r="AH10" s="127"/>
      <c r="AI10" s="63">
        <f t="shared" si="2"/>
        <v>0</v>
      </c>
      <c r="AJ10" s="64">
        <f t="shared" si="3"/>
        <v>0</v>
      </c>
      <c r="AK10" s="64">
        <f t="shared" si="4"/>
        <v>0</v>
      </c>
      <c r="AL10" s="64">
        <f t="shared" si="5"/>
        <v>0</v>
      </c>
      <c r="AM10" s="65">
        <f>SUM(IF(C10&lt;&gt;".",C10)+IF(G10&lt;&gt;".",G10)+IF(K10&lt;&gt;".",K10)+IF(S10&lt;&gt;".",S10)+IF(W10&lt;&gt;".",W10)+IF(AA10&lt;&gt;".",AA10)+IF(O10&lt;&gt;".",O10))</f>
        <v>0</v>
      </c>
      <c r="AN10" s="65">
        <f>SUM(IF(D10&lt;&gt;".",D10)+IF(H10&lt;&gt;".",H10)+IF(L10&lt;&gt;".",L10)+IF(T10&lt;&gt;".",T10)+IF(X10&lt;&gt;".",X10)+IF(AB10&lt;&gt;".",AB10)+IF(P10&lt;&gt;".",P10))</f>
        <v>0</v>
      </c>
      <c r="AO10" s="66">
        <f t="shared" si="6"/>
        <v>0</v>
      </c>
      <c r="AP10" s="134"/>
      <c r="AQ10" s="67">
        <f t="shared" si="7"/>
        <v>7</v>
      </c>
      <c r="AR10" s="47"/>
      <c r="AS10" s="32">
        <f t="shared" si="8"/>
        <v>0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Pákai György</v>
      </c>
      <c r="M12" s="150"/>
      <c r="N12" s="152" t="s">
        <v>73</v>
      </c>
      <c r="O12" s="82" t="s">
        <v>74</v>
      </c>
      <c r="P12" s="152" t="s">
        <v>73</v>
      </c>
      <c r="R12" s="83" t="str">
        <f>($A$10)</f>
        <v>j8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Koczor János</v>
      </c>
      <c r="N13" s="152">
        <v>4</v>
      </c>
      <c r="O13" s="82" t="s">
        <v>74</v>
      </c>
      <c r="P13" s="152">
        <v>0</v>
      </c>
      <c r="R13" s="83" t="str">
        <f>($A$9)</f>
        <v>Inczédi Gergő 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Donáth Tibor</v>
      </c>
      <c r="N14" s="152">
        <v>0</v>
      </c>
      <c r="O14" s="82" t="s">
        <v>74</v>
      </c>
      <c r="P14" s="152">
        <v>0</v>
      </c>
      <c r="Q14" s="83"/>
      <c r="R14" s="83" t="str">
        <f>($A$8)</f>
        <v>Váradi László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Radnóti Péter</v>
      </c>
      <c r="N15" s="152">
        <v>1</v>
      </c>
      <c r="O15" s="82" t="s">
        <v>74</v>
      </c>
      <c r="P15" s="152">
        <v>0</v>
      </c>
      <c r="R15" s="83" t="str">
        <f>($A$7)</f>
        <v>Kondor Gábor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Pákai György</v>
      </c>
      <c r="M17" s="150"/>
      <c r="N17" s="152">
        <v>6</v>
      </c>
      <c r="O17" s="82" t="s">
        <v>74</v>
      </c>
      <c r="P17" s="152">
        <v>0</v>
      </c>
      <c r="R17" s="83" t="str">
        <f>($A$9)</f>
        <v>Inczédi Gergő 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Koczor János</v>
      </c>
      <c r="N18" s="152">
        <v>2</v>
      </c>
      <c r="O18" s="82" t="s">
        <v>74</v>
      </c>
      <c r="P18" s="152">
        <v>0</v>
      </c>
      <c r="R18" s="83" t="str">
        <f>($A$8)</f>
        <v>Váradi László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Donáth Tibor</v>
      </c>
      <c r="N19" s="152">
        <v>2</v>
      </c>
      <c r="O19" s="82" t="s">
        <v>74</v>
      </c>
      <c r="P19" s="152">
        <v>1</v>
      </c>
      <c r="Q19" s="83"/>
      <c r="R19" s="83" t="str">
        <f>($A$7)</f>
        <v>Kondor Gábor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Radnóti Péter</v>
      </c>
      <c r="N20" s="152" t="s">
        <v>73</v>
      </c>
      <c r="O20" s="82" t="s">
        <v>74</v>
      </c>
      <c r="P20" s="152" t="s">
        <v>73</v>
      </c>
      <c r="R20" s="83" t="str">
        <f>($A$10)</f>
        <v>j8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Pákai György</v>
      </c>
      <c r="M22" s="150"/>
      <c r="N22" s="152">
        <v>1</v>
      </c>
      <c r="O22" s="101" t="s">
        <v>74</v>
      </c>
      <c r="P22" s="152">
        <v>1</v>
      </c>
      <c r="R22" s="83" t="str">
        <f>($A$8)</f>
        <v>Váradi László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Koczor János</v>
      </c>
      <c r="N23" s="152">
        <v>4</v>
      </c>
      <c r="O23" s="101" t="s">
        <v>74</v>
      </c>
      <c r="P23" s="152">
        <v>0</v>
      </c>
      <c r="R23" s="83" t="str">
        <f>($A$7)</f>
        <v>Kondor Gábor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Donáth Tibor</v>
      </c>
      <c r="N24" s="152">
        <v>4</v>
      </c>
      <c r="O24" s="101" t="s">
        <v>74</v>
      </c>
      <c r="P24" s="152">
        <v>0</v>
      </c>
      <c r="Q24" s="83"/>
      <c r="R24" s="83" t="str">
        <f>($A$6)</f>
        <v>Radnóti Péter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Inczédi Gergő </v>
      </c>
      <c r="N25" s="152" t="s">
        <v>73</v>
      </c>
      <c r="O25" s="101" t="s">
        <v>74</v>
      </c>
      <c r="P25" s="152" t="s">
        <v>73</v>
      </c>
      <c r="R25" s="83" t="str">
        <f>($A$10)</f>
        <v>j8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Pákai György</v>
      </c>
      <c r="M27" s="150"/>
      <c r="N27" s="152">
        <v>1</v>
      </c>
      <c r="O27" s="100" t="s">
        <v>74</v>
      </c>
      <c r="P27" s="152">
        <v>0</v>
      </c>
      <c r="R27" s="83" t="str">
        <f>($A$7)</f>
        <v>Kondor Gábor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Koczor János</v>
      </c>
      <c r="N28" s="152">
        <v>1</v>
      </c>
      <c r="O28" s="100" t="s">
        <v>74</v>
      </c>
      <c r="P28" s="152">
        <v>0</v>
      </c>
      <c r="R28" s="83" t="str">
        <f>($A$6)</f>
        <v>Radnóti Péter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Donáth Tibor</v>
      </c>
      <c r="N29" s="152" t="s">
        <v>73</v>
      </c>
      <c r="O29" s="100" t="s">
        <v>74</v>
      </c>
      <c r="P29" s="152" t="s">
        <v>73</v>
      </c>
      <c r="Q29" s="83"/>
      <c r="R29" s="83" t="str">
        <f>($A$10)</f>
        <v>j8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Váradi László</v>
      </c>
      <c r="N30" s="152">
        <v>0</v>
      </c>
      <c r="O30" s="100" t="s">
        <v>74</v>
      </c>
      <c r="P30" s="152">
        <v>1</v>
      </c>
      <c r="R30" s="83" t="str">
        <f>($A$9)</f>
        <v>Inczédi Gergő 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Pákai György</v>
      </c>
      <c r="M32" s="150"/>
      <c r="N32" s="152">
        <v>5</v>
      </c>
      <c r="O32" s="82" t="s">
        <v>74</v>
      </c>
      <c r="P32" s="152">
        <v>0</v>
      </c>
      <c r="R32" s="83" t="str">
        <f>($A$6)</f>
        <v>Radnóti Péter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Koczor János</v>
      </c>
      <c r="N33" s="152">
        <v>1</v>
      </c>
      <c r="O33" s="82" t="s">
        <v>74</v>
      </c>
      <c r="P33" s="152">
        <v>1</v>
      </c>
      <c r="R33" s="83" t="str">
        <f>($A$5)</f>
        <v>Donáth Tibor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Kondor Gábor</v>
      </c>
      <c r="N34" s="152">
        <v>1</v>
      </c>
      <c r="O34" s="82" t="s">
        <v>74</v>
      </c>
      <c r="P34" s="152">
        <v>2</v>
      </c>
      <c r="Q34" s="83"/>
      <c r="R34" s="83" t="str">
        <f>($A$9)</f>
        <v>Inczédi Gergő 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Váradi László</v>
      </c>
      <c r="N35" s="152" t="s">
        <v>73</v>
      </c>
      <c r="O35" s="82" t="s">
        <v>74</v>
      </c>
      <c r="P35" s="152" t="s">
        <v>73</v>
      </c>
      <c r="R35" s="83" t="str">
        <f>($A$10)</f>
        <v>j8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Pákai György</v>
      </c>
      <c r="M37" s="150"/>
      <c r="N37" s="152">
        <v>3</v>
      </c>
      <c r="O37" s="82" t="s">
        <v>74</v>
      </c>
      <c r="P37" s="152">
        <v>0</v>
      </c>
      <c r="R37" s="83" t="str">
        <f>($A$5)</f>
        <v>Donáth Tibor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Koczor János</v>
      </c>
      <c r="N38" s="152" t="s">
        <v>73</v>
      </c>
      <c r="O38" s="82" t="s">
        <v>74</v>
      </c>
      <c r="P38" s="152" t="s">
        <v>73</v>
      </c>
      <c r="R38" s="83" t="str">
        <f>($A$10)</f>
        <v>j8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Radnóti Péter</v>
      </c>
      <c r="N39" s="152">
        <v>2</v>
      </c>
      <c r="O39" s="82" t="s">
        <v>74</v>
      </c>
      <c r="P39" s="152">
        <v>1</v>
      </c>
      <c r="Q39" s="83"/>
      <c r="R39" s="83" t="str">
        <f>($A$9)</f>
        <v>Inczédi Gergő 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Kondor Gábor</v>
      </c>
      <c r="N40" s="152">
        <v>0</v>
      </c>
      <c r="O40" s="82" t="s">
        <v>74</v>
      </c>
      <c r="P40" s="152">
        <v>1</v>
      </c>
      <c r="R40" s="83" t="str">
        <f>($A$8)</f>
        <v>Váradi László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Pákai György</v>
      </c>
      <c r="M42" s="150"/>
      <c r="N42" s="152">
        <v>1</v>
      </c>
      <c r="O42" s="99" t="s">
        <v>74</v>
      </c>
      <c r="P42" s="152">
        <v>0</v>
      </c>
      <c r="R42" s="83" t="str">
        <f>($A$4)</f>
        <v>Koczor János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Donáth Tibor</v>
      </c>
      <c r="N43" s="152">
        <v>2</v>
      </c>
      <c r="O43" s="99" t="s">
        <v>74</v>
      </c>
      <c r="P43" s="152">
        <v>1</v>
      </c>
      <c r="R43" s="83" t="str">
        <f>($A$9)</f>
        <v>Inczédi Gergő 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Radnóti Péter</v>
      </c>
      <c r="N44" s="152">
        <v>0</v>
      </c>
      <c r="O44" s="99" t="s">
        <v>74</v>
      </c>
      <c r="P44" s="152">
        <v>0</v>
      </c>
      <c r="Q44" s="83"/>
      <c r="R44" s="83" t="str">
        <f>($A$8)</f>
        <v>Váradi László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Kondor Gábor</v>
      </c>
      <c r="N45" s="152" t="s">
        <v>73</v>
      </c>
      <c r="O45" s="99" t="s">
        <v>74</v>
      </c>
      <c r="P45" s="152" t="s">
        <v>73</v>
      </c>
      <c r="R45" s="83" t="str">
        <f>($A$10)</f>
        <v>j8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59" priority="1" stopIfTrue="1" operator="equal">
      <formula>"g"</formula>
    </cfRule>
    <cfRule type="cellIs" dxfId="58" priority="2" stopIfTrue="1" operator="equal">
      <formula>"d"</formula>
    </cfRule>
    <cfRule type="cellIs" dxfId="57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7" sqref="A7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Szendrey Tibor</v>
      </c>
      <c r="C2" s="21"/>
      <c r="D2" s="21"/>
      <c r="E2" s="21"/>
      <c r="F2" s="23" t="str">
        <f>(A4)</f>
        <v>Mészáros György</v>
      </c>
      <c r="G2" s="21"/>
      <c r="H2" s="21"/>
      <c r="I2" s="21"/>
      <c r="J2" s="23" t="str">
        <f>(A5)</f>
        <v>Bodó Attila</v>
      </c>
      <c r="K2" s="21"/>
      <c r="L2" s="21"/>
      <c r="M2" s="21"/>
      <c r="N2" s="23" t="str">
        <f>(A6)</f>
        <v>Máté Bálint</v>
      </c>
      <c r="O2" s="21"/>
      <c r="P2" s="21"/>
      <c r="Q2" s="21"/>
      <c r="R2" s="23" t="str">
        <f>(A7)</f>
        <v>Papp-Takács Sándor</v>
      </c>
      <c r="S2" s="21"/>
      <c r="T2" s="21"/>
      <c r="U2" s="21"/>
      <c r="V2" s="23" t="str">
        <f>(A8)</f>
        <v>Mecsér Béla</v>
      </c>
      <c r="W2" s="21"/>
      <c r="X2" s="21"/>
      <c r="Y2" s="21"/>
      <c r="Z2" s="23" t="str">
        <f>(A9)</f>
        <v>Benkő János</v>
      </c>
      <c r="AA2" s="21"/>
      <c r="AB2" s="21"/>
      <c r="AC2" s="21"/>
      <c r="AD2" s="23" t="str">
        <f>(A10)</f>
        <v>j8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02" t="s">
        <v>25</v>
      </c>
      <c r="B3" s="129"/>
      <c r="C3" s="130"/>
      <c r="D3" s="130"/>
      <c r="E3" s="130"/>
      <c r="F3" s="131">
        <v>7</v>
      </c>
      <c r="G3" s="37">
        <f>(N42)</f>
        <v>0</v>
      </c>
      <c r="H3" s="37">
        <f>(P42)</f>
        <v>2</v>
      </c>
      <c r="I3" s="132" t="str">
        <f>IF(G3=".","-",IF(G3&gt;H3,"g",IF(G3=H3,"d","v")))</f>
        <v>v</v>
      </c>
      <c r="J3" s="131">
        <v>6</v>
      </c>
      <c r="K3" s="39">
        <f>(N37)</f>
        <v>0</v>
      </c>
      <c r="L3" s="39">
        <f>(P37)</f>
        <v>1</v>
      </c>
      <c r="M3" s="132" t="str">
        <f>IF(K3=".","-",IF(K3&gt;L3,"g",IF(K3=L3,"d","v")))</f>
        <v>v</v>
      </c>
      <c r="N3" s="131">
        <v>5</v>
      </c>
      <c r="O3" s="39">
        <f>(N32)</f>
        <v>1</v>
      </c>
      <c r="P3" s="39">
        <f>(P32)</f>
        <v>1</v>
      </c>
      <c r="Q3" s="132" t="str">
        <f>IF(O3=".","-",IF(O3&gt;P3,"g",IF(O3=P3,"d","v")))</f>
        <v>d</v>
      </c>
      <c r="R3" s="131">
        <v>4</v>
      </c>
      <c r="S3" s="39">
        <f>(N27)</f>
        <v>2</v>
      </c>
      <c r="T3" s="39">
        <f>(P27)</f>
        <v>0</v>
      </c>
      <c r="U3" s="132" t="str">
        <f>IF(S3=".","-",IF(S3&gt;T3,"g",IF(S3=T3,"d","v")))</f>
        <v>g</v>
      </c>
      <c r="V3" s="131">
        <v>3</v>
      </c>
      <c r="W3" s="39">
        <f>(N22)</f>
        <v>3</v>
      </c>
      <c r="X3" s="39">
        <f>(P22)</f>
        <v>0</v>
      </c>
      <c r="Y3" s="132" t="str">
        <f>IF(W3=".","-",IF(W3&gt;X3,"g",IF(W3=X3,"d","v")))</f>
        <v>g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 t="str">
        <f>(N12)</f>
        <v>.</v>
      </c>
      <c r="AF3" s="39" t="str">
        <f>(P12)</f>
        <v>.</v>
      </c>
      <c r="AG3" s="132" t="str">
        <f t="shared" ref="AG3:AG9" si="1">IF(AE3=".","-",IF(AE3&gt;AF3,"g",IF(AE3=AF3,"d","v")))</f>
        <v>-</v>
      </c>
      <c r="AH3" s="133"/>
      <c r="AI3" s="41">
        <f t="shared" ref="AI3:AI10" si="2">SUM(AJ3:AL3)</f>
        <v>6</v>
      </c>
      <c r="AJ3" s="42">
        <f t="shared" ref="AJ3:AJ10" si="3">COUNTIF(B3:AG3,"g")</f>
        <v>3</v>
      </c>
      <c r="AK3" s="42">
        <f t="shared" ref="AK3:AK10" si="4">COUNTIF(B3:AG3,"d")</f>
        <v>1</v>
      </c>
      <c r="AL3" s="42">
        <f t="shared" ref="AL3:AL10" si="5">COUNTIF(B3:AG3,"v")</f>
        <v>2</v>
      </c>
      <c r="AM3" s="43">
        <f>SUM(IF(G3&lt;&gt;".",G3)+IF(K3&lt;&gt;".",K3)+IF(O3&lt;&gt;".",O3)+IF(S3&lt;&gt;".",S3)+IF(W3&lt;&gt;".",W3)+IF(AA3&lt;&gt;".",AA3)+IF(AE3&lt;&gt;".",AE3))</f>
        <v>7</v>
      </c>
      <c r="AN3" s="43">
        <f>SUM(IF(H3&lt;&gt;".",H3)+IF(L3&lt;&gt;".",L3)+IF(P3&lt;&gt;".",P3)+IF(T3&lt;&gt;".",T3)+IF(X3&lt;&gt;".",X3)+IF(AB3&lt;&gt;".",AB3)+IF(AF3&lt;&gt;".",AF3))</f>
        <v>4</v>
      </c>
      <c r="AO3" s="44">
        <f t="shared" ref="AO3:AO10" si="6">SUM(AJ3*3+AK3*1)</f>
        <v>10</v>
      </c>
      <c r="AP3" s="134"/>
      <c r="AQ3" s="46">
        <f t="shared" ref="AQ3:AQ10" si="7">RANK(AO3,$AO$3:$AO$10,0)</f>
        <v>3</v>
      </c>
      <c r="AR3" s="47"/>
      <c r="AS3" s="32">
        <f t="shared" ref="AS3:AS10" si="8">SUM(AM3-AN3)</f>
        <v>3</v>
      </c>
    </row>
    <row r="4" spans="1:45" ht="15.75" x14ac:dyDescent="0.25">
      <c r="A4" s="120" t="s">
        <v>7</v>
      </c>
      <c r="B4" s="135">
        <v>7</v>
      </c>
      <c r="C4" s="37">
        <f>(P42)</f>
        <v>2</v>
      </c>
      <c r="D4" s="37">
        <f>(N42)</f>
        <v>0</v>
      </c>
      <c r="E4" s="136" t="str">
        <f t="shared" ref="E4:E10" si="9">IF(C4=".","-",IF(C4&gt;D4,"g",IF(C4=D4,"d","v")))</f>
        <v>g</v>
      </c>
      <c r="F4" s="137"/>
      <c r="G4" s="138"/>
      <c r="H4" s="138"/>
      <c r="I4" s="138"/>
      <c r="J4" s="135">
        <v>5</v>
      </c>
      <c r="K4" s="37">
        <f>(N33)</f>
        <v>3</v>
      </c>
      <c r="L4" s="37">
        <f>(P33)</f>
        <v>1</v>
      </c>
      <c r="M4" s="136" t="str">
        <f>IF(K4=".","-",IF(K4&gt;L4,"g",IF(K4=L4,"d","v")))</f>
        <v>g</v>
      </c>
      <c r="N4" s="135">
        <v>4</v>
      </c>
      <c r="O4" s="37">
        <f>(N28)</f>
        <v>1</v>
      </c>
      <c r="P4" s="37">
        <f>(P28)</f>
        <v>0</v>
      </c>
      <c r="Q4" s="136" t="str">
        <f>IF(O4=".","-",IF(O4&gt;P4,"g",IF(O4=P4,"d","v")))</f>
        <v>g</v>
      </c>
      <c r="R4" s="135">
        <v>3</v>
      </c>
      <c r="S4" s="37">
        <f>(N23)</f>
        <v>1</v>
      </c>
      <c r="T4" s="37">
        <f>(P23)</f>
        <v>1</v>
      </c>
      <c r="U4" s="136" t="str">
        <f>IF(S4=".","-",IF(S4&gt;T4,"g",IF(S4=T4,"d","v")))</f>
        <v>d</v>
      </c>
      <c r="V4" s="135">
        <v>2</v>
      </c>
      <c r="W4" s="37">
        <f>(N18)</f>
        <v>1</v>
      </c>
      <c r="X4" s="37">
        <f>(P18)</f>
        <v>0</v>
      </c>
      <c r="Y4" s="136" t="str">
        <f>IF(W4=".","-",IF(W4&gt;X4,"g",IF(W4=X4,"d","v")))</f>
        <v>g</v>
      </c>
      <c r="Z4" s="135">
        <v>1</v>
      </c>
      <c r="AA4" s="37">
        <f>(N13)</f>
        <v>1</v>
      </c>
      <c r="AB4" s="37">
        <f>(P13)</f>
        <v>0</v>
      </c>
      <c r="AC4" s="136" t="str">
        <f t="shared" si="0"/>
        <v>g</v>
      </c>
      <c r="AD4" s="135">
        <v>6</v>
      </c>
      <c r="AE4" s="37" t="str">
        <f>(N38)</f>
        <v>.</v>
      </c>
      <c r="AF4" s="37" t="str">
        <f>(P38)</f>
        <v>.</v>
      </c>
      <c r="AG4" s="136" t="str">
        <f t="shared" si="1"/>
        <v>-</v>
      </c>
      <c r="AH4" s="139"/>
      <c r="AI4" s="55">
        <f t="shared" si="2"/>
        <v>6</v>
      </c>
      <c r="AJ4" s="56">
        <f t="shared" si="3"/>
        <v>5</v>
      </c>
      <c r="AK4" s="56">
        <f t="shared" si="4"/>
        <v>1</v>
      </c>
      <c r="AL4" s="56">
        <f t="shared" si="5"/>
        <v>0</v>
      </c>
      <c r="AM4" s="43">
        <f>SUM(IF(C4&lt;&gt;".",C4)+IF(K4&lt;&gt;".",K4)+IF(O4&lt;&gt;".",O4)+IF(S4&lt;&gt;".",S4)+IF(W4&lt;&gt;".",W4)+IF(AA4&lt;&gt;".",AA4)+IF(AE4&lt;&gt;".",AE4))</f>
        <v>9</v>
      </c>
      <c r="AN4" s="43">
        <f>SUM(IF(D4&lt;&gt;".",D4)+IF(L4&lt;&gt;".",L4)+IF(P4&lt;&gt;".",P4)+IF(T4&lt;&gt;".",T4)+IF(X4&lt;&gt;".",X4)+IF(AB4&lt;&gt;".",AB4)+IF(AF4&lt;&gt;".",AF4))</f>
        <v>2</v>
      </c>
      <c r="AO4" s="57">
        <f t="shared" si="6"/>
        <v>16</v>
      </c>
      <c r="AP4" s="134"/>
      <c r="AQ4" s="46">
        <f t="shared" si="7"/>
        <v>1</v>
      </c>
      <c r="AR4" s="47"/>
      <c r="AS4" s="32">
        <f t="shared" si="8"/>
        <v>7</v>
      </c>
    </row>
    <row r="5" spans="1:45" ht="15.75" x14ac:dyDescent="0.25">
      <c r="A5" s="104" t="s">
        <v>39</v>
      </c>
      <c r="B5" s="135">
        <v>6</v>
      </c>
      <c r="C5" s="37">
        <f>(P37)</f>
        <v>1</v>
      </c>
      <c r="D5" s="37">
        <f>(N37)</f>
        <v>0</v>
      </c>
      <c r="E5" s="136" t="str">
        <f t="shared" si="9"/>
        <v>g</v>
      </c>
      <c r="F5" s="135">
        <v>5</v>
      </c>
      <c r="G5" s="37">
        <f>(P33)</f>
        <v>1</v>
      </c>
      <c r="H5" s="37">
        <f>(N33)</f>
        <v>3</v>
      </c>
      <c r="I5" s="136" t="str">
        <f t="shared" ref="I5:I10" si="10">IF(G5=".","-",IF(G5&gt;H5,"g",IF(G5=H5,"d","v")))</f>
        <v>v</v>
      </c>
      <c r="J5" s="137"/>
      <c r="K5" s="138"/>
      <c r="L5" s="138"/>
      <c r="M5" s="138"/>
      <c r="N5" s="135">
        <v>3</v>
      </c>
      <c r="O5" s="37">
        <f>(N24)</f>
        <v>0</v>
      </c>
      <c r="P5" s="37">
        <f>(P24)</f>
        <v>1</v>
      </c>
      <c r="Q5" s="136" t="str">
        <f>IF(O5=".","-",IF(O5&gt;P5,"g",IF(O5=P5,"d","v")))</f>
        <v>v</v>
      </c>
      <c r="R5" s="135">
        <v>2</v>
      </c>
      <c r="S5" s="37">
        <f>(N19)</f>
        <v>2</v>
      </c>
      <c r="T5" s="37">
        <f>(P19)</f>
        <v>2</v>
      </c>
      <c r="U5" s="136" t="str">
        <f>IF(S5=".","-",IF(S5&gt;T5,"g",IF(S5=T5,"d","v")))</f>
        <v>d</v>
      </c>
      <c r="V5" s="135">
        <v>1</v>
      </c>
      <c r="W5" s="37">
        <f>(N14)</f>
        <v>0</v>
      </c>
      <c r="X5" s="37">
        <f>(P14)</f>
        <v>1</v>
      </c>
      <c r="Y5" s="136" t="str">
        <f>IF(W5=".","-",IF(W5&gt;X5,"g",IF(W5=X5,"d","v")))</f>
        <v>v</v>
      </c>
      <c r="Z5" s="135">
        <v>7</v>
      </c>
      <c r="AA5" s="37">
        <f>(N43)</f>
        <v>1</v>
      </c>
      <c r="AB5" s="37">
        <f>(P43)</f>
        <v>0</v>
      </c>
      <c r="AC5" s="136" t="str">
        <f t="shared" si="0"/>
        <v>g</v>
      </c>
      <c r="AD5" s="135">
        <v>4</v>
      </c>
      <c r="AE5" s="37" t="str">
        <f>(N29)</f>
        <v>.</v>
      </c>
      <c r="AF5" s="37" t="str">
        <f>(P29)</f>
        <v>.</v>
      </c>
      <c r="AG5" s="136" t="str">
        <f t="shared" si="1"/>
        <v>-</v>
      </c>
      <c r="AH5" s="139"/>
      <c r="AI5" s="55">
        <f t="shared" si="2"/>
        <v>6</v>
      </c>
      <c r="AJ5" s="56">
        <f t="shared" si="3"/>
        <v>2</v>
      </c>
      <c r="AK5" s="56">
        <f t="shared" si="4"/>
        <v>1</v>
      </c>
      <c r="AL5" s="56">
        <f t="shared" si="5"/>
        <v>3</v>
      </c>
      <c r="AM5" s="43">
        <f>SUM(IF(C5&lt;&gt;".",C5)+IF(G5&lt;&gt;".",G5)+IF(O5&lt;&gt;".",O5)+IF(S5&lt;&gt;".",S5)+IF(W5&lt;&gt;".",W5)+IF(AA5&lt;&gt;".",AA5)+IF(AE5&lt;&gt;".",AE5))</f>
        <v>5</v>
      </c>
      <c r="AN5" s="43">
        <f>SUM(IF(D5&lt;&gt;".",D5)+IF(H5&lt;&gt;".",H5)+IF(P5&lt;&gt;".",P5)+IF(T5&lt;&gt;".",T5)+IF(X5&lt;&gt;".",X5)+IF(AB5&lt;&gt;".",AB5)+IF(AF5&lt;&gt;".",AF5))</f>
        <v>7</v>
      </c>
      <c r="AO5" s="57">
        <f t="shared" si="6"/>
        <v>7</v>
      </c>
      <c r="AP5" s="134"/>
      <c r="AQ5" s="46">
        <f t="shared" si="7"/>
        <v>5</v>
      </c>
      <c r="AR5" s="47"/>
      <c r="AS5" s="32">
        <f t="shared" si="8"/>
        <v>-2</v>
      </c>
    </row>
    <row r="6" spans="1:45" ht="15.75" x14ac:dyDescent="0.25">
      <c r="A6" s="104" t="s">
        <v>23</v>
      </c>
      <c r="B6" s="135">
        <v>5</v>
      </c>
      <c r="C6" s="37">
        <f>(P32)</f>
        <v>1</v>
      </c>
      <c r="D6" s="37">
        <f>(N32)</f>
        <v>1</v>
      </c>
      <c r="E6" s="136" t="str">
        <f t="shared" si="9"/>
        <v>d</v>
      </c>
      <c r="F6" s="135">
        <v>4</v>
      </c>
      <c r="G6" s="37">
        <f>(P28)</f>
        <v>0</v>
      </c>
      <c r="H6" s="37">
        <f>(N28)</f>
        <v>1</v>
      </c>
      <c r="I6" s="136" t="str">
        <f t="shared" si="10"/>
        <v>v</v>
      </c>
      <c r="J6" s="135">
        <v>3</v>
      </c>
      <c r="K6" s="37">
        <f>(P24)</f>
        <v>1</v>
      </c>
      <c r="L6" s="37">
        <f>(N24)</f>
        <v>0</v>
      </c>
      <c r="M6" s="136" t="str">
        <f>IF(K6=".","-",IF(K6&gt;L6,"g",IF(K6=L6,"d","v")))</f>
        <v>g</v>
      </c>
      <c r="N6" s="137"/>
      <c r="O6" s="138"/>
      <c r="P6" s="138"/>
      <c r="Q6" s="138"/>
      <c r="R6" s="135">
        <v>1</v>
      </c>
      <c r="S6" s="37">
        <f>(N15)</f>
        <v>2</v>
      </c>
      <c r="T6" s="37">
        <f>(P15)</f>
        <v>0</v>
      </c>
      <c r="U6" s="136" t="str">
        <f>IF(S6=".","-",IF(S6&gt;T6,"g",IF(S6=T6,"d","v")))</f>
        <v>g</v>
      </c>
      <c r="V6" s="135">
        <v>7</v>
      </c>
      <c r="W6" s="37">
        <f>(N44)</f>
        <v>2</v>
      </c>
      <c r="X6" s="37">
        <f>(P44)</f>
        <v>1</v>
      </c>
      <c r="Y6" s="136" t="str">
        <f>IF(W6=".","-",IF(W6&gt;X6,"g",IF(W6=X6,"d","v")))</f>
        <v>g</v>
      </c>
      <c r="Z6" s="135">
        <v>6</v>
      </c>
      <c r="AA6" s="37">
        <f>(N39)</f>
        <v>4</v>
      </c>
      <c r="AB6" s="37">
        <f>(P39)</f>
        <v>1</v>
      </c>
      <c r="AC6" s="136" t="str">
        <f t="shared" si="0"/>
        <v>g</v>
      </c>
      <c r="AD6" s="135">
        <v>2</v>
      </c>
      <c r="AE6" s="37" t="str">
        <f>(N20)</f>
        <v>.</v>
      </c>
      <c r="AF6" s="37" t="str">
        <f>(P20)</f>
        <v>.</v>
      </c>
      <c r="AG6" s="136" t="str">
        <f t="shared" si="1"/>
        <v>-</v>
      </c>
      <c r="AH6" s="139"/>
      <c r="AI6" s="55">
        <f t="shared" si="2"/>
        <v>6</v>
      </c>
      <c r="AJ6" s="56">
        <f t="shared" si="3"/>
        <v>4</v>
      </c>
      <c r="AK6" s="56">
        <f t="shared" si="4"/>
        <v>1</v>
      </c>
      <c r="AL6" s="56">
        <f t="shared" si="5"/>
        <v>1</v>
      </c>
      <c r="AM6" s="43">
        <f>SUM(IF(C6&lt;&gt;".",C6)+IF(G6&lt;&gt;".",G6)+IF(K6&lt;&gt;".",K6)+IF(S6&lt;&gt;".",S6)+IF(W6&lt;&gt;".",W6)+IF(AA6&lt;&gt;".",AA6)+IF(AE6&lt;&gt;".",AE6))</f>
        <v>10</v>
      </c>
      <c r="AN6" s="43">
        <f>SUM(IF(D6&lt;&gt;".",D6)+IF(H6&lt;&gt;".",H6)+IF(L6&lt;&gt;".",L6)+IF(T6&lt;&gt;".",T6)+IF(X6&lt;&gt;".",X6)+IF(AB6&lt;&gt;".",AB6)+IF(AF6&lt;&gt;".",AF6))</f>
        <v>4</v>
      </c>
      <c r="AO6" s="57">
        <f t="shared" si="6"/>
        <v>13</v>
      </c>
      <c r="AP6" s="134"/>
      <c r="AQ6" s="46">
        <f t="shared" si="7"/>
        <v>2</v>
      </c>
      <c r="AR6" s="47"/>
      <c r="AS6" s="32">
        <f t="shared" si="8"/>
        <v>6</v>
      </c>
    </row>
    <row r="7" spans="1:45" ht="15.75" x14ac:dyDescent="0.25">
      <c r="A7" s="123" t="s">
        <v>32</v>
      </c>
      <c r="B7" s="135">
        <v>4</v>
      </c>
      <c r="C7" s="37">
        <f>(P27)</f>
        <v>0</v>
      </c>
      <c r="D7" s="37">
        <f>(N27)</f>
        <v>2</v>
      </c>
      <c r="E7" s="136" t="str">
        <f t="shared" si="9"/>
        <v>v</v>
      </c>
      <c r="F7" s="135">
        <v>3</v>
      </c>
      <c r="G7" s="37">
        <f>(P23)</f>
        <v>1</v>
      </c>
      <c r="H7" s="37">
        <f>(N23)</f>
        <v>1</v>
      </c>
      <c r="I7" s="136" t="str">
        <f t="shared" si="10"/>
        <v>d</v>
      </c>
      <c r="J7" s="135">
        <v>2</v>
      </c>
      <c r="K7" s="37">
        <f>(P19)</f>
        <v>2</v>
      </c>
      <c r="L7" s="37">
        <f>(N19)</f>
        <v>2</v>
      </c>
      <c r="M7" s="136" t="str">
        <f>IF(K7=".","-",IF(K7&gt;L7,"g",IF(K7=L7,"d","v")))</f>
        <v>d</v>
      </c>
      <c r="N7" s="135">
        <v>1</v>
      </c>
      <c r="O7" s="37">
        <f>(P15)</f>
        <v>0</v>
      </c>
      <c r="P7" s="37">
        <f>(N15)</f>
        <v>2</v>
      </c>
      <c r="Q7" s="136" t="str">
        <f>IF(O7=".","-",IF(O7&gt;P7,"g",IF(O7=P7,"d","v")))</f>
        <v>v</v>
      </c>
      <c r="R7" s="137"/>
      <c r="S7" s="138"/>
      <c r="T7" s="138"/>
      <c r="U7" s="138"/>
      <c r="V7" s="135">
        <v>6</v>
      </c>
      <c r="W7" s="37">
        <f>(N40)</f>
        <v>3</v>
      </c>
      <c r="X7" s="37">
        <f>(P40)</f>
        <v>0</v>
      </c>
      <c r="Y7" s="136" t="str">
        <f>IF(W7=".","-",IF(W7&gt;X7,"g",IF(W7=X7,"d","v")))</f>
        <v>g</v>
      </c>
      <c r="Z7" s="135">
        <v>5</v>
      </c>
      <c r="AA7" s="37">
        <f>(N34)</f>
        <v>7</v>
      </c>
      <c r="AB7" s="37">
        <f>(P34)</f>
        <v>2</v>
      </c>
      <c r="AC7" s="136" t="str">
        <f t="shared" si="0"/>
        <v>g</v>
      </c>
      <c r="AD7" s="135">
        <v>7</v>
      </c>
      <c r="AE7" s="37" t="str">
        <f>(N45)</f>
        <v>.</v>
      </c>
      <c r="AF7" s="37" t="str">
        <f>(P45)</f>
        <v>.</v>
      </c>
      <c r="AG7" s="136" t="str">
        <f t="shared" si="1"/>
        <v>-</v>
      </c>
      <c r="AH7" s="139"/>
      <c r="AI7" s="55">
        <f t="shared" si="2"/>
        <v>6</v>
      </c>
      <c r="AJ7" s="56">
        <f t="shared" si="3"/>
        <v>2</v>
      </c>
      <c r="AK7" s="56">
        <f t="shared" si="4"/>
        <v>2</v>
      </c>
      <c r="AL7" s="56">
        <f t="shared" si="5"/>
        <v>2</v>
      </c>
      <c r="AM7" s="43">
        <f>SUM(IF(C7&lt;&gt;".",C7)+IF(G7&lt;&gt;".",G7)+IF(K7&lt;&gt;".",K7)+IF(O7&lt;&gt;".",O7)+IF(W7&lt;&gt;".",W7)+IF(AA7&lt;&gt;".",AA7)+IF(AE7&lt;&gt;".",AE7))</f>
        <v>13</v>
      </c>
      <c r="AN7" s="43">
        <f>SUM(IF(D7&lt;&gt;".",D7)+IF(H7&lt;&gt;".",H7)+IF(L7&lt;&gt;".",L7)+IF(P7&lt;&gt;".",P7)+IF(X7&lt;&gt;".",X7)+IF(AB7&lt;&gt;".",AB7)+IF(AF7&lt;&gt;".",AF7))</f>
        <v>9</v>
      </c>
      <c r="AO7" s="57">
        <f t="shared" si="6"/>
        <v>8</v>
      </c>
      <c r="AP7" s="134"/>
      <c r="AQ7" s="46">
        <f t="shared" si="7"/>
        <v>4</v>
      </c>
      <c r="AR7" s="47"/>
      <c r="AS7" s="32">
        <f t="shared" si="8"/>
        <v>4</v>
      </c>
    </row>
    <row r="8" spans="1:45" ht="15.75" x14ac:dyDescent="0.25">
      <c r="A8" s="105" t="s">
        <v>28</v>
      </c>
      <c r="B8" s="135">
        <v>3</v>
      </c>
      <c r="C8" s="37">
        <f>(P22)</f>
        <v>0</v>
      </c>
      <c r="D8" s="37">
        <f>(N22)</f>
        <v>3</v>
      </c>
      <c r="E8" s="136" t="str">
        <f t="shared" si="9"/>
        <v>v</v>
      </c>
      <c r="F8" s="135">
        <v>2</v>
      </c>
      <c r="G8" s="37">
        <f>(P18)</f>
        <v>0</v>
      </c>
      <c r="H8" s="37">
        <f>(N18)</f>
        <v>1</v>
      </c>
      <c r="I8" s="136" t="str">
        <f t="shared" si="10"/>
        <v>v</v>
      </c>
      <c r="J8" s="135">
        <v>1</v>
      </c>
      <c r="K8" s="37">
        <f>(P14)</f>
        <v>1</v>
      </c>
      <c r="L8" s="37">
        <f>(N14)</f>
        <v>0</v>
      </c>
      <c r="M8" s="136" t="str">
        <f>IF(K8=".","-",IF(K8&gt;L8,"g",IF(K8=L8,"d","v")))</f>
        <v>g</v>
      </c>
      <c r="N8" s="135">
        <v>7</v>
      </c>
      <c r="O8" s="37">
        <f>(P44)</f>
        <v>1</v>
      </c>
      <c r="P8" s="37">
        <f>(N44)</f>
        <v>2</v>
      </c>
      <c r="Q8" s="136" t="str">
        <f>IF(O8=".","-",IF(O8&gt;P8,"g",IF(O8=P8,"d","v")))</f>
        <v>v</v>
      </c>
      <c r="R8" s="135">
        <v>6</v>
      </c>
      <c r="S8" s="37">
        <f>(P40)</f>
        <v>0</v>
      </c>
      <c r="T8" s="37">
        <f>(N40)</f>
        <v>3</v>
      </c>
      <c r="U8" s="136" t="str">
        <f>IF(S8=".","-",IF(S8&gt;T8,"g",IF(S8=T8,"d","v")))</f>
        <v>v</v>
      </c>
      <c r="V8" s="137"/>
      <c r="W8" s="138"/>
      <c r="X8" s="138"/>
      <c r="Y8" s="138"/>
      <c r="Z8" s="135">
        <v>4</v>
      </c>
      <c r="AA8" s="37">
        <f>(N30)</f>
        <v>1</v>
      </c>
      <c r="AB8" s="37">
        <f>(P30)</f>
        <v>0</v>
      </c>
      <c r="AC8" s="136" t="str">
        <f t="shared" si="0"/>
        <v>g</v>
      </c>
      <c r="AD8" s="135">
        <v>5</v>
      </c>
      <c r="AE8" s="37" t="str">
        <f>(N35)</f>
        <v>.</v>
      </c>
      <c r="AF8" s="37" t="str">
        <f>(P35)</f>
        <v>.</v>
      </c>
      <c r="AG8" s="136" t="str">
        <f t="shared" si="1"/>
        <v>-</v>
      </c>
      <c r="AH8" s="139"/>
      <c r="AI8" s="55">
        <f t="shared" si="2"/>
        <v>6</v>
      </c>
      <c r="AJ8" s="56">
        <f t="shared" si="3"/>
        <v>2</v>
      </c>
      <c r="AK8" s="56">
        <f t="shared" si="4"/>
        <v>0</v>
      </c>
      <c r="AL8" s="56">
        <f t="shared" si="5"/>
        <v>4</v>
      </c>
      <c r="AM8" s="43">
        <f>SUM(IF(C8&lt;&gt;".",C8)+IF(G8&lt;&gt;".",G8)+IF(K8&lt;&gt;".",K8)+IF(S8&lt;&gt;".",S8)+IF(O8&lt;&gt;".",O8)+IF(AA8&lt;&gt;".",AA8)+IF(AE8&lt;&gt;".",AE8))</f>
        <v>3</v>
      </c>
      <c r="AN8" s="43">
        <f>SUM(IF(D8&lt;&gt;".",D8)+IF(H8&lt;&gt;".",H8)+IF(L8&lt;&gt;".",L8)+IF(T8&lt;&gt;".",T8)+IF(P8&lt;&gt;".",P8)+IF(AB8&lt;&gt;".",AB8)+IF(AF8&lt;&gt;".",AF8))</f>
        <v>9</v>
      </c>
      <c r="AO8" s="57">
        <f t="shared" si="6"/>
        <v>6</v>
      </c>
      <c r="AP8" s="134"/>
      <c r="AQ8" s="46">
        <f t="shared" si="7"/>
        <v>6</v>
      </c>
      <c r="AR8" s="47"/>
      <c r="AS8" s="32">
        <f t="shared" si="8"/>
        <v>-6</v>
      </c>
    </row>
    <row r="9" spans="1:45" ht="15.75" x14ac:dyDescent="0.25">
      <c r="A9" s="103" t="s">
        <v>22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0</v>
      </c>
      <c r="H9" s="37">
        <f>(N13)</f>
        <v>1</v>
      </c>
      <c r="I9" s="136" t="str">
        <f t="shared" si="10"/>
        <v>v</v>
      </c>
      <c r="J9" s="135">
        <v>7</v>
      </c>
      <c r="K9" s="37">
        <f>(P43)</f>
        <v>0</v>
      </c>
      <c r="L9" s="37">
        <f>(N43)</f>
        <v>1</v>
      </c>
      <c r="M9" s="136" t="str">
        <f>IF(K9=".","-",IF(K9&gt;L9,"g",IF(K9=L9,"d","v")))</f>
        <v>v</v>
      </c>
      <c r="N9" s="135">
        <v>6</v>
      </c>
      <c r="O9" s="37">
        <f>(P39)</f>
        <v>1</v>
      </c>
      <c r="P9" s="37">
        <f>(N39)</f>
        <v>4</v>
      </c>
      <c r="Q9" s="136" t="str">
        <f>IF(O9=".","-",IF(O9&gt;P9,"g",IF(O9=P9,"d","v")))</f>
        <v>v</v>
      </c>
      <c r="R9" s="135">
        <v>5</v>
      </c>
      <c r="S9" s="37">
        <f>(P34)</f>
        <v>2</v>
      </c>
      <c r="T9" s="37">
        <f>(N34)</f>
        <v>7</v>
      </c>
      <c r="U9" s="136" t="str">
        <f>IF(S9=".","-",IF(S9&gt;T9,"g",IF(S9=T9,"d","v")))</f>
        <v>v</v>
      </c>
      <c r="V9" s="135">
        <v>4</v>
      </c>
      <c r="W9" s="37">
        <f>(P30)</f>
        <v>0</v>
      </c>
      <c r="X9" s="37">
        <f>(N30)</f>
        <v>1</v>
      </c>
      <c r="Y9" s="136" t="str">
        <f>IF(W9=".","-",IF(W9&gt;X9,"g",IF(W9=X9,"d","v")))</f>
        <v>v</v>
      </c>
      <c r="Z9" s="137"/>
      <c r="AA9" s="138"/>
      <c r="AB9" s="138"/>
      <c r="AC9" s="138"/>
      <c r="AD9" s="135">
        <v>3</v>
      </c>
      <c r="AE9" s="37" t="str">
        <f>(N25)</f>
        <v>.</v>
      </c>
      <c r="AF9" s="37" t="str">
        <f>(P25)</f>
        <v>.</v>
      </c>
      <c r="AG9" s="136" t="str">
        <f t="shared" si="1"/>
        <v>-</v>
      </c>
      <c r="AH9" s="139"/>
      <c r="AI9" s="55">
        <f t="shared" si="2"/>
        <v>6</v>
      </c>
      <c r="AJ9" s="56">
        <f t="shared" si="3"/>
        <v>0</v>
      </c>
      <c r="AK9" s="56">
        <f t="shared" si="4"/>
        <v>0</v>
      </c>
      <c r="AL9" s="56">
        <f t="shared" si="5"/>
        <v>6</v>
      </c>
      <c r="AM9" s="43">
        <f>SUM(IF(C9&lt;&gt;".",C9)+IF(G9&lt;&gt;".",G9)+IF(K9&lt;&gt;".",K9)+IF(S9&lt;&gt;".",S9)+IF(W9&lt;&gt;".",W9)+IF(O9&lt;&gt;".",O9)+IF(AE9&lt;&gt;".",AE9))</f>
        <v>3</v>
      </c>
      <c r="AN9" s="43">
        <f>SUM(IF(D9&lt;&gt;".",D9)+IF(H9&lt;&gt;".",H9)+IF(L9&lt;&gt;".",L9)+IF(T9&lt;&gt;".",T9)+IF(X9&lt;&gt;".",X9)+IF(P9&lt;&gt;".",P9)+IF(AF9&lt;&gt;".",AF9))</f>
        <v>15</v>
      </c>
      <c r="AO9" s="57">
        <f t="shared" si="6"/>
        <v>0</v>
      </c>
      <c r="AP9" s="140"/>
      <c r="AQ9" s="46">
        <f t="shared" si="7"/>
        <v>7</v>
      </c>
      <c r="AR9" s="47"/>
      <c r="AS9" s="32">
        <f t="shared" si="8"/>
        <v>-12</v>
      </c>
    </row>
    <row r="10" spans="1:45" s="83" customFormat="1" ht="16.5" thickBot="1" x14ac:dyDescent="0.3">
      <c r="A10" s="141" t="s">
        <v>72</v>
      </c>
      <c r="B10" s="142">
        <v>1</v>
      </c>
      <c r="C10" s="59" t="str">
        <f>(P12)</f>
        <v>.</v>
      </c>
      <c r="D10" s="59" t="str">
        <f>(N12)</f>
        <v>.</v>
      </c>
      <c r="E10" s="143" t="str">
        <f t="shared" si="9"/>
        <v>-</v>
      </c>
      <c r="F10" s="142">
        <v>6</v>
      </c>
      <c r="G10" s="59" t="str">
        <f>(P38)</f>
        <v>.</v>
      </c>
      <c r="H10" s="59" t="str">
        <f>(N38)</f>
        <v>.</v>
      </c>
      <c r="I10" s="143" t="str">
        <f t="shared" si="10"/>
        <v>-</v>
      </c>
      <c r="J10" s="142">
        <v>4</v>
      </c>
      <c r="K10" s="59" t="str">
        <f>(P29)</f>
        <v>.</v>
      </c>
      <c r="L10" s="59" t="str">
        <f>(N29)</f>
        <v>.</v>
      </c>
      <c r="M10" s="143" t="str">
        <f>IF(K10=".","-",IF(K10&gt;L10,"g",IF(K10=L10,"d","v")))</f>
        <v>-</v>
      </c>
      <c r="N10" s="142">
        <v>2</v>
      </c>
      <c r="O10" s="59" t="str">
        <f>(P20)</f>
        <v>.</v>
      </c>
      <c r="P10" s="59" t="str">
        <f>(N20)</f>
        <v>.</v>
      </c>
      <c r="Q10" s="143" t="str">
        <f>IF(O10=".","-",IF(O10&gt;P10,"g",IF(O10=P10,"d","v")))</f>
        <v>-</v>
      </c>
      <c r="R10" s="142">
        <v>7</v>
      </c>
      <c r="S10" s="59" t="str">
        <f>(P45)</f>
        <v>.</v>
      </c>
      <c r="T10" s="59" t="str">
        <f>(N45)</f>
        <v>.</v>
      </c>
      <c r="U10" s="143" t="str">
        <f>IF(S10=".","-",IF(S10&gt;T10,"g",IF(S10=T10,"d","v")))</f>
        <v>-</v>
      </c>
      <c r="V10" s="142">
        <v>5</v>
      </c>
      <c r="W10" s="59" t="str">
        <f>(P35)</f>
        <v>.</v>
      </c>
      <c r="X10" s="59" t="str">
        <f>(N35)</f>
        <v>.</v>
      </c>
      <c r="Y10" s="143" t="str">
        <f>IF(W10=".","-",IF(W10&gt;X10,"g",IF(W10=X10,"d","v")))</f>
        <v>-</v>
      </c>
      <c r="Z10" s="142">
        <v>3</v>
      </c>
      <c r="AA10" s="59" t="str">
        <f>(P25)</f>
        <v>.</v>
      </c>
      <c r="AB10" s="59" t="str">
        <f>(N25)</f>
        <v>.</v>
      </c>
      <c r="AC10" s="143" t="str">
        <f>IF(AA10=".","-",IF(AA10&gt;AB10,"g",IF(AA10=AB10,"d","v")))</f>
        <v>-</v>
      </c>
      <c r="AD10" s="144"/>
      <c r="AE10" s="145"/>
      <c r="AF10" s="145"/>
      <c r="AG10" s="145"/>
      <c r="AH10" s="127"/>
      <c r="AI10" s="63">
        <f t="shared" si="2"/>
        <v>0</v>
      </c>
      <c r="AJ10" s="64">
        <f t="shared" si="3"/>
        <v>0</v>
      </c>
      <c r="AK10" s="64">
        <f t="shared" si="4"/>
        <v>0</v>
      </c>
      <c r="AL10" s="64">
        <f t="shared" si="5"/>
        <v>0</v>
      </c>
      <c r="AM10" s="65">
        <f>SUM(IF(C10&lt;&gt;".",C10)+IF(G10&lt;&gt;".",G10)+IF(K10&lt;&gt;".",K10)+IF(S10&lt;&gt;".",S10)+IF(W10&lt;&gt;".",W10)+IF(AA10&lt;&gt;".",AA10)+IF(O10&lt;&gt;".",O10))</f>
        <v>0</v>
      </c>
      <c r="AN10" s="65">
        <f>SUM(IF(D10&lt;&gt;".",D10)+IF(H10&lt;&gt;".",H10)+IF(L10&lt;&gt;".",L10)+IF(T10&lt;&gt;".",T10)+IF(X10&lt;&gt;".",X10)+IF(AB10&lt;&gt;".",AB10)+IF(P10&lt;&gt;".",P10))</f>
        <v>0</v>
      </c>
      <c r="AO10" s="66">
        <f t="shared" si="6"/>
        <v>0</v>
      </c>
      <c r="AP10" s="134"/>
      <c r="AQ10" s="67">
        <f t="shared" si="7"/>
        <v>7</v>
      </c>
      <c r="AR10" s="47"/>
      <c r="AS10" s="32">
        <f t="shared" si="8"/>
        <v>0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Szendrey Tibor</v>
      </c>
      <c r="M12" s="150"/>
      <c r="N12" s="152" t="s">
        <v>73</v>
      </c>
      <c r="O12" s="82" t="s">
        <v>74</v>
      </c>
      <c r="P12" s="152" t="s">
        <v>73</v>
      </c>
      <c r="R12" s="83" t="str">
        <f>($A$10)</f>
        <v>j8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Mészáros György</v>
      </c>
      <c r="N13" s="152">
        <v>1</v>
      </c>
      <c r="O13" s="82" t="s">
        <v>74</v>
      </c>
      <c r="P13" s="152">
        <v>0</v>
      </c>
      <c r="R13" s="83" t="str">
        <f>($A$9)</f>
        <v>Benkő János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Bodó Attila</v>
      </c>
      <c r="N14" s="152">
        <v>0</v>
      </c>
      <c r="O14" s="82" t="s">
        <v>74</v>
      </c>
      <c r="P14" s="152">
        <v>1</v>
      </c>
      <c r="Q14" s="83"/>
      <c r="R14" s="83" t="str">
        <f>($A$8)</f>
        <v>Mecsér Béla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Máté Bálint</v>
      </c>
      <c r="N15" s="152">
        <v>2</v>
      </c>
      <c r="O15" s="82" t="s">
        <v>74</v>
      </c>
      <c r="P15" s="152">
        <v>0</v>
      </c>
      <c r="R15" s="83" t="str">
        <f>($A$7)</f>
        <v>Papp-Takács Sándor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Szendrey Tibor</v>
      </c>
      <c r="M17" s="150"/>
      <c r="N17" s="152">
        <v>1</v>
      </c>
      <c r="O17" s="82" t="s">
        <v>74</v>
      </c>
      <c r="P17" s="152">
        <v>0</v>
      </c>
      <c r="R17" s="83" t="str">
        <f>($A$9)</f>
        <v>Benkő János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Mészáros György</v>
      </c>
      <c r="N18" s="152">
        <v>1</v>
      </c>
      <c r="O18" s="82" t="s">
        <v>74</v>
      </c>
      <c r="P18" s="152">
        <v>0</v>
      </c>
      <c r="R18" s="83" t="str">
        <f>($A$8)</f>
        <v>Mecsér Béla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Bodó Attila</v>
      </c>
      <c r="N19" s="152">
        <v>2</v>
      </c>
      <c r="O19" s="82" t="s">
        <v>74</v>
      </c>
      <c r="P19" s="152">
        <v>2</v>
      </c>
      <c r="Q19" s="83"/>
      <c r="R19" s="83" t="str">
        <f>($A$7)</f>
        <v>Papp-Takács Sándor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Máté Bálint</v>
      </c>
      <c r="N20" s="152" t="s">
        <v>73</v>
      </c>
      <c r="O20" s="82" t="s">
        <v>74</v>
      </c>
      <c r="P20" s="152" t="s">
        <v>73</v>
      </c>
      <c r="R20" s="83" t="str">
        <f>($A$10)</f>
        <v>j8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Szendrey Tibor</v>
      </c>
      <c r="M22" s="150"/>
      <c r="N22" s="152">
        <v>3</v>
      </c>
      <c r="O22" s="82" t="s">
        <v>74</v>
      </c>
      <c r="P22" s="152">
        <v>0</v>
      </c>
      <c r="R22" s="83" t="str">
        <f>($A$8)</f>
        <v>Mecsér Béla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Mészáros György</v>
      </c>
      <c r="N23" s="152">
        <v>1</v>
      </c>
      <c r="O23" s="82" t="s">
        <v>74</v>
      </c>
      <c r="P23" s="152">
        <v>1</v>
      </c>
      <c r="R23" s="83" t="str">
        <f>($A$7)</f>
        <v>Papp-Takács Sándor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Bodó Attila</v>
      </c>
      <c r="N24" s="152">
        <v>0</v>
      </c>
      <c r="O24" s="82" t="s">
        <v>74</v>
      </c>
      <c r="P24" s="152">
        <v>1</v>
      </c>
      <c r="Q24" s="83"/>
      <c r="R24" s="83" t="str">
        <f>($A$6)</f>
        <v>Máté Bálint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Benkő János</v>
      </c>
      <c r="N25" s="152" t="s">
        <v>73</v>
      </c>
      <c r="O25" s="82" t="s">
        <v>74</v>
      </c>
      <c r="P25" s="152" t="s">
        <v>73</v>
      </c>
      <c r="R25" s="83" t="str">
        <f>($A$10)</f>
        <v>j8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Szendrey Tibor</v>
      </c>
      <c r="M27" s="150"/>
      <c r="N27" s="152">
        <v>2</v>
      </c>
      <c r="O27" s="82" t="s">
        <v>74</v>
      </c>
      <c r="P27" s="152">
        <v>0</v>
      </c>
      <c r="R27" s="83" t="str">
        <f>($A$7)</f>
        <v>Papp-Takács Sándor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Mészáros György</v>
      </c>
      <c r="N28" s="152">
        <v>1</v>
      </c>
      <c r="O28" s="82" t="s">
        <v>74</v>
      </c>
      <c r="P28" s="152">
        <v>0</v>
      </c>
      <c r="R28" s="83" t="str">
        <f>($A$6)</f>
        <v>Máté Bálint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Bodó Attila</v>
      </c>
      <c r="N29" s="152" t="s">
        <v>73</v>
      </c>
      <c r="O29" s="82" t="s">
        <v>74</v>
      </c>
      <c r="P29" s="152" t="s">
        <v>73</v>
      </c>
      <c r="Q29" s="83"/>
      <c r="R29" s="83" t="str">
        <f>($A$10)</f>
        <v>j8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Mecsér Béla</v>
      </c>
      <c r="N30" s="152">
        <v>1</v>
      </c>
      <c r="O30" s="82" t="s">
        <v>74</v>
      </c>
      <c r="P30" s="152">
        <v>0</v>
      </c>
      <c r="R30" s="83" t="str">
        <f>($A$9)</f>
        <v>Benkő János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Szendrey Tibor</v>
      </c>
      <c r="M32" s="150"/>
      <c r="N32" s="152">
        <v>1</v>
      </c>
      <c r="O32" s="82" t="s">
        <v>74</v>
      </c>
      <c r="P32" s="152">
        <v>1</v>
      </c>
      <c r="R32" s="83" t="str">
        <f>($A$6)</f>
        <v>Máté Bálint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Mészáros György</v>
      </c>
      <c r="N33" s="152">
        <v>3</v>
      </c>
      <c r="O33" s="82" t="s">
        <v>74</v>
      </c>
      <c r="P33" s="152">
        <v>1</v>
      </c>
      <c r="R33" s="83" t="str">
        <f>($A$5)</f>
        <v>Bodó Attila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Papp-Takács Sándor</v>
      </c>
      <c r="N34" s="152">
        <v>7</v>
      </c>
      <c r="O34" s="82" t="s">
        <v>74</v>
      </c>
      <c r="P34" s="152">
        <v>2</v>
      </c>
      <c r="Q34" s="83"/>
      <c r="R34" s="83" t="str">
        <f>($A$9)</f>
        <v>Benkő János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Mecsér Béla</v>
      </c>
      <c r="N35" s="152" t="s">
        <v>73</v>
      </c>
      <c r="O35" s="82" t="s">
        <v>74</v>
      </c>
      <c r="P35" s="152" t="s">
        <v>73</v>
      </c>
      <c r="R35" s="83" t="str">
        <f>($A$10)</f>
        <v>j8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Szendrey Tibor</v>
      </c>
      <c r="M37" s="150"/>
      <c r="N37" s="152">
        <v>0</v>
      </c>
      <c r="O37" s="82" t="s">
        <v>74</v>
      </c>
      <c r="P37" s="152">
        <v>1</v>
      </c>
      <c r="R37" s="83" t="str">
        <f>($A$5)</f>
        <v>Bodó Attila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Mészáros György</v>
      </c>
      <c r="N38" s="152" t="s">
        <v>73</v>
      </c>
      <c r="O38" s="82" t="s">
        <v>74</v>
      </c>
      <c r="P38" s="152" t="s">
        <v>73</v>
      </c>
      <c r="R38" s="83" t="str">
        <f>($A$10)</f>
        <v>j8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Máté Bálint</v>
      </c>
      <c r="N39" s="152">
        <v>4</v>
      </c>
      <c r="O39" s="82" t="s">
        <v>74</v>
      </c>
      <c r="P39" s="152">
        <v>1</v>
      </c>
      <c r="Q39" s="83"/>
      <c r="R39" s="83" t="str">
        <f>($A$9)</f>
        <v>Benkő János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Papp-Takács Sándor</v>
      </c>
      <c r="N40" s="152">
        <v>3</v>
      </c>
      <c r="O40" s="82" t="s">
        <v>74</v>
      </c>
      <c r="P40" s="152">
        <v>0</v>
      </c>
      <c r="R40" s="83" t="str">
        <f>($A$8)</f>
        <v>Mecsér Béla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Szendrey Tibor</v>
      </c>
      <c r="M42" s="150"/>
      <c r="N42" s="152">
        <v>0</v>
      </c>
      <c r="O42" s="99" t="s">
        <v>74</v>
      </c>
      <c r="P42" s="152">
        <v>2</v>
      </c>
      <c r="R42" s="83" t="str">
        <f>($A$4)</f>
        <v>Mészáros György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Bodó Attila</v>
      </c>
      <c r="N43" s="152">
        <v>1</v>
      </c>
      <c r="O43" s="99" t="s">
        <v>74</v>
      </c>
      <c r="P43" s="152">
        <v>0</v>
      </c>
      <c r="R43" s="83" t="str">
        <f>($A$9)</f>
        <v>Benkő János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Máté Bálint</v>
      </c>
      <c r="N44" s="152">
        <v>2</v>
      </c>
      <c r="O44" s="99" t="s">
        <v>74</v>
      </c>
      <c r="P44" s="152">
        <v>1</v>
      </c>
      <c r="Q44" s="83"/>
      <c r="R44" s="83" t="str">
        <f>($A$8)</f>
        <v>Mecsér Béla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Papp-Takács Sándor</v>
      </c>
      <c r="N45" s="152" t="s">
        <v>73</v>
      </c>
      <c r="O45" s="99" t="s">
        <v>74</v>
      </c>
      <c r="P45" s="152" t="s">
        <v>73</v>
      </c>
      <c r="R45" s="83" t="str">
        <f>($A$10)</f>
        <v>j8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56" priority="1" stopIfTrue="1" operator="equal">
      <formula>"g"</formula>
    </cfRule>
    <cfRule type="cellIs" dxfId="55" priority="2" stopIfTrue="1" operator="equal">
      <formula>"d"</formula>
    </cfRule>
    <cfRule type="cellIs" dxfId="54" priority="3" stopIfTrue="1" operator="equal">
      <formula>"v"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4" sqref="A4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Magyar Antal</v>
      </c>
      <c r="C2" s="21"/>
      <c r="D2" s="21"/>
      <c r="E2" s="21"/>
      <c r="F2" s="23" t="str">
        <f>(A4)</f>
        <v>Debreczy István</v>
      </c>
      <c r="G2" s="21"/>
      <c r="H2" s="21"/>
      <c r="I2" s="21"/>
      <c r="J2" s="23" t="str">
        <f>(A5)</f>
        <v>Lukács László</v>
      </c>
      <c r="K2" s="21"/>
      <c r="L2" s="21"/>
      <c r="M2" s="21"/>
      <c r="N2" s="23" t="str">
        <f>(A6)</f>
        <v>dr. Havas Peter </v>
      </c>
      <c r="O2" s="21"/>
      <c r="P2" s="21"/>
      <c r="Q2" s="21"/>
      <c r="R2" s="23" t="str">
        <f>(A7)</f>
        <v xml:space="preserve">Böcskei Barnabás </v>
      </c>
      <c r="S2" s="21"/>
      <c r="T2" s="21"/>
      <c r="U2" s="21"/>
      <c r="V2" s="23" t="str">
        <f>(A8)</f>
        <v xml:space="preserve">Böcskei Imre </v>
      </c>
      <c r="W2" s="21"/>
      <c r="X2" s="21"/>
      <c r="Y2" s="21"/>
      <c r="Z2" s="23" t="str">
        <f>(A9)</f>
        <v>Benyák Albert</v>
      </c>
      <c r="AA2" s="21"/>
      <c r="AB2" s="21"/>
      <c r="AC2" s="21"/>
      <c r="AD2" s="23" t="str">
        <f>(A10)</f>
        <v>j8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02" t="s">
        <v>35</v>
      </c>
      <c r="B3" s="129"/>
      <c r="C3" s="130"/>
      <c r="D3" s="130"/>
      <c r="E3" s="130"/>
      <c r="F3" s="131">
        <v>7</v>
      </c>
      <c r="G3" s="37">
        <f>(N42)</f>
        <v>0</v>
      </c>
      <c r="H3" s="37">
        <f>(P42)</f>
        <v>0</v>
      </c>
      <c r="I3" s="132" t="str">
        <f>IF(G3=".","-",IF(G3&gt;H3,"g",IF(G3=H3,"d","v")))</f>
        <v>d</v>
      </c>
      <c r="J3" s="131">
        <v>6</v>
      </c>
      <c r="K3" s="39">
        <f>(N37)</f>
        <v>3</v>
      </c>
      <c r="L3" s="39">
        <f>(P37)</f>
        <v>2</v>
      </c>
      <c r="M3" s="132" t="str">
        <f>IF(K3=".","-",IF(K3&gt;L3,"g",IF(K3=L3,"d","v")))</f>
        <v>g</v>
      </c>
      <c r="N3" s="131">
        <v>5</v>
      </c>
      <c r="O3" s="39">
        <f>(N32)</f>
        <v>4</v>
      </c>
      <c r="P3" s="39">
        <f>(P32)</f>
        <v>3</v>
      </c>
      <c r="Q3" s="132" t="str">
        <f>IF(O3=".","-",IF(O3&gt;P3,"g",IF(O3=P3,"d","v")))</f>
        <v>g</v>
      </c>
      <c r="R3" s="131">
        <v>4</v>
      </c>
      <c r="S3" s="39">
        <f>(N27)</f>
        <v>1</v>
      </c>
      <c r="T3" s="39">
        <f>(P27)</f>
        <v>1</v>
      </c>
      <c r="U3" s="132" t="str">
        <f>IF(S3=".","-",IF(S3&gt;T3,"g",IF(S3=T3,"d","v")))</f>
        <v>d</v>
      </c>
      <c r="V3" s="131">
        <v>3</v>
      </c>
      <c r="W3" s="39">
        <f>(N22)</f>
        <v>2</v>
      </c>
      <c r="X3" s="39">
        <f>(P22)</f>
        <v>0</v>
      </c>
      <c r="Y3" s="132" t="str">
        <f>IF(W3=".","-",IF(W3&gt;X3,"g",IF(W3=X3,"d","v")))</f>
        <v>g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 t="str">
        <f>(N12)</f>
        <v>.</v>
      </c>
      <c r="AF3" s="39" t="str">
        <f>(P12)</f>
        <v>.</v>
      </c>
      <c r="AG3" s="132" t="str">
        <f t="shared" ref="AG3:AG9" si="1">IF(AE3=".","-",IF(AE3&gt;AF3,"g",IF(AE3=AF3,"d","v")))</f>
        <v>-</v>
      </c>
      <c r="AH3" s="133"/>
      <c r="AI3" s="41">
        <f t="shared" ref="AI3:AI10" si="2">SUM(AJ3:AL3)</f>
        <v>6</v>
      </c>
      <c r="AJ3" s="42">
        <f t="shared" ref="AJ3:AJ10" si="3">COUNTIF(B3:AG3,"g")</f>
        <v>4</v>
      </c>
      <c r="AK3" s="42">
        <f t="shared" ref="AK3:AK10" si="4">COUNTIF(B3:AG3,"d")</f>
        <v>2</v>
      </c>
      <c r="AL3" s="42">
        <f t="shared" ref="AL3:AL10" si="5">COUNTIF(B3:AG3,"v")</f>
        <v>0</v>
      </c>
      <c r="AM3" s="43">
        <f>SUM(IF(G3&lt;&gt;".",G3)+IF(K3&lt;&gt;".",K3)+IF(O3&lt;&gt;".",O3)+IF(S3&lt;&gt;".",S3)+IF(W3&lt;&gt;".",W3)+IF(AA3&lt;&gt;".",AA3)+IF(AE3&lt;&gt;".",AE3))</f>
        <v>11</v>
      </c>
      <c r="AN3" s="43">
        <f>SUM(IF(H3&lt;&gt;".",H3)+IF(L3&lt;&gt;".",L3)+IF(P3&lt;&gt;".",P3)+IF(T3&lt;&gt;".",T3)+IF(X3&lt;&gt;".",X3)+IF(AB3&lt;&gt;".",AB3)+IF(AF3&lt;&gt;".",AF3))</f>
        <v>6</v>
      </c>
      <c r="AO3" s="44">
        <f t="shared" ref="AO3:AO10" si="6">SUM(AJ3*3+AK3*1)</f>
        <v>14</v>
      </c>
      <c r="AP3" s="134"/>
      <c r="AQ3" s="46">
        <f t="shared" ref="AQ3:AQ10" si="7">RANK(AO3,$AO$3:$AO$10,0)</f>
        <v>2</v>
      </c>
      <c r="AR3" s="47"/>
      <c r="AS3" s="32">
        <f t="shared" ref="AS3:AS10" si="8">SUM(AM3-AN3)</f>
        <v>5</v>
      </c>
    </row>
    <row r="4" spans="1:45" ht="15.75" x14ac:dyDescent="0.25">
      <c r="A4" s="104" t="s">
        <v>17</v>
      </c>
      <c r="B4" s="135">
        <v>7</v>
      </c>
      <c r="C4" s="37">
        <f>(P42)</f>
        <v>0</v>
      </c>
      <c r="D4" s="37">
        <f>(N42)</f>
        <v>0</v>
      </c>
      <c r="E4" s="136" t="str">
        <f t="shared" ref="E4:E10" si="9">IF(C4=".","-",IF(C4&gt;D4,"g",IF(C4=D4,"d","v")))</f>
        <v>d</v>
      </c>
      <c r="F4" s="137"/>
      <c r="G4" s="138"/>
      <c r="H4" s="138"/>
      <c r="I4" s="138"/>
      <c r="J4" s="135">
        <v>5</v>
      </c>
      <c r="K4" s="37">
        <f>(N33)</f>
        <v>1</v>
      </c>
      <c r="L4" s="37">
        <f>(P33)</f>
        <v>2</v>
      </c>
      <c r="M4" s="136" t="str">
        <f>IF(K4=".","-",IF(K4&gt;L4,"g",IF(K4=L4,"d","v")))</f>
        <v>v</v>
      </c>
      <c r="N4" s="135">
        <v>4</v>
      </c>
      <c r="O4" s="37">
        <f>(N28)</f>
        <v>1</v>
      </c>
      <c r="P4" s="37">
        <f>(P28)</f>
        <v>1</v>
      </c>
      <c r="Q4" s="136" t="str">
        <f>IF(O4=".","-",IF(O4&gt;P4,"g",IF(O4=P4,"d","v")))</f>
        <v>d</v>
      </c>
      <c r="R4" s="135">
        <v>3</v>
      </c>
      <c r="S4" s="37">
        <f>(N23)</f>
        <v>1</v>
      </c>
      <c r="T4" s="37">
        <f>(P23)</f>
        <v>1</v>
      </c>
      <c r="U4" s="136" t="str">
        <f>IF(S4=".","-",IF(S4&gt;T4,"g",IF(S4=T4,"d","v")))</f>
        <v>d</v>
      </c>
      <c r="V4" s="135">
        <v>2</v>
      </c>
      <c r="W4" s="37">
        <f>(N18)</f>
        <v>4</v>
      </c>
      <c r="X4" s="37">
        <f>(P18)</f>
        <v>1</v>
      </c>
      <c r="Y4" s="136" t="str">
        <f>IF(W4=".","-",IF(W4&gt;X4,"g",IF(W4=X4,"d","v")))</f>
        <v>g</v>
      </c>
      <c r="Z4" s="135">
        <v>1</v>
      </c>
      <c r="AA4" s="37">
        <f>(N13)</f>
        <v>2</v>
      </c>
      <c r="AB4" s="37">
        <f>(P13)</f>
        <v>0</v>
      </c>
      <c r="AC4" s="136" t="str">
        <f t="shared" si="0"/>
        <v>g</v>
      </c>
      <c r="AD4" s="135">
        <v>6</v>
      </c>
      <c r="AE4" s="37" t="str">
        <f>(N38)</f>
        <v>.</v>
      </c>
      <c r="AF4" s="37" t="str">
        <f>(P38)</f>
        <v>.</v>
      </c>
      <c r="AG4" s="136" t="str">
        <f t="shared" si="1"/>
        <v>-</v>
      </c>
      <c r="AH4" s="139"/>
      <c r="AI4" s="55">
        <f t="shared" si="2"/>
        <v>6</v>
      </c>
      <c r="AJ4" s="56">
        <f t="shared" si="3"/>
        <v>2</v>
      </c>
      <c r="AK4" s="56">
        <f t="shared" si="4"/>
        <v>3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9</v>
      </c>
      <c r="AN4" s="43">
        <f>SUM(IF(D4&lt;&gt;".",D4)+IF(L4&lt;&gt;".",L4)+IF(P4&lt;&gt;".",P4)+IF(T4&lt;&gt;".",T4)+IF(X4&lt;&gt;".",X4)+IF(AB4&lt;&gt;".",AB4)+IF(AF4&lt;&gt;".",AF4))</f>
        <v>5</v>
      </c>
      <c r="AO4" s="57">
        <f t="shared" si="6"/>
        <v>9</v>
      </c>
      <c r="AP4" s="134"/>
      <c r="AQ4" s="46">
        <f t="shared" si="7"/>
        <v>4</v>
      </c>
      <c r="AR4" s="47"/>
      <c r="AS4" s="32">
        <f t="shared" si="8"/>
        <v>4</v>
      </c>
    </row>
    <row r="5" spans="1:45" ht="15.75" x14ac:dyDescent="0.25">
      <c r="A5" s="104" t="s">
        <v>38</v>
      </c>
      <c r="B5" s="135">
        <v>6</v>
      </c>
      <c r="C5" s="37">
        <f>(P37)</f>
        <v>2</v>
      </c>
      <c r="D5" s="37">
        <f>(N37)</f>
        <v>3</v>
      </c>
      <c r="E5" s="136" t="str">
        <f t="shared" si="9"/>
        <v>v</v>
      </c>
      <c r="F5" s="135">
        <v>5</v>
      </c>
      <c r="G5" s="37">
        <f>(P33)</f>
        <v>2</v>
      </c>
      <c r="H5" s="37">
        <f>(N33)</f>
        <v>1</v>
      </c>
      <c r="I5" s="136" t="str">
        <f t="shared" ref="I5:I10" si="10">IF(G5=".","-",IF(G5&gt;H5,"g",IF(G5=H5,"d","v")))</f>
        <v>g</v>
      </c>
      <c r="J5" s="137"/>
      <c r="K5" s="138"/>
      <c r="L5" s="138"/>
      <c r="M5" s="138"/>
      <c r="N5" s="135">
        <v>3</v>
      </c>
      <c r="O5" s="37">
        <f>(N24)</f>
        <v>2</v>
      </c>
      <c r="P5" s="37">
        <f>(P24)</f>
        <v>1</v>
      </c>
      <c r="Q5" s="136" t="str">
        <f>IF(O5=".","-",IF(O5&gt;P5,"g",IF(O5=P5,"d","v")))</f>
        <v>g</v>
      </c>
      <c r="R5" s="135">
        <v>2</v>
      </c>
      <c r="S5" s="37">
        <f>(N19)</f>
        <v>6</v>
      </c>
      <c r="T5" s="37">
        <f>(P19)</f>
        <v>0</v>
      </c>
      <c r="U5" s="136" t="str">
        <f>IF(S5=".","-",IF(S5&gt;T5,"g",IF(S5=T5,"d","v")))</f>
        <v>g</v>
      </c>
      <c r="V5" s="135">
        <v>1</v>
      </c>
      <c r="W5" s="37">
        <f>(N14)</f>
        <v>3</v>
      </c>
      <c r="X5" s="37">
        <f>(P14)</f>
        <v>0</v>
      </c>
      <c r="Y5" s="136" t="str">
        <f>IF(W5=".","-",IF(W5&gt;X5,"g",IF(W5=X5,"d","v")))</f>
        <v>g</v>
      </c>
      <c r="Z5" s="135">
        <v>7</v>
      </c>
      <c r="AA5" s="37">
        <f>(N43)</f>
        <v>3</v>
      </c>
      <c r="AB5" s="37">
        <f>(P43)</f>
        <v>2</v>
      </c>
      <c r="AC5" s="136" t="str">
        <f t="shared" si="0"/>
        <v>g</v>
      </c>
      <c r="AD5" s="135">
        <v>4</v>
      </c>
      <c r="AE5" s="37" t="str">
        <f>(N29)</f>
        <v>.</v>
      </c>
      <c r="AF5" s="37" t="str">
        <f>(P29)</f>
        <v>.</v>
      </c>
      <c r="AG5" s="136" t="str">
        <f t="shared" si="1"/>
        <v>-</v>
      </c>
      <c r="AH5" s="139"/>
      <c r="AI5" s="55">
        <f t="shared" si="2"/>
        <v>6</v>
      </c>
      <c r="AJ5" s="56">
        <f t="shared" si="3"/>
        <v>5</v>
      </c>
      <c r="AK5" s="56">
        <f t="shared" si="4"/>
        <v>0</v>
      </c>
      <c r="AL5" s="56">
        <f t="shared" si="5"/>
        <v>1</v>
      </c>
      <c r="AM5" s="43">
        <f>SUM(IF(C5&lt;&gt;".",C5)+IF(G5&lt;&gt;".",G5)+IF(O5&lt;&gt;".",O5)+IF(S5&lt;&gt;".",S5)+IF(W5&lt;&gt;".",W5)+IF(AA5&lt;&gt;".",AA5)+IF(AE5&lt;&gt;".",AE5))</f>
        <v>18</v>
      </c>
      <c r="AN5" s="43">
        <f>SUM(IF(D5&lt;&gt;".",D5)+IF(H5&lt;&gt;".",H5)+IF(P5&lt;&gt;".",P5)+IF(T5&lt;&gt;".",T5)+IF(X5&lt;&gt;".",X5)+IF(AB5&lt;&gt;".",AB5)+IF(AF5&lt;&gt;".",AF5))</f>
        <v>7</v>
      </c>
      <c r="AO5" s="57">
        <f t="shared" si="6"/>
        <v>15</v>
      </c>
      <c r="AP5" s="134"/>
      <c r="AQ5" s="46">
        <f t="shared" si="7"/>
        <v>1</v>
      </c>
      <c r="AR5" s="47"/>
      <c r="AS5" s="32">
        <f t="shared" si="8"/>
        <v>11</v>
      </c>
    </row>
    <row r="6" spans="1:45" ht="15.75" x14ac:dyDescent="0.25">
      <c r="A6" s="124" t="s">
        <v>12</v>
      </c>
      <c r="B6" s="135">
        <v>5</v>
      </c>
      <c r="C6" s="37">
        <f>(P32)</f>
        <v>3</v>
      </c>
      <c r="D6" s="37">
        <f>(N32)</f>
        <v>4</v>
      </c>
      <c r="E6" s="136" t="str">
        <f t="shared" si="9"/>
        <v>v</v>
      </c>
      <c r="F6" s="135">
        <v>4</v>
      </c>
      <c r="G6" s="37">
        <f>(P28)</f>
        <v>1</v>
      </c>
      <c r="H6" s="37">
        <f>(N28)</f>
        <v>1</v>
      </c>
      <c r="I6" s="136" t="str">
        <f t="shared" si="10"/>
        <v>d</v>
      </c>
      <c r="J6" s="135">
        <v>3</v>
      </c>
      <c r="K6" s="37">
        <f>(P24)</f>
        <v>1</v>
      </c>
      <c r="L6" s="37">
        <f>(N24)</f>
        <v>2</v>
      </c>
      <c r="M6" s="136" t="str">
        <f>IF(K6=".","-",IF(K6&gt;L6,"g",IF(K6=L6,"d","v")))</f>
        <v>v</v>
      </c>
      <c r="N6" s="137"/>
      <c r="O6" s="138"/>
      <c r="P6" s="138"/>
      <c r="Q6" s="138"/>
      <c r="R6" s="135">
        <v>1</v>
      </c>
      <c r="S6" s="37">
        <f>(N15)</f>
        <v>3</v>
      </c>
      <c r="T6" s="37">
        <f>(P15)</f>
        <v>1</v>
      </c>
      <c r="U6" s="136" t="str">
        <f>IF(S6=".","-",IF(S6&gt;T6,"g",IF(S6=T6,"d","v")))</f>
        <v>g</v>
      </c>
      <c r="V6" s="135">
        <v>7</v>
      </c>
      <c r="W6" s="37">
        <f>(N44)</f>
        <v>3</v>
      </c>
      <c r="X6" s="37">
        <f>(P44)</f>
        <v>0</v>
      </c>
      <c r="Y6" s="136" t="str">
        <f>IF(W6=".","-",IF(W6&gt;X6,"g",IF(W6=X6,"d","v")))</f>
        <v>g</v>
      </c>
      <c r="Z6" s="135">
        <v>6</v>
      </c>
      <c r="AA6" s="37">
        <f>(N39)</f>
        <v>2</v>
      </c>
      <c r="AB6" s="37">
        <f>(P39)</f>
        <v>1</v>
      </c>
      <c r="AC6" s="136" t="str">
        <f t="shared" si="0"/>
        <v>g</v>
      </c>
      <c r="AD6" s="135">
        <v>2</v>
      </c>
      <c r="AE6" s="37" t="str">
        <f>(N20)</f>
        <v>.</v>
      </c>
      <c r="AF6" s="37" t="str">
        <f>(P20)</f>
        <v>.</v>
      </c>
      <c r="AG6" s="136" t="str">
        <f t="shared" si="1"/>
        <v>-</v>
      </c>
      <c r="AH6" s="139"/>
      <c r="AI6" s="55">
        <f t="shared" si="2"/>
        <v>6</v>
      </c>
      <c r="AJ6" s="56">
        <f t="shared" si="3"/>
        <v>3</v>
      </c>
      <c r="AK6" s="56">
        <f t="shared" si="4"/>
        <v>1</v>
      </c>
      <c r="AL6" s="56">
        <f t="shared" si="5"/>
        <v>2</v>
      </c>
      <c r="AM6" s="43">
        <f>SUM(IF(C6&lt;&gt;".",C6)+IF(G6&lt;&gt;".",G6)+IF(K6&lt;&gt;".",K6)+IF(S6&lt;&gt;".",S6)+IF(W6&lt;&gt;".",W6)+IF(AA6&lt;&gt;".",AA6)+IF(AE6&lt;&gt;".",AE6))</f>
        <v>13</v>
      </c>
      <c r="AN6" s="43">
        <f>SUM(IF(D6&lt;&gt;".",D6)+IF(H6&lt;&gt;".",H6)+IF(L6&lt;&gt;".",L6)+IF(T6&lt;&gt;".",T6)+IF(X6&lt;&gt;".",X6)+IF(AB6&lt;&gt;".",AB6)+IF(AF6&lt;&gt;".",AF6))</f>
        <v>9</v>
      </c>
      <c r="AO6" s="57">
        <f t="shared" si="6"/>
        <v>10</v>
      </c>
      <c r="AP6" s="134"/>
      <c r="AQ6" s="46">
        <f t="shared" si="7"/>
        <v>3</v>
      </c>
      <c r="AR6" s="47"/>
      <c r="AS6" s="32">
        <f t="shared" si="8"/>
        <v>4</v>
      </c>
    </row>
    <row r="7" spans="1:45" ht="15.75" x14ac:dyDescent="0.25">
      <c r="A7" s="123" t="s">
        <v>8</v>
      </c>
      <c r="B7" s="135">
        <v>4</v>
      </c>
      <c r="C7" s="37">
        <f>(P27)</f>
        <v>1</v>
      </c>
      <c r="D7" s="37">
        <f>(N27)</f>
        <v>1</v>
      </c>
      <c r="E7" s="136" t="str">
        <f t="shared" si="9"/>
        <v>d</v>
      </c>
      <c r="F7" s="135">
        <v>3</v>
      </c>
      <c r="G7" s="37">
        <f>(P23)</f>
        <v>1</v>
      </c>
      <c r="H7" s="37">
        <f>(N23)</f>
        <v>1</v>
      </c>
      <c r="I7" s="136" t="str">
        <f t="shared" si="10"/>
        <v>d</v>
      </c>
      <c r="J7" s="135">
        <v>2</v>
      </c>
      <c r="K7" s="37">
        <f>(P19)</f>
        <v>0</v>
      </c>
      <c r="L7" s="37">
        <f>(N19)</f>
        <v>6</v>
      </c>
      <c r="M7" s="136" t="str">
        <f>IF(K7=".","-",IF(K7&gt;L7,"g",IF(K7=L7,"d","v")))</f>
        <v>v</v>
      </c>
      <c r="N7" s="135">
        <v>1</v>
      </c>
      <c r="O7" s="37">
        <f>(P15)</f>
        <v>1</v>
      </c>
      <c r="P7" s="37">
        <f>(N15)</f>
        <v>3</v>
      </c>
      <c r="Q7" s="136" t="str">
        <f>IF(O7=".","-",IF(O7&gt;P7,"g",IF(O7=P7,"d","v")))</f>
        <v>v</v>
      </c>
      <c r="R7" s="137"/>
      <c r="S7" s="138"/>
      <c r="T7" s="138"/>
      <c r="U7" s="138"/>
      <c r="V7" s="135">
        <v>6</v>
      </c>
      <c r="W7" s="37">
        <f>(N40)</f>
        <v>1</v>
      </c>
      <c r="X7" s="37">
        <f>(P40)</f>
        <v>5</v>
      </c>
      <c r="Y7" s="136" t="str">
        <f>IF(W7=".","-",IF(W7&gt;X7,"g",IF(W7=X7,"d","v")))</f>
        <v>v</v>
      </c>
      <c r="Z7" s="135">
        <v>5</v>
      </c>
      <c r="AA7" s="37">
        <f>(N34)</f>
        <v>0</v>
      </c>
      <c r="AB7" s="37">
        <f>(P34)</f>
        <v>1</v>
      </c>
      <c r="AC7" s="136" t="str">
        <f t="shared" si="0"/>
        <v>v</v>
      </c>
      <c r="AD7" s="135">
        <v>7</v>
      </c>
      <c r="AE7" s="37" t="str">
        <f>(N45)</f>
        <v>.</v>
      </c>
      <c r="AF7" s="37" t="str">
        <f>(P45)</f>
        <v>.</v>
      </c>
      <c r="AG7" s="136" t="str">
        <f t="shared" si="1"/>
        <v>-</v>
      </c>
      <c r="AH7" s="139"/>
      <c r="AI7" s="55">
        <f t="shared" si="2"/>
        <v>6</v>
      </c>
      <c r="AJ7" s="56">
        <f t="shared" si="3"/>
        <v>0</v>
      </c>
      <c r="AK7" s="56">
        <f t="shared" si="4"/>
        <v>2</v>
      </c>
      <c r="AL7" s="56">
        <f t="shared" si="5"/>
        <v>4</v>
      </c>
      <c r="AM7" s="43">
        <f>SUM(IF(C7&lt;&gt;".",C7)+IF(G7&lt;&gt;".",G7)+IF(K7&lt;&gt;".",K7)+IF(O7&lt;&gt;".",O7)+IF(W7&lt;&gt;".",W7)+IF(AA7&lt;&gt;".",AA7)+IF(AE7&lt;&gt;".",AE7))</f>
        <v>4</v>
      </c>
      <c r="AN7" s="43">
        <f>SUM(IF(D7&lt;&gt;".",D7)+IF(H7&lt;&gt;".",H7)+IF(L7&lt;&gt;".",L7)+IF(P7&lt;&gt;".",P7)+IF(X7&lt;&gt;".",X7)+IF(AB7&lt;&gt;".",AB7)+IF(AF7&lt;&gt;".",AF7))</f>
        <v>17</v>
      </c>
      <c r="AO7" s="57">
        <f t="shared" si="6"/>
        <v>2</v>
      </c>
      <c r="AP7" s="134"/>
      <c r="AQ7" s="46">
        <f t="shared" si="7"/>
        <v>7</v>
      </c>
      <c r="AR7" s="47"/>
      <c r="AS7" s="32">
        <f t="shared" si="8"/>
        <v>-13</v>
      </c>
    </row>
    <row r="8" spans="1:45" ht="15.75" x14ac:dyDescent="0.25">
      <c r="A8" s="123" t="s">
        <v>10</v>
      </c>
      <c r="B8" s="135">
        <v>3</v>
      </c>
      <c r="C8" s="37">
        <f>(P22)</f>
        <v>0</v>
      </c>
      <c r="D8" s="37">
        <f>(N22)</f>
        <v>2</v>
      </c>
      <c r="E8" s="136" t="str">
        <f t="shared" si="9"/>
        <v>v</v>
      </c>
      <c r="F8" s="135">
        <v>2</v>
      </c>
      <c r="G8" s="37">
        <f>(P18)</f>
        <v>1</v>
      </c>
      <c r="H8" s="37">
        <f>(N18)</f>
        <v>4</v>
      </c>
      <c r="I8" s="136" t="str">
        <f t="shared" si="10"/>
        <v>v</v>
      </c>
      <c r="J8" s="135">
        <v>1</v>
      </c>
      <c r="K8" s="37">
        <f>(P14)</f>
        <v>0</v>
      </c>
      <c r="L8" s="37">
        <f>(N14)</f>
        <v>3</v>
      </c>
      <c r="M8" s="136" t="str">
        <f>IF(K8=".","-",IF(K8&gt;L8,"g",IF(K8=L8,"d","v")))</f>
        <v>v</v>
      </c>
      <c r="N8" s="135">
        <v>7</v>
      </c>
      <c r="O8" s="37">
        <f>(P44)</f>
        <v>0</v>
      </c>
      <c r="P8" s="37">
        <f>(N44)</f>
        <v>3</v>
      </c>
      <c r="Q8" s="136" t="str">
        <f>IF(O8=".","-",IF(O8&gt;P8,"g",IF(O8=P8,"d","v")))</f>
        <v>v</v>
      </c>
      <c r="R8" s="135">
        <v>6</v>
      </c>
      <c r="S8" s="37">
        <f>(P40)</f>
        <v>5</v>
      </c>
      <c r="T8" s="37">
        <f>(N40)</f>
        <v>1</v>
      </c>
      <c r="U8" s="136" t="str">
        <f>IF(S8=".","-",IF(S8&gt;T8,"g",IF(S8=T8,"d","v")))</f>
        <v>g</v>
      </c>
      <c r="V8" s="137"/>
      <c r="W8" s="138"/>
      <c r="X8" s="138"/>
      <c r="Y8" s="138"/>
      <c r="Z8" s="135">
        <v>4</v>
      </c>
      <c r="AA8" s="37">
        <f>(N30)</f>
        <v>1</v>
      </c>
      <c r="AB8" s="37">
        <f>(P30)</f>
        <v>1</v>
      </c>
      <c r="AC8" s="136" t="str">
        <f t="shared" si="0"/>
        <v>d</v>
      </c>
      <c r="AD8" s="135">
        <v>5</v>
      </c>
      <c r="AE8" s="37" t="str">
        <f>(N35)</f>
        <v>.</v>
      </c>
      <c r="AF8" s="37" t="str">
        <f>(P35)</f>
        <v>.</v>
      </c>
      <c r="AG8" s="136" t="str">
        <f t="shared" si="1"/>
        <v>-</v>
      </c>
      <c r="AH8" s="139"/>
      <c r="AI8" s="55">
        <f t="shared" si="2"/>
        <v>6</v>
      </c>
      <c r="AJ8" s="56">
        <f t="shared" si="3"/>
        <v>1</v>
      </c>
      <c r="AK8" s="56">
        <f t="shared" si="4"/>
        <v>1</v>
      </c>
      <c r="AL8" s="56">
        <f t="shared" si="5"/>
        <v>4</v>
      </c>
      <c r="AM8" s="43">
        <f>SUM(IF(C8&lt;&gt;".",C8)+IF(G8&lt;&gt;".",G8)+IF(K8&lt;&gt;".",K8)+IF(S8&lt;&gt;".",S8)+IF(O8&lt;&gt;".",O8)+IF(AA8&lt;&gt;".",AA8)+IF(AE8&lt;&gt;".",AE8))</f>
        <v>7</v>
      </c>
      <c r="AN8" s="43">
        <f>SUM(IF(D8&lt;&gt;".",D8)+IF(H8&lt;&gt;".",H8)+IF(L8&lt;&gt;".",L8)+IF(T8&lt;&gt;".",T8)+IF(P8&lt;&gt;".",P8)+IF(AB8&lt;&gt;".",AB8)+IF(AF8&lt;&gt;".",AF8))</f>
        <v>14</v>
      </c>
      <c r="AO8" s="57">
        <f t="shared" si="6"/>
        <v>4</v>
      </c>
      <c r="AP8" s="134"/>
      <c r="AQ8" s="46">
        <f t="shared" si="7"/>
        <v>5</v>
      </c>
      <c r="AR8" s="47"/>
      <c r="AS8" s="32">
        <f t="shared" si="8"/>
        <v>-7</v>
      </c>
    </row>
    <row r="9" spans="1:45" ht="15.75" x14ac:dyDescent="0.25">
      <c r="A9" s="103" t="s">
        <v>60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0</v>
      </c>
      <c r="H9" s="37">
        <f>(N13)</f>
        <v>2</v>
      </c>
      <c r="I9" s="136" t="str">
        <f t="shared" si="10"/>
        <v>v</v>
      </c>
      <c r="J9" s="135">
        <v>7</v>
      </c>
      <c r="K9" s="37">
        <f>(P43)</f>
        <v>2</v>
      </c>
      <c r="L9" s="37">
        <f>(N43)</f>
        <v>3</v>
      </c>
      <c r="M9" s="136" t="str">
        <f>IF(K9=".","-",IF(K9&gt;L9,"g",IF(K9=L9,"d","v")))</f>
        <v>v</v>
      </c>
      <c r="N9" s="135">
        <v>6</v>
      </c>
      <c r="O9" s="37">
        <f>(P39)</f>
        <v>1</v>
      </c>
      <c r="P9" s="37">
        <f>(N39)</f>
        <v>2</v>
      </c>
      <c r="Q9" s="136" t="str">
        <f>IF(O9=".","-",IF(O9&gt;P9,"g",IF(O9=P9,"d","v")))</f>
        <v>v</v>
      </c>
      <c r="R9" s="135">
        <v>5</v>
      </c>
      <c r="S9" s="37">
        <f>(P34)</f>
        <v>1</v>
      </c>
      <c r="T9" s="37">
        <f>(N34)</f>
        <v>0</v>
      </c>
      <c r="U9" s="136" t="str">
        <f>IF(S9=".","-",IF(S9&gt;T9,"g",IF(S9=T9,"d","v")))</f>
        <v>g</v>
      </c>
      <c r="V9" s="135">
        <v>4</v>
      </c>
      <c r="W9" s="37">
        <f>(P30)</f>
        <v>1</v>
      </c>
      <c r="X9" s="37">
        <f>(N30)</f>
        <v>1</v>
      </c>
      <c r="Y9" s="136" t="str">
        <f>IF(W9=".","-",IF(W9&gt;X9,"g",IF(W9=X9,"d","v")))</f>
        <v>d</v>
      </c>
      <c r="Z9" s="137"/>
      <c r="AA9" s="138"/>
      <c r="AB9" s="138"/>
      <c r="AC9" s="138"/>
      <c r="AD9" s="135">
        <v>3</v>
      </c>
      <c r="AE9" s="37" t="str">
        <f>(N25)</f>
        <v>.</v>
      </c>
      <c r="AF9" s="37" t="str">
        <f>(P25)</f>
        <v>.</v>
      </c>
      <c r="AG9" s="136" t="str">
        <f t="shared" si="1"/>
        <v>-</v>
      </c>
      <c r="AH9" s="139"/>
      <c r="AI9" s="55">
        <f t="shared" si="2"/>
        <v>6</v>
      </c>
      <c r="AJ9" s="56">
        <f t="shared" si="3"/>
        <v>1</v>
      </c>
      <c r="AK9" s="56">
        <f t="shared" si="4"/>
        <v>1</v>
      </c>
      <c r="AL9" s="56">
        <f t="shared" si="5"/>
        <v>4</v>
      </c>
      <c r="AM9" s="43">
        <f>SUM(IF(C9&lt;&gt;".",C9)+IF(G9&lt;&gt;".",G9)+IF(K9&lt;&gt;".",K9)+IF(S9&lt;&gt;".",S9)+IF(W9&lt;&gt;".",W9)+IF(O9&lt;&gt;".",O9)+IF(AE9&lt;&gt;".",AE9))</f>
        <v>5</v>
      </c>
      <c r="AN9" s="43">
        <f>SUM(IF(D9&lt;&gt;".",D9)+IF(H9&lt;&gt;".",H9)+IF(L9&lt;&gt;".",L9)+IF(T9&lt;&gt;".",T9)+IF(X9&lt;&gt;".",X9)+IF(P9&lt;&gt;".",P9)+IF(AF9&lt;&gt;".",AF9))</f>
        <v>9</v>
      </c>
      <c r="AO9" s="57">
        <f t="shared" si="6"/>
        <v>4</v>
      </c>
      <c r="AP9" s="140"/>
      <c r="AQ9" s="46">
        <f t="shared" si="7"/>
        <v>5</v>
      </c>
      <c r="AR9" s="47"/>
      <c r="AS9" s="32">
        <f t="shared" si="8"/>
        <v>-4</v>
      </c>
    </row>
    <row r="10" spans="1:45" s="83" customFormat="1" ht="16.5" thickBot="1" x14ac:dyDescent="0.3">
      <c r="A10" s="141" t="s">
        <v>72</v>
      </c>
      <c r="B10" s="142">
        <v>1</v>
      </c>
      <c r="C10" s="59" t="str">
        <f>(P12)</f>
        <v>.</v>
      </c>
      <c r="D10" s="59" t="str">
        <f>(N12)</f>
        <v>.</v>
      </c>
      <c r="E10" s="143" t="str">
        <f t="shared" si="9"/>
        <v>-</v>
      </c>
      <c r="F10" s="142">
        <v>6</v>
      </c>
      <c r="G10" s="59" t="str">
        <f>(P38)</f>
        <v>.</v>
      </c>
      <c r="H10" s="59" t="str">
        <f>(N38)</f>
        <v>.</v>
      </c>
      <c r="I10" s="143" t="str">
        <f t="shared" si="10"/>
        <v>-</v>
      </c>
      <c r="J10" s="142">
        <v>4</v>
      </c>
      <c r="K10" s="59" t="str">
        <f>(P29)</f>
        <v>.</v>
      </c>
      <c r="L10" s="59" t="str">
        <f>(N29)</f>
        <v>.</v>
      </c>
      <c r="M10" s="143" t="str">
        <f>IF(K10=".","-",IF(K10&gt;L10,"g",IF(K10=L10,"d","v")))</f>
        <v>-</v>
      </c>
      <c r="N10" s="142">
        <v>2</v>
      </c>
      <c r="O10" s="59" t="str">
        <f>(P20)</f>
        <v>.</v>
      </c>
      <c r="P10" s="59" t="str">
        <f>(N20)</f>
        <v>.</v>
      </c>
      <c r="Q10" s="143" t="str">
        <f>IF(O10=".","-",IF(O10&gt;P10,"g",IF(O10=P10,"d","v")))</f>
        <v>-</v>
      </c>
      <c r="R10" s="142">
        <v>7</v>
      </c>
      <c r="S10" s="59" t="str">
        <f>(P45)</f>
        <v>.</v>
      </c>
      <c r="T10" s="59" t="str">
        <f>(N45)</f>
        <v>.</v>
      </c>
      <c r="U10" s="143" t="str">
        <f>IF(S10=".","-",IF(S10&gt;T10,"g",IF(S10=T10,"d","v")))</f>
        <v>-</v>
      </c>
      <c r="V10" s="142">
        <v>5</v>
      </c>
      <c r="W10" s="59" t="str">
        <f>(P35)</f>
        <v>.</v>
      </c>
      <c r="X10" s="59" t="str">
        <f>(N35)</f>
        <v>.</v>
      </c>
      <c r="Y10" s="143" t="str">
        <f>IF(W10=".","-",IF(W10&gt;X10,"g",IF(W10=X10,"d","v")))</f>
        <v>-</v>
      </c>
      <c r="Z10" s="142">
        <v>3</v>
      </c>
      <c r="AA10" s="59" t="str">
        <f>(P25)</f>
        <v>.</v>
      </c>
      <c r="AB10" s="59" t="str">
        <f>(N25)</f>
        <v>.</v>
      </c>
      <c r="AC10" s="143" t="str">
        <f>IF(AA10=".","-",IF(AA10&gt;AB10,"g",IF(AA10=AB10,"d","v")))</f>
        <v>-</v>
      </c>
      <c r="AD10" s="144"/>
      <c r="AE10" s="145"/>
      <c r="AF10" s="145"/>
      <c r="AG10" s="145"/>
      <c r="AH10" s="127"/>
      <c r="AI10" s="63">
        <f t="shared" si="2"/>
        <v>0</v>
      </c>
      <c r="AJ10" s="64">
        <f t="shared" si="3"/>
        <v>0</v>
      </c>
      <c r="AK10" s="64">
        <f t="shared" si="4"/>
        <v>0</v>
      </c>
      <c r="AL10" s="64">
        <f t="shared" si="5"/>
        <v>0</v>
      </c>
      <c r="AM10" s="65">
        <f>SUM(IF(C10&lt;&gt;".",C10)+IF(G10&lt;&gt;".",G10)+IF(K10&lt;&gt;".",K10)+IF(S10&lt;&gt;".",S10)+IF(W10&lt;&gt;".",W10)+IF(AA10&lt;&gt;".",AA10)+IF(O10&lt;&gt;".",O10))</f>
        <v>0</v>
      </c>
      <c r="AN10" s="65">
        <f>SUM(IF(D10&lt;&gt;".",D10)+IF(H10&lt;&gt;".",H10)+IF(L10&lt;&gt;".",L10)+IF(T10&lt;&gt;".",T10)+IF(X10&lt;&gt;".",X10)+IF(AB10&lt;&gt;".",AB10)+IF(P10&lt;&gt;".",P10))</f>
        <v>0</v>
      </c>
      <c r="AO10" s="66">
        <f t="shared" si="6"/>
        <v>0</v>
      </c>
      <c r="AP10" s="134"/>
      <c r="AQ10" s="67">
        <f t="shared" si="7"/>
        <v>8</v>
      </c>
      <c r="AR10" s="47"/>
      <c r="AS10" s="32">
        <f t="shared" si="8"/>
        <v>0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Magyar Antal</v>
      </c>
      <c r="M12" s="150"/>
      <c r="N12" s="152" t="s">
        <v>73</v>
      </c>
      <c r="O12" s="82" t="s">
        <v>74</v>
      </c>
      <c r="P12" s="152" t="s">
        <v>73</v>
      </c>
      <c r="R12" s="83" t="str">
        <f>($A$10)</f>
        <v>j8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Debreczy István</v>
      </c>
      <c r="N13" s="152">
        <v>2</v>
      </c>
      <c r="O13" s="82" t="s">
        <v>74</v>
      </c>
      <c r="P13" s="152">
        <v>0</v>
      </c>
      <c r="R13" s="83" t="str">
        <f>($A$9)</f>
        <v>Benyák Albert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Lukács László</v>
      </c>
      <c r="N14" s="152">
        <v>3</v>
      </c>
      <c r="O14" s="82" t="s">
        <v>74</v>
      </c>
      <c r="P14" s="152">
        <v>0</v>
      </c>
      <c r="Q14" s="83"/>
      <c r="R14" s="83" t="str">
        <f>($A$8)</f>
        <v xml:space="preserve">Böcskei Imre 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dr. Havas Peter </v>
      </c>
      <c r="N15" s="152">
        <v>3</v>
      </c>
      <c r="O15" s="82" t="s">
        <v>74</v>
      </c>
      <c r="P15" s="152">
        <v>1</v>
      </c>
      <c r="R15" s="83" t="str">
        <f>($A$7)</f>
        <v xml:space="preserve">Böcskei Barnabás 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Magyar Antal</v>
      </c>
      <c r="M17" s="150"/>
      <c r="N17" s="152">
        <v>1</v>
      </c>
      <c r="O17" s="82" t="s">
        <v>74</v>
      </c>
      <c r="P17" s="152">
        <v>0</v>
      </c>
      <c r="R17" s="83" t="str">
        <f>($A$9)</f>
        <v>Benyák Albert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Debreczy István</v>
      </c>
      <c r="N18" s="152">
        <v>4</v>
      </c>
      <c r="O18" s="82" t="s">
        <v>74</v>
      </c>
      <c r="P18" s="152">
        <v>1</v>
      </c>
      <c r="R18" s="83" t="str">
        <f>($A$8)</f>
        <v xml:space="preserve">Böcskei Imre 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Lukács László</v>
      </c>
      <c r="N19" s="152">
        <v>6</v>
      </c>
      <c r="O19" s="82" t="s">
        <v>74</v>
      </c>
      <c r="P19" s="152">
        <v>0</v>
      </c>
      <c r="Q19" s="83"/>
      <c r="R19" s="83" t="str">
        <f>($A$7)</f>
        <v xml:space="preserve">Böcskei Barnabás 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dr. Havas Peter </v>
      </c>
      <c r="N20" s="152" t="s">
        <v>73</v>
      </c>
      <c r="O20" s="82" t="s">
        <v>74</v>
      </c>
      <c r="P20" s="152" t="s">
        <v>73</v>
      </c>
      <c r="R20" s="83" t="str">
        <f>($A$10)</f>
        <v>j8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Magyar Antal</v>
      </c>
      <c r="M22" s="150"/>
      <c r="N22" s="152">
        <v>2</v>
      </c>
      <c r="O22" s="82" t="s">
        <v>74</v>
      </c>
      <c r="P22" s="152">
        <v>0</v>
      </c>
      <c r="R22" s="83" t="str">
        <f>($A$8)</f>
        <v xml:space="preserve">Böcskei Imre 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Debreczy István</v>
      </c>
      <c r="N23" s="152">
        <v>1</v>
      </c>
      <c r="O23" s="82" t="s">
        <v>74</v>
      </c>
      <c r="P23" s="152">
        <v>1</v>
      </c>
      <c r="R23" s="83" t="str">
        <f>($A$7)</f>
        <v xml:space="preserve">Böcskei Barnabás 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Lukács László</v>
      </c>
      <c r="N24" s="152">
        <v>2</v>
      </c>
      <c r="O24" s="82" t="s">
        <v>74</v>
      </c>
      <c r="P24" s="152">
        <v>1</v>
      </c>
      <c r="Q24" s="83"/>
      <c r="R24" s="83" t="str">
        <f>($A$6)</f>
        <v>dr. Havas Peter 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Benyák Albert</v>
      </c>
      <c r="N25" s="152" t="s">
        <v>73</v>
      </c>
      <c r="O25" s="82" t="s">
        <v>74</v>
      </c>
      <c r="P25" s="152" t="s">
        <v>73</v>
      </c>
      <c r="R25" s="83" t="str">
        <f>($A$10)</f>
        <v>j8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Magyar Antal</v>
      </c>
      <c r="M27" s="150"/>
      <c r="N27" s="152">
        <v>1</v>
      </c>
      <c r="O27" s="82" t="s">
        <v>74</v>
      </c>
      <c r="P27" s="152">
        <v>1</v>
      </c>
      <c r="R27" s="83" t="str">
        <f>($A$7)</f>
        <v xml:space="preserve">Böcskei Barnabás 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Debreczy István</v>
      </c>
      <c r="N28" s="152">
        <v>1</v>
      </c>
      <c r="O28" s="82" t="s">
        <v>74</v>
      </c>
      <c r="P28" s="152">
        <v>1</v>
      </c>
      <c r="R28" s="83" t="str">
        <f>($A$6)</f>
        <v>dr. Havas Peter 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Lukács László</v>
      </c>
      <c r="N29" s="152" t="s">
        <v>73</v>
      </c>
      <c r="O29" s="82" t="s">
        <v>74</v>
      </c>
      <c r="P29" s="152" t="s">
        <v>73</v>
      </c>
      <c r="Q29" s="83"/>
      <c r="R29" s="83" t="str">
        <f>($A$10)</f>
        <v>j8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 xml:space="preserve">Böcskei Imre </v>
      </c>
      <c r="N30" s="152">
        <v>1</v>
      </c>
      <c r="O30" s="82" t="s">
        <v>74</v>
      </c>
      <c r="P30" s="152">
        <v>1</v>
      </c>
      <c r="R30" s="83" t="str">
        <f>($A$9)</f>
        <v>Benyák Albert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Magyar Antal</v>
      </c>
      <c r="M32" s="150"/>
      <c r="N32" s="152">
        <v>4</v>
      </c>
      <c r="O32" s="82" t="s">
        <v>74</v>
      </c>
      <c r="P32" s="152">
        <v>3</v>
      </c>
      <c r="R32" s="83" t="str">
        <f>($A$6)</f>
        <v>dr. Havas Peter 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Debreczy István</v>
      </c>
      <c r="N33" s="152">
        <v>1</v>
      </c>
      <c r="O33" s="82" t="s">
        <v>74</v>
      </c>
      <c r="P33" s="152">
        <v>2</v>
      </c>
      <c r="R33" s="83" t="str">
        <f>($A$5)</f>
        <v>Lukács László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 xml:space="preserve">Böcskei Barnabás </v>
      </c>
      <c r="N34" s="152">
        <v>0</v>
      </c>
      <c r="O34" s="82" t="s">
        <v>74</v>
      </c>
      <c r="P34" s="152">
        <v>1</v>
      </c>
      <c r="Q34" s="83"/>
      <c r="R34" s="83" t="str">
        <f>($A$9)</f>
        <v>Benyák Albert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 xml:space="preserve">Böcskei Imre </v>
      </c>
      <c r="N35" s="152" t="s">
        <v>73</v>
      </c>
      <c r="O35" s="82" t="s">
        <v>74</v>
      </c>
      <c r="P35" s="152" t="s">
        <v>73</v>
      </c>
      <c r="R35" s="83" t="str">
        <f>($A$10)</f>
        <v>j8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Magyar Antal</v>
      </c>
      <c r="M37" s="150"/>
      <c r="N37" s="152">
        <v>3</v>
      </c>
      <c r="O37" s="99" t="s">
        <v>74</v>
      </c>
      <c r="P37" s="152">
        <v>2</v>
      </c>
      <c r="R37" s="83" t="str">
        <f>($A$5)</f>
        <v>Lukács László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Debreczy István</v>
      </c>
      <c r="N38" s="152" t="s">
        <v>73</v>
      </c>
      <c r="O38" s="99" t="s">
        <v>74</v>
      </c>
      <c r="P38" s="152" t="s">
        <v>73</v>
      </c>
      <c r="R38" s="83" t="str">
        <f>($A$10)</f>
        <v>j8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dr. Havas Peter </v>
      </c>
      <c r="N39" s="152">
        <v>2</v>
      </c>
      <c r="O39" s="99" t="s">
        <v>74</v>
      </c>
      <c r="P39" s="152">
        <v>1</v>
      </c>
      <c r="Q39" s="83"/>
      <c r="R39" s="83" t="str">
        <f>($A$9)</f>
        <v>Benyák Albert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 xml:space="preserve">Böcskei Barnabás </v>
      </c>
      <c r="N40" s="152">
        <v>1</v>
      </c>
      <c r="O40" s="99" t="s">
        <v>74</v>
      </c>
      <c r="P40" s="152">
        <v>5</v>
      </c>
      <c r="R40" s="83" t="str">
        <f>($A$8)</f>
        <v xml:space="preserve">Böcskei Imre 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Magyar Antal</v>
      </c>
      <c r="M42" s="150"/>
      <c r="N42" s="152">
        <v>0</v>
      </c>
      <c r="O42" s="82" t="s">
        <v>74</v>
      </c>
      <c r="P42" s="152">
        <v>0</v>
      </c>
      <c r="R42" s="83" t="str">
        <f>($A$4)</f>
        <v>Debreczy István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Lukács László</v>
      </c>
      <c r="N43" s="152">
        <v>3</v>
      </c>
      <c r="O43" s="82" t="s">
        <v>74</v>
      </c>
      <c r="P43" s="152">
        <v>2</v>
      </c>
      <c r="R43" s="83" t="str">
        <f>($A$9)</f>
        <v>Benyák Albert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dr. Havas Peter </v>
      </c>
      <c r="N44" s="152">
        <v>3</v>
      </c>
      <c r="O44" s="82" t="s">
        <v>74</v>
      </c>
      <c r="P44" s="152">
        <v>0</v>
      </c>
      <c r="Q44" s="83"/>
      <c r="R44" s="83" t="str">
        <f>($A$8)</f>
        <v xml:space="preserve">Böcskei Imre 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 xml:space="preserve">Böcskei Barnabás </v>
      </c>
      <c r="N45" s="152" t="s">
        <v>73</v>
      </c>
      <c r="O45" s="82" t="s">
        <v>74</v>
      </c>
      <c r="P45" s="152" t="s">
        <v>73</v>
      </c>
      <c r="R45" s="83" t="str">
        <f>($A$10)</f>
        <v>j8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53" priority="1" stopIfTrue="1" operator="equal">
      <formula>"g"</formula>
    </cfRule>
    <cfRule type="cellIs" dxfId="52" priority="2" stopIfTrue="1" operator="equal">
      <formula>"d"</formula>
    </cfRule>
    <cfRule type="cellIs" dxfId="51" priority="3" stopIfTrue="1" operator="equal">
      <formula>"v"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7" sqref="A7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Szili Balázs</v>
      </c>
      <c r="C2" s="21"/>
      <c r="D2" s="21"/>
      <c r="E2" s="21"/>
      <c r="F2" s="23" t="str">
        <f>(A4)</f>
        <v>Trecskó János</v>
      </c>
      <c r="G2" s="21"/>
      <c r="H2" s="21"/>
      <c r="I2" s="21"/>
      <c r="J2" s="23" t="str">
        <f>(A5)</f>
        <v>Balla Antal</v>
      </c>
      <c r="K2" s="21"/>
      <c r="L2" s="21"/>
      <c r="M2" s="21"/>
      <c r="N2" s="23" t="str">
        <f>(A6)</f>
        <v>Körmendi Gábor</v>
      </c>
      <c r="O2" s="21"/>
      <c r="P2" s="21"/>
      <c r="Q2" s="21"/>
      <c r="R2" s="23" t="str">
        <f>(menetrend!C45)</f>
        <v xml:space="preserve">Füzy Csaba </v>
      </c>
      <c r="S2" s="21"/>
      <c r="T2" s="21"/>
      <c r="U2" s="21"/>
      <c r="V2" s="23" t="str">
        <f>(A8)</f>
        <v>Valics Lehel </v>
      </c>
      <c r="W2" s="21"/>
      <c r="X2" s="21"/>
      <c r="Y2" s="21"/>
      <c r="Z2" s="23" t="str">
        <f>(A9)</f>
        <v>Fazekas Mihály</v>
      </c>
      <c r="AA2" s="21"/>
      <c r="AB2" s="21"/>
      <c r="AC2" s="21"/>
      <c r="AD2" s="23" t="str">
        <f>(A10)</f>
        <v>Erdőteleki Miklós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62" t="s">
        <v>0</v>
      </c>
      <c r="B3" s="129"/>
      <c r="C3" s="130"/>
      <c r="D3" s="130"/>
      <c r="E3" s="130"/>
      <c r="F3" s="131">
        <v>7</v>
      </c>
      <c r="G3" s="37">
        <f>(N42)</f>
        <v>2</v>
      </c>
      <c r="H3" s="37">
        <f>(P42)</f>
        <v>2</v>
      </c>
      <c r="I3" s="132" t="str">
        <f>IF(G3=".","-",IF(G3&gt;H3,"g",IF(G3=H3,"d","v")))</f>
        <v>d</v>
      </c>
      <c r="J3" s="131">
        <v>6</v>
      </c>
      <c r="K3" s="39">
        <f>(N37)</f>
        <v>2</v>
      </c>
      <c r="L3" s="39">
        <f>(P37)</f>
        <v>0</v>
      </c>
      <c r="M3" s="132" t="str">
        <f>IF(K3=".","-",IF(K3&gt;L3,"g",IF(K3=L3,"d","v")))</f>
        <v>g</v>
      </c>
      <c r="N3" s="131">
        <v>5</v>
      </c>
      <c r="O3" s="39">
        <f>(N32)</f>
        <v>0</v>
      </c>
      <c r="P3" s="39">
        <f>(P32)</f>
        <v>0</v>
      </c>
      <c r="Q3" s="132" t="str">
        <f>IF(O3=".","-",IF(O3&gt;P3,"g",IF(O3=P3,"d","v")))</f>
        <v>d</v>
      </c>
      <c r="R3" s="131">
        <v>4</v>
      </c>
      <c r="S3" s="39">
        <f>(N27)</f>
        <v>2</v>
      </c>
      <c r="T3" s="39">
        <f>(P27)</f>
        <v>1</v>
      </c>
      <c r="U3" s="132" t="str">
        <f>IF(S3=".","-",IF(S3&gt;T3,"g",IF(S3=T3,"d","v")))</f>
        <v>g</v>
      </c>
      <c r="V3" s="131">
        <v>3</v>
      </c>
      <c r="W3" s="39">
        <f>(N22)</f>
        <v>1</v>
      </c>
      <c r="X3" s="39">
        <f>(P22)</f>
        <v>0</v>
      </c>
      <c r="Y3" s="132" t="str">
        <f>IF(W3=".","-",IF(W3&gt;X3,"g",IF(W3=X3,"d","v")))</f>
        <v>g</v>
      </c>
      <c r="Z3" s="131">
        <v>2</v>
      </c>
      <c r="AA3" s="39">
        <f>(N17)</f>
        <v>5</v>
      </c>
      <c r="AB3" s="39">
        <f>(P17)</f>
        <v>3</v>
      </c>
      <c r="AC3" s="132" t="str">
        <f t="shared" ref="AC3:AC8" si="0">IF(AA3=".","-",IF(AA3&gt;AB3,"g",IF(AA3=AB3,"d","v")))</f>
        <v>g</v>
      </c>
      <c r="AD3" s="131">
        <v>1</v>
      </c>
      <c r="AE3" s="39">
        <f>(N12)</f>
        <v>3</v>
      </c>
      <c r="AF3" s="39">
        <f>(P12)</f>
        <v>0</v>
      </c>
      <c r="AG3" s="132" t="str">
        <f t="shared" ref="AG3:AG9" si="1">IF(AE3=".","-",IF(AE3&gt;AF3,"g",IF(AE3=AF3,"d","v")))</f>
        <v>g</v>
      </c>
      <c r="AH3" s="133"/>
      <c r="AI3" s="41">
        <f t="shared" ref="AI3:AI10" si="2">SUM(AJ3:AL3)</f>
        <v>7</v>
      </c>
      <c r="AJ3" s="42">
        <f t="shared" ref="AJ3:AJ10" si="3">COUNTIF(B3:AG3,"g")</f>
        <v>5</v>
      </c>
      <c r="AK3" s="42">
        <f t="shared" ref="AK3:AK10" si="4">COUNTIF(B3:AG3,"d")</f>
        <v>2</v>
      </c>
      <c r="AL3" s="42">
        <f t="shared" ref="AL3:AL10" si="5">COUNTIF(B3:AG3,"v")</f>
        <v>0</v>
      </c>
      <c r="AM3" s="43">
        <f>SUM(IF(G3&lt;&gt;".",G3)+IF(K3&lt;&gt;".",K3)+IF(O3&lt;&gt;".",O3)+IF(S3&lt;&gt;".",S3)+IF(W3&lt;&gt;".",W3)+IF(AA3&lt;&gt;".",AA3)+IF(AE3&lt;&gt;".",AE3))</f>
        <v>15</v>
      </c>
      <c r="AN3" s="43">
        <f>SUM(IF(H3&lt;&gt;".",H3)+IF(L3&lt;&gt;".",L3)+IF(P3&lt;&gt;".",P3)+IF(T3&lt;&gt;".",T3)+IF(X3&lt;&gt;".",X3)+IF(AB3&lt;&gt;".",AB3)+IF(AF3&lt;&gt;".",AF3))</f>
        <v>6</v>
      </c>
      <c r="AO3" s="44">
        <f t="shared" ref="AO3:AO10" si="6">SUM(AJ3*3+AK3*1)</f>
        <v>17</v>
      </c>
      <c r="AP3" s="134"/>
      <c r="AQ3" s="46">
        <f t="shared" ref="AQ3:AQ10" si="7">RANK(AO3,$AO$3:$AO$10,0)</f>
        <v>1</v>
      </c>
      <c r="AR3" s="47"/>
      <c r="AS3" s="32">
        <f t="shared" ref="AS3:AS10" si="8">SUM(AM3-AN3)</f>
        <v>9</v>
      </c>
    </row>
    <row r="4" spans="1:45" ht="15.75" x14ac:dyDescent="0.25">
      <c r="A4" s="104" t="s">
        <v>26</v>
      </c>
      <c r="B4" s="135">
        <v>7</v>
      </c>
      <c r="C4" s="37">
        <f>(P42)</f>
        <v>2</v>
      </c>
      <c r="D4" s="37">
        <f>(N42)</f>
        <v>2</v>
      </c>
      <c r="E4" s="136" t="str">
        <f t="shared" ref="E4:E10" si="9">IF(C4=".","-",IF(C4&gt;D4,"g",IF(C4=D4,"d","v")))</f>
        <v>d</v>
      </c>
      <c r="F4" s="137"/>
      <c r="G4" s="138"/>
      <c r="H4" s="138"/>
      <c r="I4" s="138"/>
      <c r="J4" s="135">
        <v>5</v>
      </c>
      <c r="K4" s="37">
        <f>(N33)</f>
        <v>1</v>
      </c>
      <c r="L4" s="37">
        <f>(P33)</f>
        <v>1</v>
      </c>
      <c r="M4" s="136" t="str">
        <f>IF(K4=".","-",IF(K4&gt;L4,"g",IF(K4=L4,"d","v")))</f>
        <v>d</v>
      </c>
      <c r="N4" s="135">
        <v>4</v>
      </c>
      <c r="O4" s="37">
        <f>(N28)</f>
        <v>0</v>
      </c>
      <c r="P4" s="37">
        <f>(P28)</f>
        <v>0</v>
      </c>
      <c r="Q4" s="136" t="str">
        <f>IF(O4=".","-",IF(O4&gt;P4,"g",IF(O4=P4,"d","v")))</f>
        <v>d</v>
      </c>
      <c r="R4" s="135">
        <v>3</v>
      </c>
      <c r="S4" s="37">
        <f>(N23)</f>
        <v>0</v>
      </c>
      <c r="T4" s="37">
        <f>(P23)</f>
        <v>2</v>
      </c>
      <c r="U4" s="136" t="str">
        <f>IF(S4=".","-",IF(S4&gt;T4,"g",IF(S4=T4,"d","v")))</f>
        <v>v</v>
      </c>
      <c r="V4" s="135">
        <v>2</v>
      </c>
      <c r="W4" s="37">
        <f>(N18)</f>
        <v>2</v>
      </c>
      <c r="X4" s="37">
        <f>(P18)</f>
        <v>0</v>
      </c>
      <c r="Y4" s="136" t="str">
        <f>IF(W4=".","-",IF(W4&gt;X4,"g",IF(W4=X4,"d","v")))</f>
        <v>g</v>
      </c>
      <c r="Z4" s="135">
        <v>1</v>
      </c>
      <c r="AA4" s="37">
        <f>(N13)</f>
        <v>4</v>
      </c>
      <c r="AB4" s="37">
        <f>(P13)</f>
        <v>1</v>
      </c>
      <c r="AC4" s="136" t="str">
        <f t="shared" si="0"/>
        <v>g</v>
      </c>
      <c r="AD4" s="135">
        <v>6</v>
      </c>
      <c r="AE4" s="37">
        <f>(N38)</f>
        <v>5</v>
      </c>
      <c r="AF4" s="37">
        <f>(P38)</f>
        <v>2</v>
      </c>
      <c r="AG4" s="136" t="str">
        <f t="shared" si="1"/>
        <v>g</v>
      </c>
      <c r="AH4" s="139"/>
      <c r="AI4" s="55">
        <f t="shared" si="2"/>
        <v>7</v>
      </c>
      <c r="AJ4" s="56">
        <f t="shared" si="3"/>
        <v>3</v>
      </c>
      <c r="AK4" s="56">
        <f t="shared" si="4"/>
        <v>3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14</v>
      </c>
      <c r="AN4" s="43">
        <f>SUM(IF(D4&lt;&gt;".",D4)+IF(L4&lt;&gt;".",L4)+IF(P4&lt;&gt;".",P4)+IF(T4&lt;&gt;".",T4)+IF(X4&lt;&gt;".",X4)+IF(AB4&lt;&gt;".",AB4)+IF(AF4&lt;&gt;".",AF4))</f>
        <v>8</v>
      </c>
      <c r="AO4" s="57">
        <f t="shared" si="6"/>
        <v>12</v>
      </c>
      <c r="AP4" s="134"/>
      <c r="AQ4" s="46">
        <f t="shared" si="7"/>
        <v>2</v>
      </c>
      <c r="AR4" s="47"/>
      <c r="AS4" s="32">
        <f t="shared" si="8"/>
        <v>6</v>
      </c>
    </row>
    <row r="5" spans="1:45" ht="15.75" x14ac:dyDescent="0.25">
      <c r="A5" s="104" t="s">
        <v>27</v>
      </c>
      <c r="B5" s="135">
        <v>6</v>
      </c>
      <c r="C5" s="37">
        <f>(P37)</f>
        <v>0</v>
      </c>
      <c r="D5" s="37">
        <f>(N37)</f>
        <v>2</v>
      </c>
      <c r="E5" s="136" t="str">
        <f t="shared" si="9"/>
        <v>v</v>
      </c>
      <c r="F5" s="135">
        <v>5</v>
      </c>
      <c r="G5" s="37">
        <f>(P33)</f>
        <v>1</v>
      </c>
      <c r="H5" s="37">
        <f>(N33)</f>
        <v>1</v>
      </c>
      <c r="I5" s="136" t="str">
        <f t="shared" ref="I5:I10" si="10">IF(G5=".","-",IF(G5&gt;H5,"g",IF(G5=H5,"d","v")))</f>
        <v>d</v>
      </c>
      <c r="J5" s="137"/>
      <c r="K5" s="138"/>
      <c r="L5" s="138"/>
      <c r="M5" s="138"/>
      <c r="N5" s="135">
        <v>3</v>
      </c>
      <c r="O5" s="37">
        <f>(N24)</f>
        <v>0</v>
      </c>
      <c r="P5" s="37">
        <f>(P24)</f>
        <v>0</v>
      </c>
      <c r="Q5" s="136" t="str">
        <f>IF(O5=".","-",IF(O5&gt;P5,"g",IF(O5=P5,"d","v")))</f>
        <v>d</v>
      </c>
      <c r="R5" s="135">
        <v>2</v>
      </c>
      <c r="S5" s="37">
        <f>(N19)</f>
        <v>1</v>
      </c>
      <c r="T5" s="37">
        <f>(P19)</f>
        <v>3</v>
      </c>
      <c r="U5" s="136" t="str">
        <f>IF(S5=".","-",IF(S5&gt;T5,"g",IF(S5=T5,"d","v")))</f>
        <v>v</v>
      </c>
      <c r="V5" s="135">
        <v>1</v>
      </c>
      <c r="W5" s="37">
        <f>(N14)</f>
        <v>1</v>
      </c>
      <c r="X5" s="37">
        <f>(P14)</f>
        <v>2</v>
      </c>
      <c r="Y5" s="136" t="str">
        <f>IF(W5=".","-",IF(W5&gt;X5,"g",IF(W5=X5,"d","v")))</f>
        <v>v</v>
      </c>
      <c r="Z5" s="135">
        <v>7</v>
      </c>
      <c r="AA5" s="37">
        <f>(N43)</f>
        <v>4</v>
      </c>
      <c r="AB5" s="37">
        <f>(P43)</f>
        <v>2</v>
      </c>
      <c r="AC5" s="136" t="str">
        <f t="shared" si="0"/>
        <v>g</v>
      </c>
      <c r="AD5" s="135">
        <v>4</v>
      </c>
      <c r="AE5" s="37">
        <f>(N29)</f>
        <v>1</v>
      </c>
      <c r="AF5" s="37">
        <f>(P29)</f>
        <v>0</v>
      </c>
      <c r="AG5" s="136" t="str">
        <f t="shared" si="1"/>
        <v>g</v>
      </c>
      <c r="AH5" s="139"/>
      <c r="AI5" s="55">
        <f t="shared" si="2"/>
        <v>7</v>
      </c>
      <c r="AJ5" s="56">
        <f t="shared" si="3"/>
        <v>2</v>
      </c>
      <c r="AK5" s="56">
        <f t="shared" si="4"/>
        <v>2</v>
      </c>
      <c r="AL5" s="56">
        <f t="shared" si="5"/>
        <v>3</v>
      </c>
      <c r="AM5" s="43">
        <f>SUM(IF(C5&lt;&gt;".",C5)+IF(G5&lt;&gt;".",G5)+IF(O5&lt;&gt;".",O5)+IF(S5&lt;&gt;".",S5)+IF(W5&lt;&gt;".",W5)+IF(AA5&lt;&gt;".",AA5)+IF(AE5&lt;&gt;".",AE5))</f>
        <v>8</v>
      </c>
      <c r="AN5" s="43">
        <f>SUM(IF(D5&lt;&gt;".",D5)+IF(H5&lt;&gt;".",H5)+IF(P5&lt;&gt;".",P5)+IF(T5&lt;&gt;".",T5)+IF(X5&lt;&gt;".",X5)+IF(AB5&lt;&gt;".",AB5)+IF(AF5&lt;&gt;".",AF5))</f>
        <v>10</v>
      </c>
      <c r="AO5" s="57">
        <f t="shared" si="6"/>
        <v>8</v>
      </c>
      <c r="AP5" s="134"/>
      <c r="AQ5" s="46">
        <f t="shared" si="7"/>
        <v>6</v>
      </c>
      <c r="AR5" s="47"/>
      <c r="AS5" s="32">
        <f t="shared" si="8"/>
        <v>-2</v>
      </c>
    </row>
    <row r="6" spans="1:45" ht="15.75" x14ac:dyDescent="0.25">
      <c r="A6" s="120" t="s">
        <v>3</v>
      </c>
      <c r="B6" s="135">
        <v>5</v>
      </c>
      <c r="C6" s="37">
        <f>(P32)</f>
        <v>0</v>
      </c>
      <c r="D6" s="37">
        <f>(N32)</f>
        <v>0</v>
      </c>
      <c r="E6" s="136" t="str">
        <f t="shared" si="9"/>
        <v>d</v>
      </c>
      <c r="F6" s="135">
        <v>4</v>
      </c>
      <c r="G6" s="37">
        <f>(P28)</f>
        <v>0</v>
      </c>
      <c r="H6" s="37">
        <f>(N28)</f>
        <v>0</v>
      </c>
      <c r="I6" s="136" t="str">
        <f t="shared" si="10"/>
        <v>d</v>
      </c>
      <c r="J6" s="135">
        <v>3</v>
      </c>
      <c r="K6" s="37">
        <f>(P24)</f>
        <v>0</v>
      </c>
      <c r="L6" s="37">
        <f>(N24)</f>
        <v>0</v>
      </c>
      <c r="M6" s="136" t="str">
        <f>IF(K6=".","-",IF(K6&gt;L6,"g",IF(K6=L6,"d","v")))</f>
        <v>d</v>
      </c>
      <c r="N6" s="137"/>
      <c r="O6" s="138"/>
      <c r="P6" s="138"/>
      <c r="Q6" s="138"/>
      <c r="R6" s="135">
        <v>1</v>
      </c>
      <c r="S6" s="37">
        <f>(N15)</f>
        <v>0</v>
      </c>
      <c r="T6" s="37">
        <f>(P15)</f>
        <v>0</v>
      </c>
      <c r="U6" s="136" t="str">
        <f>IF(S6=".","-",IF(S6&gt;T6,"g",IF(S6=T6,"d","v")))</f>
        <v>d</v>
      </c>
      <c r="V6" s="135">
        <v>7</v>
      </c>
      <c r="W6" s="37">
        <f>(N44)</f>
        <v>0</v>
      </c>
      <c r="X6" s="37">
        <f>(P44)</f>
        <v>0</v>
      </c>
      <c r="Y6" s="136" t="str">
        <f>IF(W6=".","-",IF(W6&gt;X6,"g",IF(W6=X6,"d","v")))</f>
        <v>d</v>
      </c>
      <c r="Z6" s="135">
        <v>6</v>
      </c>
      <c r="AA6" s="37">
        <f>(N39)</f>
        <v>3</v>
      </c>
      <c r="AB6" s="37">
        <f>(P39)</f>
        <v>0</v>
      </c>
      <c r="AC6" s="136" t="str">
        <f t="shared" si="0"/>
        <v>g</v>
      </c>
      <c r="AD6" s="135">
        <v>2</v>
      </c>
      <c r="AE6" s="37">
        <f>(N20)</f>
        <v>4</v>
      </c>
      <c r="AF6" s="37">
        <f>(P20)</f>
        <v>0</v>
      </c>
      <c r="AG6" s="136" t="str">
        <f t="shared" si="1"/>
        <v>g</v>
      </c>
      <c r="AH6" s="139"/>
      <c r="AI6" s="55">
        <f t="shared" si="2"/>
        <v>7</v>
      </c>
      <c r="AJ6" s="56">
        <f t="shared" si="3"/>
        <v>2</v>
      </c>
      <c r="AK6" s="56">
        <f t="shared" si="4"/>
        <v>5</v>
      </c>
      <c r="AL6" s="56">
        <f t="shared" si="5"/>
        <v>0</v>
      </c>
      <c r="AM6" s="43">
        <f>SUM(IF(C6&lt;&gt;".",C6)+IF(G6&lt;&gt;".",G6)+IF(K6&lt;&gt;".",K6)+IF(S6&lt;&gt;".",S6)+IF(W6&lt;&gt;".",W6)+IF(AA6&lt;&gt;".",AA6)+IF(AE6&lt;&gt;".",AE6))</f>
        <v>7</v>
      </c>
      <c r="AN6" s="43">
        <f>SUM(IF(D6&lt;&gt;".",D6)+IF(H6&lt;&gt;".",H6)+IF(L6&lt;&gt;".",L6)+IF(T6&lt;&gt;".",T6)+IF(X6&lt;&gt;".",X6)+IF(AB6&lt;&gt;".",AB6)+IF(AF6&lt;&gt;".",AF6))</f>
        <v>0</v>
      </c>
      <c r="AO6" s="57">
        <f t="shared" si="6"/>
        <v>11</v>
      </c>
      <c r="AP6" s="134"/>
      <c r="AQ6" s="46">
        <f t="shared" si="7"/>
        <v>3</v>
      </c>
      <c r="AR6" s="47"/>
      <c r="AS6" s="32">
        <f t="shared" si="8"/>
        <v>7</v>
      </c>
    </row>
    <row r="7" spans="1:45" ht="15.75" x14ac:dyDescent="0.25">
      <c r="A7" s="123" t="s">
        <v>105</v>
      </c>
      <c r="B7" s="135">
        <v>4</v>
      </c>
      <c r="C7" s="37">
        <f>(P27)</f>
        <v>1</v>
      </c>
      <c r="D7" s="37">
        <f>(N27)</f>
        <v>2</v>
      </c>
      <c r="E7" s="136" t="str">
        <f t="shared" si="9"/>
        <v>v</v>
      </c>
      <c r="F7" s="135">
        <v>3</v>
      </c>
      <c r="G7" s="37">
        <f>(P23)</f>
        <v>2</v>
      </c>
      <c r="H7" s="37">
        <f>(N23)</f>
        <v>0</v>
      </c>
      <c r="I7" s="136" t="str">
        <f t="shared" si="10"/>
        <v>g</v>
      </c>
      <c r="J7" s="135">
        <v>2</v>
      </c>
      <c r="K7" s="37">
        <f>(P19)</f>
        <v>3</v>
      </c>
      <c r="L7" s="37">
        <f>(N19)</f>
        <v>1</v>
      </c>
      <c r="M7" s="136" t="str">
        <f>IF(K7=".","-",IF(K7&gt;L7,"g",IF(K7=L7,"d","v")))</f>
        <v>g</v>
      </c>
      <c r="N7" s="135">
        <v>1</v>
      </c>
      <c r="O7" s="37">
        <f>(P15)</f>
        <v>0</v>
      </c>
      <c r="P7" s="37">
        <f>(N15)</f>
        <v>0</v>
      </c>
      <c r="Q7" s="136" t="str">
        <f>IF(O7=".","-",IF(O7&gt;P7,"g",IF(O7=P7,"d","v")))</f>
        <v>d</v>
      </c>
      <c r="R7" s="137"/>
      <c r="S7" s="138"/>
      <c r="T7" s="138"/>
      <c r="U7" s="138"/>
      <c r="V7" s="135">
        <v>6</v>
      </c>
      <c r="W7" s="37">
        <f>(N40)</f>
        <v>1</v>
      </c>
      <c r="X7" s="37">
        <f>(P40)</f>
        <v>1</v>
      </c>
      <c r="Y7" s="136" t="str">
        <f>IF(W7=".","-",IF(W7&gt;X7,"g",IF(W7=X7,"d","v")))</f>
        <v>d</v>
      </c>
      <c r="Z7" s="135">
        <v>5</v>
      </c>
      <c r="AA7" s="37">
        <f>(N34)</f>
        <v>3</v>
      </c>
      <c r="AB7" s="37">
        <f>(P34)</f>
        <v>0</v>
      </c>
      <c r="AC7" s="136" t="str">
        <f t="shared" si="0"/>
        <v>g</v>
      </c>
      <c r="AD7" s="135">
        <v>7</v>
      </c>
      <c r="AE7" s="37">
        <f>(N45)</f>
        <v>0</v>
      </c>
      <c r="AF7" s="37">
        <f>(P45)</f>
        <v>1</v>
      </c>
      <c r="AG7" s="136" t="str">
        <f t="shared" si="1"/>
        <v>v</v>
      </c>
      <c r="AH7" s="139"/>
      <c r="AI7" s="55">
        <f t="shared" si="2"/>
        <v>7</v>
      </c>
      <c r="AJ7" s="56">
        <f t="shared" si="3"/>
        <v>3</v>
      </c>
      <c r="AK7" s="56">
        <f t="shared" si="4"/>
        <v>2</v>
      </c>
      <c r="AL7" s="56">
        <f t="shared" si="5"/>
        <v>2</v>
      </c>
      <c r="AM7" s="43">
        <f>SUM(IF(C7&lt;&gt;".",C7)+IF(G7&lt;&gt;".",G7)+IF(K7&lt;&gt;".",K7)+IF(O7&lt;&gt;".",O7)+IF(W7&lt;&gt;".",W7)+IF(AA7&lt;&gt;".",AA7)+IF(AE7&lt;&gt;".",AE7))</f>
        <v>10</v>
      </c>
      <c r="AN7" s="43">
        <f>SUM(IF(D7&lt;&gt;".",D7)+IF(H7&lt;&gt;".",H7)+IF(L7&lt;&gt;".",L7)+IF(P7&lt;&gt;".",P7)+IF(X7&lt;&gt;".",X7)+IF(AB7&lt;&gt;".",AB7)+IF(AF7&lt;&gt;".",AF7))</f>
        <v>5</v>
      </c>
      <c r="AO7" s="57">
        <f t="shared" si="6"/>
        <v>11</v>
      </c>
      <c r="AP7" s="134"/>
      <c r="AQ7" s="46">
        <v>4</v>
      </c>
      <c r="AR7" s="47"/>
      <c r="AS7" s="32">
        <f t="shared" si="8"/>
        <v>5</v>
      </c>
    </row>
    <row r="8" spans="1:45" ht="15.75" x14ac:dyDescent="0.25">
      <c r="A8" s="123" t="s">
        <v>15</v>
      </c>
      <c r="B8" s="135">
        <v>3</v>
      </c>
      <c r="C8" s="37">
        <f>(P22)</f>
        <v>0</v>
      </c>
      <c r="D8" s="37">
        <f>(N22)</f>
        <v>1</v>
      </c>
      <c r="E8" s="136" t="str">
        <f t="shared" si="9"/>
        <v>v</v>
      </c>
      <c r="F8" s="135">
        <v>2</v>
      </c>
      <c r="G8" s="37">
        <f>(P18)</f>
        <v>0</v>
      </c>
      <c r="H8" s="37">
        <f>(N18)</f>
        <v>2</v>
      </c>
      <c r="I8" s="136" t="str">
        <f t="shared" si="10"/>
        <v>v</v>
      </c>
      <c r="J8" s="135">
        <v>1</v>
      </c>
      <c r="K8" s="37">
        <f>(P14)</f>
        <v>2</v>
      </c>
      <c r="L8" s="37">
        <f>(N14)</f>
        <v>1</v>
      </c>
      <c r="M8" s="136" t="str">
        <f>IF(K8=".","-",IF(K8&gt;L8,"g",IF(K8=L8,"d","v")))</f>
        <v>g</v>
      </c>
      <c r="N8" s="135">
        <v>7</v>
      </c>
      <c r="O8" s="37">
        <f>(P44)</f>
        <v>0</v>
      </c>
      <c r="P8" s="37">
        <f>(N44)</f>
        <v>0</v>
      </c>
      <c r="Q8" s="136" t="str">
        <f>IF(O8=".","-",IF(O8&gt;P8,"g",IF(O8=P8,"d","v")))</f>
        <v>d</v>
      </c>
      <c r="R8" s="135">
        <v>6</v>
      </c>
      <c r="S8" s="37">
        <f>(P40)</f>
        <v>1</v>
      </c>
      <c r="T8" s="37">
        <f>(N40)</f>
        <v>1</v>
      </c>
      <c r="U8" s="136" t="str">
        <f>IF(S8=".","-",IF(S8&gt;T8,"g",IF(S8=T8,"d","v")))</f>
        <v>d</v>
      </c>
      <c r="V8" s="137"/>
      <c r="W8" s="138"/>
      <c r="X8" s="138"/>
      <c r="Y8" s="138"/>
      <c r="Z8" s="135">
        <v>4</v>
      </c>
      <c r="AA8" s="37">
        <f>(N30)</f>
        <v>1</v>
      </c>
      <c r="AB8" s="37">
        <f>(P30)</f>
        <v>0</v>
      </c>
      <c r="AC8" s="136" t="str">
        <f t="shared" si="0"/>
        <v>g</v>
      </c>
      <c r="AD8" s="135">
        <v>5</v>
      </c>
      <c r="AE8" s="37">
        <f>(N35)</f>
        <v>0</v>
      </c>
      <c r="AF8" s="37">
        <f>(P35)</f>
        <v>0</v>
      </c>
      <c r="AG8" s="136" t="str">
        <f t="shared" si="1"/>
        <v>d</v>
      </c>
      <c r="AH8" s="139"/>
      <c r="AI8" s="55">
        <f t="shared" si="2"/>
        <v>7</v>
      </c>
      <c r="AJ8" s="56">
        <f t="shared" si="3"/>
        <v>2</v>
      </c>
      <c r="AK8" s="56">
        <f t="shared" si="4"/>
        <v>3</v>
      </c>
      <c r="AL8" s="56">
        <f t="shared" si="5"/>
        <v>2</v>
      </c>
      <c r="AM8" s="43">
        <f>SUM(IF(C8&lt;&gt;".",C8)+IF(G8&lt;&gt;".",G8)+IF(K8&lt;&gt;".",K8)+IF(S8&lt;&gt;".",S8)+IF(O8&lt;&gt;".",O8)+IF(AA8&lt;&gt;".",AA8)+IF(AE8&lt;&gt;".",AE8))</f>
        <v>4</v>
      </c>
      <c r="AN8" s="43">
        <f>SUM(IF(D8&lt;&gt;".",D8)+IF(H8&lt;&gt;".",H8)+IF(L8&lt;&gt;".",L8)+IF(T8&lt;&gt;".",T8)+IF(P8&lt;&gt;".",P8)+IF(AB8&lt;&gt;".",AB8)+IF(AF8&lt;&gt;".",AF8))</f>
        <v>5</v>
      </c>
      <c r="AO8" s="57">
        <f t="shared" si="6"/>
        <v>9</v>
      </c>
      <c r="AP8" s="134"/>
      <c r="AQ8" s="46">
        <f t="shared" si="7"/>
        <v>5</v>
      </c>
      <c r="AR8" s="47"/>
      <c r="AS8" s="32">
        <f t="shared" si="8"/>
        <v>-1</v>
      </c>
    </row>
    <row r="9" spans="1:45" ht="15.75" x14ac:dyDescent="0.25">
      <c r="A9" s="103" t="s">
        <v>43</v>
      </c>
      <c r="B9" s="135">
        <v>2</v>
      </c>
      <c r="C9" s="37">
        <f>(P17)</f>
        <v>3</v>
      </c>
      <c r="D9" s="37">
        <f>(N17)</f>
        <v>5</v>
      </c>
      <c r="E9" s="136" t="str">
        <f t="shared" si="9"/>
        <v>v</v>
      </c>
      <c r="F9" s="135">
        <v>1</v>
      </c>
      <c r="G9" s="37">
        <f>(P13)</f>
        <v>1</v>
      </c>
      <c r="H9" s="37">
        <f>(N13)</f>
        <v>4</v>
      </c>
      <c r="I9" s="136" t="str">
        <f t="shared" si="10"/>
        <v>v</v>
      </c>
      <c r="J9" s="135">
        <v>7</v>
      </c>
      <c r="K9" s="37">
        <f>(P43)</f>
        <v>2</v>
      </c>
      <c r="L9" s="37">
        <f>(N43)</f>
        <v>4</v>
      </c>
      <c r="M9" s="136" t="str">
        <f>IF(K9=".","-",IF(K9&gt;L9,"g",IF(K9=L9,"d","v")))</f>
        <v>v</v>
      </c>
      <c r="N9" s="135">
        <v>6</v>
      </c>
      <c r="O9" s="37">
        <f>(P39)</f>
        <v>0</v>
      </c>
      <c r="P9" s="37">
        <f>(N39)</f>
        <v>3</v>
      </c>
      <c r="Q9" s="136" t="str">
        <f>IF(O9=".","-",IF(O9&gt;P9,"g",IF(O9=P9,"d","v")))</f>
        <v>v</v>
      </c>
      <c r="R9" s="135">
        <v>5</v>
      </c>
      <c r="S9" s="37">
        <f>(P34)</f>
        <v>0</v>
      </c>
      <c r="T9" s="37">
        <f>(N34)</f>
        <v>3</v>
      </c>
      <c r="U9" s="136" t="str">
        <f>IF(S9=".","-",IF(S9&gt;T9,"g",IF(S9=T9,"d","v")))</f>
        <v>v</v>
      </c>
      <c r="V9" s="135">
        <v>4</v>
      </c>
      <c r="W9" s="37">
        <f>(P30)</f>
        <v>0</v>
      </c>
      <c r="X9" s="37">
        <f>(N30)</f>
        <v>1</v>
      </c>
      <c r="Y9" s="136" t="str">
        <f>IF(W9=".","-",IF(W9&gt;X9,"g",IF(W9=X9,"d","v")))</f>
        <v>v</v>
      </c>
      <c r="Z9" s="137"/>
      <c r="AA9" s="138"/>
      <c r="AB9" s="138"/>
      <c r="AC9" s="138"/>
      <c r="AD9" s="135">
        <v>3</v>
      </c>
      <c r="AE9" s="37">
        <f>(N25)</f>
        <v>1</v>
      </c>
      <c r="AF9" s="37">
        <f>(P25)</f>
        <v>0</v>
      </c>
      <c r="AG9" s="136" t="str">
        <f t="shared" si="1"/>
        <v>g</v>
      </c>
      <c r="AH9" s="139"/>
      <c r="AI9" s="55">
        <f t="shared" si="2"/>
        <v>7</v>
      </c>
      <c r="AJ9" s="56">
        <f t="shared" si="3"/>
        <v>1</v>
      </c>
      <c r="AK9" s="56">
        <f t="shared" si="4"/>
        <v>0</v>
      </c>
      <c r="AL9" s="56">
        <f t="shared" si="5"/>
        <v>6</v>
      </c>
      <c r="AM9" s="43">
        <f>SUM(IF(C9&lt;&gt;".",C9)+IF(G9&lt;&gt;".",G9)+IF(K9&lt;&gt;".",K9)+IF(S9&lt;&gt;".",S9)+IF(W9&lt;&gt;".",W9)+IF(O9&lt;&gt;".",O9)+IF(AE9&lt;&gt;".",AE9))</f>
        <v>7</v>
      </c>
      <c r="AN9" s="43">
        <f>SUM(IF(D9&lt;&gt;".",D9)+IF(H9&lt;&gt;".",H9)+IF(L9&lt;&gt;".",L9)+IF(T9&lt;&gt;".",T9)+IF(X9&lt;&gt;".",X9)+IF(P9&lt;&gt;".",P9)+IF(AF9&lt;&gt;".",AF9))</f>
        <v>20</v>
      </c>
      <c r="AO9" s="57">
        <f t="shared" si="6"/>
        <v>3</v>
      </c>
      <c r="AP9" s="140"/>
      <c r="AQ9" s="46">
        <f t="shared" si="7"/>
        <v>8</v>
      </c>
      <c r="AR9" s="47"/>
      <c r="AS9" s="32">
        <f t="shared" si="8"/>
        <v>-13</v>
      </c>
    </row>
    <row r="10" spans="1:45" s="83" customFormat="1" ht="16.5" thickBot="1" x14ac:dyDescent="0.3">
      <c r="A10" s="201" t="s">
        <v>116</v>
      </c>
      <c r="B10" s="142">
        <v>1</v>
      </c>
      <c r="C10" s="59">
        <f>(P12)</f>
        <v>0</v>
      </c>
      <c r="D10" s="59">
        <f>(N12)</f>
        <v>3</v>
      </c>
      <c r="E10" s="143" t="str">
        <f t="shared" si="9"/>
        <v>v</v>
      </c>
      <c r="F10" s="142">
        <v>6</v>
      </c>
      <c r="G10" s="59">
        <f>(P38)</f>
        <v>2</v>
      </c>
      <c r="H10" s="59">
        <f>(N38)</f>
        <v>5</v>
      </c>
      <c r="I10" s="143" t="str">
        <f t="shared" si="10"/>
        <v>v</v>
      </c>
      <c r="J10" s="142">
        <v>4</v>
      </c>
      <c r="K10" s="59">
        <f>(P29)</f>
        <v>0</v>
      </c>
      <c r="L10" s="59">
        <f>(N29)</f>
        <v>1</v>
      </c>
      <c r="M10" s="143" t="str">
        <f>IF(K10=".","-",IF(K10&gt;L10,"g",IF(K10=L10,"d","v")))</f>
        <v>v</v>
      </c>
      <c r="N10" s="142">
        <v>2</v>
      </c>
      <c r="O10" s="59">
        <f>(P20)</f>
        <v>0</v>
      </c>
      <c r="P10" s="59">
        <f>(N20)</f>
        <v>4</v>
      </c>
      <c r="Q10" s="143" t="str">
        <f>IF(O10=".","-",IF(O10&gt;P10,"g",IF(O10=P10,"d","v")))</f>
        <v>v</v>
      </c>
      <c r="R10" s="142">
        <v>7</v>
      </c>
      <c r="S10" s="59">
        <f>(P45)</f>
        <v>1</v>
      </c>
      <c r="T10" s="59">
        <f>(N45)</f>
        <v>0</v>
      </c>
      <c r="U10" s="143" t="str">
        <f>IF(S10=".","-",IF(S10&gt;T10,"g",IF(S10=T10,"d","v")))</f>
        <v>g</v>
      </c>
      <c r="V10" s="142">
        <v>5</v>
      </c>
      <c r="W10" s="59">
        <f>(P35)</f>
        <v>0</v>
      </c>
      <c r="X10" s="59">
        <f>(N35)</f>
        <v>0</v>
      </c>
      <c r="Y10" s="143" t="str">
        <f>IF(W10=".","-",IF(W10&gt;X10,"g",IF(W10=X10,"d","v")))</f>
        <v>d</v>
      </c>
      <c r="Z10" s="142">
        <v>3</v>
      </c>
      <c r="AA10" s="59">
        <f>(P25)</f>
        <v>0</v>
      </c>
      <c r="AB10" s="59">
        <f>(N25)</f>
        <v>1</v>
      </c>
      <c r="AC10" s="143" t="str">
        <f>IF(AA10=".","-",IF(AA10&gt;AB10,"g",IF(AA10=AB10,"d","v")))</f>
        <v>v</v>
      </c>
      <c r="AD10" s="144"/>
      <c r="AE10" s="145"/>
      <c r="AF10" s="145"/>
      <c r="AG10" s="145"/>
      <c r="AH10" s="127"/>
      <c r="AI10" s="63">
        <f t="shared" si="2"/>
        <v>7</v>
      </c>
      <c r="AJ10" s="64">
        <f t="shared" si="3"/>
        <v>1</v>
      </c>
      <c r="AK10" s="64">
        <f t="shared" si="4"/>
        <v>1</v>
      </c>
      <c r="AL10" s="64">
        <f t="shared" si="5"/>
        <v>5</v>
      </c>
      <c r="AM10" s="65">
        <f>SUM(IF(C10&lt;&gt;".",C10)+IF(G10&lt;&gt;".",G10)+IF(K10&lt;&gt;".",K10)+IF(S10&lt;&gt;".",S10)+IF(W10&lt;&gt;".",W10)+IF(AA10&lt;&gt;".",AA10)+IF(O10&lt;&gt;".",O10))</f>
        <v>3</v>
      </c>
      <c r="AN10" s="65">
        <f>SUM(IF(D10&lt;&gt;".",D10)+IF(H10&lt;&gt;".",H10)+IF(L10&lt;&gt;".",L10)+IF(T10&lt;&gt;".",T10)+IF(X10&lt;&gt;".",X10)+IF(AB10&lt;&gt;".",AB10)+IF(P10&lt;&gt;".",P10))</f>
        <v>14</v>
      </c>
      <c r="AO10" s="66">
        <f t="shared" si="6"/>
        <v>4</v>
      </c>
      <c r="AP10" s="134"/>
      <c r="AQ10" s="67">
        <f t="shared" si="7"/>
        <v>7</v>
      </c>
      <c r="AR10" s="47"/>
      <c r="AS10" s="32">
        <f t="shared" si="8"/>
        <v>-11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Szili Balázs</v>
      </c>
      <c r="M12" s="150"/>
      <c r="N12" s="152">
        <v>3</v>
      </c>
      <c r="O12" s="82" t="s">
        <v>74</v>
      </c>
      <c r="P12" s="152">
        <v>0</v>
      </c>
      <c r="R12" s="83" t="str">
        <f>($A$10)</f>
        <v>Erdőteleki Miklós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Trecskó János</v>
      </c>
      <c r="N13" s="152">
        <v>4</v>
      </c>
      <c r="O13" s="82" t="s">
        <v>74</v>
      </c>
      <c r="P13" s="152">
        <v>1</v>
      </c>
      <c r="R13" s="83" t="str">
        <f>($A$9)</f>
        <v>Fazekas Mihály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Balla Antal</v>
      </c>
      <c r="N14" s="152">
        <v>1</v>
      </c>
      <c r="O14" s="82" t="s">
        <v>74</v>
      </c>
      <c r="P14" s="152">
        <v>2</v>
      </c>
      <c r="Q14" s="83"/>
      <c r="R14" s="83" t="str">
        <f>($A$8)</f>
        <v>Valics Lehel 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Körmendi Gábor</v>
      </c>
      <c r="N15" s="152">
        <v>0</v>
      </c>
      <c r="O15" s="82" t="s">
        <v>74</v>
      </c>
      <c r="P15" s="152">
        <v>0</v>
      </c>
      <c r="R15" s="83" t="str">
        <f>(menetrend!$C$45)</f>
        <v xml:space="preserve">Füzy Csaba 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Szili Balázs</v>
      </c>
      <c r="M17" s="150"/>
      <c r="N17" s="152">
        <v>5</v>
      </c>
      <c r="O17" s="82" t="s">
        <v>74</v>
      </c>
      <c r="P17" s="152">
        <v>3</v>
      </c>
      <c r="R17" s="83" t="str">
        <f>($A$9)</f>
        <v>Fazekas Mihály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Trecskó János</v>
      </c>
      <c r="N18" s="152">
        <v>2</v>
      </c>
      <c r="O18" s="82" t="s">
        <v>74</v>
      </c>
      <c r="P18" s="152">
        <v>0</v>
      </c>
      <c r="R18" s="83" t="str">
        <f>($A$8)</f>
        <v>Valics Lehel 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Balla Antal</v>
      </c>
      <c r="N19" s="152">
        <v>1</v>
      </c>
      <c r="O19" s="82" t="s">
        <v>74</v>
      </c>
      <c r="P19" s="152">
        <v>3</v>
      </c>
      <c r="Q19" s="83"/>
      <c r="R19" s="83" t="str">
        <f>(menetrend!$C$45)</f>
        <v xml:space="preserve">Füzy Csaba 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Körmendi Gábor</v>
      </c>
      <c r="N20" s="152">
        <v>4</v>
      </c>
      <c r="O20" s="82" t="s">
        <v>74</v>
      </c>
      <c r="P20" s="152">
        <v>0</v>
      </c>
      <c r="R20" s="83" t="str">
        <f>($A$10)</f>
        <v>Erdőteleki Miklós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Szili Balázs</v>
      </c>
      <c r="M22" s="150"/>
      <c r="N22" s="152">
        <v>1</v>
      </c>
      <c r="O22" s="82" t="s">
        <v>74</v>
      </c>
      <c r="P22" s="152">
        <v>0</v>
      </c>
      <c r="R22" s="83" t="str">
        <f>($A$8)</f>
        <v>Valics Lehel 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Trecskó János</v>
      </c>
      <c r="N23" s="152">
        <v>0</v>
      </c>
      <c r="O23" s="82" t="s">
        <v>74</v>
      </c>
      <c r="P23" s="152">
        <v>2</v>
      </c>
      <c r="R23" s="83" t="str">
        <f>(menetrend!$C$45)</f>
        <v xml:space="preserve">Füzy Csaba 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Balla Antal</v>
      </c>
      <c r="N24" s="152">
        <v>0</v>
      </c>
      <c r="O24" s="82" t="s">
        <v>74</v>
      </c>
      <c r="P24" s="152">
        <v>0</v>
      </c>
      <c r="Q24" s="83"/>
      <c r="R24" s="83" t="str">
        <f>($A$6)</f>
        <v>Körmendi Gábor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Fazekas Mihály</v>
      </c>
      <c r="N25" s="152">
        <v>1</v>
      </c>
      <c r="O25" s="82" t="s">
        <v>74</v>
      </c>
      <c r="P25" s="152">
        <v>0</v>
      </c>
      <c r="R25" s="83" t="str">
        <f>($A$10)</f>
        <v>Erdőteleki Miklós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Szili Balázs</v>
      </c>
      <c r="M27" s="150"/>
      <c r="N27" s="152">
        <v>2</v>
      </c>
      <c r="O27" s="82" t="s">
        <v>74</v>
      </c>
      <c r="P27" s="152">
        <v>1</v>
      </c>
      <c r="R27" s="83" t="str">
        <f>(menetrend!$C$45)</f>
        <v xml:space="preserve">Füzy Csaba 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Trecskó János</v>
      </c>
      <c r="N28" s="152">
        <v>0</v>
      </c>
      <c r="O28" s="82" t="s">
        <v>74</v>
      </c>
      <c r="P28" s="152">
        <v>0</v>
      </c>
      <c r="R28" s="83" t="str">
        <f>($A$6)</f>
        <v>Körmendi Gábor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Balla Antal</v>
      </c>
      <c r="N29" s="152">
        <v>1</v>
      </c>
      <c r="O29" s="82" t="s">
        <v>74</v>
      </c>
      <c r="P29" s="152">
        <v>0</v>
      </c>
      <c r="Q29" s="83"/>
      <c r="R29" s="83" t="str">
        <f>($A$10)</f>
        <v>Erdőteleki Miklós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Valics Lehel </v>
      </c>
      <c r="N30" s="152">
        <v>1</v>
      </c>
      <c r="O30" s="82" t="s">
        <v>74</v>
      </c>
      <c r="P30" s="152">
        <v>0</v>
      </c>
      <c r="R30" s="83" t="str">
        <f>($A$9)</f>
        <v>Fazekas Mihály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Szili Balázs</v>
      </c>
      <c r="M32" s="150"/>
      <c r="N32" s="152">
        <v>0</v>
      </c>
      <c r="O32" s="99" t="s">
        <v>74</v>
      </c>
      <c r="P32" s="152">
        <v>0</v>
      </c>
      <c r="R32" s="83" t="str">
        <f>($A$6)</f>
        <v>Körmendi Gábor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Trecskó János</v>
      </c>
      <c r="N33" s="152">
        <v>1</v>
      </c>
      <c r="O33" s="99" t="s">
        <v>74</v>
      </c>
      <c r="P33" s="152">
        <v>1</v>
      </c>
      <c r="R33" s="83" t="str">
        <f>($A$5)</f>
        <v>Balla Antal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(menetrend!$C$45)</f>
        <v xml:space="preserve">Füzy Csaba </v>
      </c>
      <c r="N34" s="152">
        <v>3</v>
      </c>
      <c r="O34" s="99" t="s">
        <v>74</v>
      </c>
      <c r="P34" s="152">
        <v>0</v>
      </c>
      <c r="Q34" s="83"/>
      <c r="R34" s="83" t="str">
        <f>($A$9)</f>
        <v>Fazekas Mihály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Valics Lehel </v>
      </c>
      <c r="N35" s="152">
        <v>0</v>
      </c>
      <c r="O35" s="99" t="s">
        <v>74</v>
      </c>
      <c r="P35" s="152">
        <v>0</v>
      </c>
      <c r="R35" s="83" t="str">
        <f>($A$10)</f>
        <v>Erdőteleki Miklós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Szili Balázs</v>
      </c>
      <c r="M37" s="150"/>
      <c r="N37" s="152">
        <v>2</v>
      </c>
      <c r="O37" s="82" t="s">
        <v>74</v>
      </c>
      <c r="P37" s="152">
        <v>0</v>
      </c>
      <c r="R37" s="83" t="str">
        <f>($A$5)</f>
        <v>Balla Antal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Trecskó János</v>
      </c>
      <c r="N38" s="152">
        <v>5</v>
      </c>
      <c r="O38" s="82" t="s">
        <v>74</v>
      </c>
      <c r="P38" s="152">
        <v>2</v>
      </c>
      <c r="R38" s="83" t="str">
        <f>($A$10)</f>
        <v>Erdőteleki Miklós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Körmendi Gábor</v>
      </c>
      <c r="N39" s="152">
        <v>3</v>
      </c>
      <c r="O39" s="82" t="s">
        <v>74</v>
      </c>
      <c r="P39" s="152">
        <v>0</v>
      </c>
      <c r="Q39" s="83"/>
      <c r="R39" s="83" t="str">
        <f>($A$9)</f>
        <v>Fazekas Mihály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(menetrend!$C$45)</f>
        <v xml:space="preserve">Füzy Csaba </v>
      </c>
      <c r="N40" s="152">
        <v>1</v>
      </c>
      <c r="O40" s="82" t="s">
        <v>74</v>
      </c>
      <c r="P40" s="152">
        <v>1</v>
      </c>
      <c r="R40" s="83" t="str">
        <f>($A$8)</f>
        <v>Valics Lehel 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Szili Balázs</v>
      </c>
      <c r="M42" s="150"/>
      <c r="N42" s="152">
        <v>2</v>
      </c>
      <c r="O42" s="82" t="s">
        <v>74</v>
      </c>
      <c r="P42" s="152">
        <v>2</v>
      </c>
      <c r="R42" s="83" t="str">
        <f>($A$4)</f>
        <v>Trecskó János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Balla Antal</v>
      </c>
      <c r="N43" s="152">
        <v>4</v>
      </c>
      <c r="O43" s="82" t="s">
        <v>74</v>
      </c>
      <c r="P43" s="152">
        <v>2</v>
      </c>
      <c r="R43" s="83" t="str">
        <f>($A$9)</f>
        <v>Fazekas Mihály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Körmendi Gábor</v>
      </c>
      <c r="N44" s="152">
        <v>0</v>
      </c>
      <c r="O44" s="82" t="s">
        <v>74</v>
      </c>
      <c r="P44" s="152">
        <v>0</v>
      </c>
      <c r="Q44" s="83"/>
      <c r="R44" s="83" t="str">
        <f>($A$8)</f>
        <v>Valics Lehel 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(menetrend!$C$45)</f>
        <v xml:space="preserve">Füzy Csaba </v>
      </c>
      <c r="N45" s="152">
        <v>0</v>
      </c>
      <c r="O45" s="82" t="s">
        <v>74</v>
      </c>
      <c r="P45" s="152">
        <v>1</v>
      </c>
      <c r="R45" s="83" t="str">
        <f>($A$10)</f>
        <v>Erdőteleki Miklós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50" priority="1" stopIfTrue="1" operator="equal">
      <formula>"g"</formula>
    </cfRule>
    <cfRule type="cellIs" dxfId="49" priority="2" stopIfTrue="1" operator="equal">
      <formula>"d"</formula>
    </cfRule>
    <cfRule type="cellIs" dxfId="48" priority="3" stopIfTrue="1" operator="equal">
      <formula>"v"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7" sqref="A7"/>
    </sheetView>
  </sheetViews>
  <sheetFormatPr defaultColWidth="3" defaultRowHeight="15" x14ac:dyDescent="0.25"/>
  <cols>
    <col min="1" max="1" width="21.28515625" style="110" bestFit="1" customWidth="1"/>
    <col min="2" max="33" width="2.85546875" style="110" customWidth="1"/>
    <col min="34" max="34" width="1.42578125" style="110" customWidth="1"/>
    <col min="35" max="40" width="3" style="110" customWidth="1"/>
    <col min="41" max="41" width="3.85546875" style="110" bestFit="1" customWidth="1"/>
    <col min="42" max="42" width="0.85546875" style="110" customWidth="1"/>
    <col min="43" max="43" width="3" style="110" customWidth="1"/>
    <col min="44" max="44" width="1" style="110" customWidth="1"/>
    <col min="45" max="256" width="3" style="110"/>
    <col min="257" max="257" width="21.28515625" style="110" bestFit="1" customWidth="1"/>
    <col min="258" max="289" width="2.85546875" style="110" customWidth="1"/>
    <col min="290" max="290" width="1.42578125" style="110" customWidth="1"/>
    <col min="291" max="296" width="3" style="110" customWidth="1"/>
    <col min="297" max="297" width="3.85546875" style="110" bestFit="1" customWidth="1"/>
    <col min="298" max="298" width="0.85546875" style="110" customWidth="1"/>
    <col min="299" max="299" width="3" style="110" customWidth="1"/>
    <col min="300" max="300" width="1" style="110" customWidth="1"/>
    <col min="301" max="512" width="3" style="110"/>
    <col min="513" max="513" width="21.28515625" style="110" bestFit="1" customWidth="1"/>
    <col min="514" max="545" width="2.85546875" style="110" customWidth="1"/>
    <col min="546" max="546" width="1.42578125" style="110" customWidth="1"/>
    <col min="547" max="552" width="3" style="110" customWidth="1"/>
    <col min="553" max="553" width="3.85546875" style="110" bestFit="1" customWidth="1"/>
    <col min="554" max="554" width="0.85546875" style="110" customWidth="1"/>
    <col min="555" max="555" width="3" style="110" customWidth="1"/>
    <col min="556" max="556" width="1" style="110" customWidth="1"/>
    <col min="557" max="768" width="3" style="110"/>
    <col min="769" max="769" width="21.28515625" style="110" bestFit="1" customWidth="1"/>
    <col min="770" max="801" width="2.85546875" style="110" customWidth="1"/>
    <col min="802" max="802" width="1.42578125" style="110" customWidth="1"/>
    <col min="803" max="808" width="3" style="110" customWidth="1"/>
    <col min="809" max="809" width="3.85546875" style="110" bestFit="1" customWidth="1"/>
    <col min="810" max="810" width="0.85546875" style="110" customWidth="1"/>
    <col min="811" max="811" width="3" style="110" customWidth="1"/>
    <col min="812" max="812" width="1" style="110" customWidth="1"/>
    <col min="813" max="1024" width="3" style="110"/>
    <col min="1025" max="1025" width="21.28515625" style="110" bestFit="1" customWidth="1"/>
    <col min="1026" max="1057" width="2.85546875" style="110" customWidth="1"/>
    <col min="1058" max="1058" width="1.42578125" style="110" customWidth="1"/>
    <col min="1059" max="1064" width="3" style="110" customWidth="1"/>
    <col min="1065" max="1065" width="3.85546875" style="110" bestFit="1" customWidth="1"/>
    <col min="1066" max="1066" width="0.85546875" style="110" customWidth="1"/>
    <col min="1067" max="1067" width="3" style="110" customWidth="1"/>
    <col min="1068" max="1068" width="1" style="110" customWidth="1"/>
    <col min="1069" max="1280" width="3" style="110"/>
    <col min="1281" max="1281" width="21.28515625" style="110" bestFit="1" customWidth="1"/>
    <col min="1282" max="1313" width="2.85546875" style="110" customWidth="1"/>
    <col min="1314" max="1314" width="1.42578125" style="110" customWidth="1"/>
    <col min="1315" max="1320" width="3" style="110" customWidth="1"/>
    <col min="1321" max="1321" width="3.85546875" style="110" bestFit="1" customWidth="1"/>
    <col min="1322" max="1322" width="0.85546875" style="110" customWidth="1"/>
    <col min="1323" max="1323" width="3" style="110" customWidth="1"/>
    <col min="1324" max="1324" width="1" style="110" customWidth="1"/>
    <col min="1325" max="1536" width="3" style="110"/>
    <col min="1537" max="1537" width="21.28515625" style="110" bestFit="1" customWidth="1"/>
    <col min="1538" max="1569" width="2.85546875" style="110" customWidth="1"/>
    <col min="1570" max="1570" width="1.42578125" style="110" customWidth="1"/>
    <col min="1571" max="1576" width="3" style="110" customWidth="1"/>
    <col min="1577" max="1577" width="3.85546875" style="110" bestFit="1" customWidth="1"/>
    <col min="1578" max="1578" width="0.85546875" style="110" customWidth="1"/>
    <col min="1579" max="1579" width="3" style="110" customWidth="1"/>
    <col min="1580" max="1580" width="1" style="110" customWidth="1"/>
    <col min="1581" max="1792" width="3" style="110"/>
    <col min="1793" max="1793" width="21.28515625" style="110" bestFit="1" customWidth="1"/>
    <col min="1794" max="1825" width="2.85546875" style="110" customWidth="1"/>
    <col min="1826" max="1826" width="1.42578125" style="110" customWidth="1"/>
    <col min="1827" max="1832" width="3" style="110" customWidth="1"/>
    <col min="1833" max="1833" width="3.85546875" style="110" bestFit="1" customWidth="1"/>
    <col min="1834" max="1834" width="0.85546875" style="110" customWidth="1"/>
    <col min="1835" max="1835" width="3" style="110" customWidth="1"/>
    <col min="1836" max="1836" width="1" style="110" customWidth="1"/>
    <col min="1837" max="2048" width="3" style="110"/>
    <col min="2049" max="2049" width="21.28515625" style="110" bestFit="1" customWidth="1"/>
    <col min="2050" max="2081" width="2.85546875" style="110" customWidth="1"/>
    <col min="2082" max="2082" width="1.42578125" style="110" customWidth="1"/>
    <col min="2083" max="2088" width="3" style="110" customWidth="1"/>
    <col min="2089" max="2089" width="3.85546875" style="110" bestFit="1" customWidth="1"/>
    <col min="2090" max="2090" width="0.85546875" style="110" customWidth="1"/>
    <col min="2091" max="2091" width="3" style="110" customWidth="1"/>
    <col min="2092" max="2092" width="1" style="110" customWidth="1"/>
    <col min="2093" max="2304" width="3" style="110"/>
    <col min="2305" max="2305" width="21.28515625" style="110" bestFit="1" customWidth="1"/>
    <col min="2306" max="2337" width="2.85546875" style="110" customWidth="1"/>
    <col min="2338" max="2338" width="1.42578125" style="110" customWidth="1"/>
    <col min="2339" max="2344" width="3" style="110" customWidth="1"/>
    <col min="2345" max="2345" width="3.85546875" style="110" bestFit="1" customWidth="1"/>
    <col min="2346" max="2346" width="0.85546875" style="110" customWidth="1"/>
    <col min="2347" max="2347" width="3" style="110" customWidth="1"/>
    <col min="2348" max="2348" width="1" style="110" customWidth="1"/>
    <col min="2349" max="2560" width="3" style="110"/>
    <col min="2561" max="2561" width="21.28515625" style="110" bestFit="1" customWidth="1"/>
    <col min="2562" max="2593" width="2.85546875" style="110" customWidth="1"/>
    <col min="2594" max="2594" width="1.42578125" style="110" customWidth="1"/>
    <col min="2595" max="2600" width="3" style="110" customWidth="1"/>
    <col min="2601" max="2601" width="3.85546875" style="110" bestFit="1" customWidth="1"/>
    <col min="2602" max="2602" width="0.85546875" style="110" customWidth="1"/>
    <col min="2603" max="2603" width="3" style="110" customWidth="1"/>
    <col min="2604" max="2604" width="1" style="110" customWidth="1"/>
    <col min="2605" max="2816" width="3" style="110"/>
    <col min="2817" max="2817" width="21.28515625" style="110" bestFit="1" customWidth="1"/>
    <col min="2818" max="2849" width="2.85546875" style="110" customWidth="1"/>
    <col min="2850" max="2850" width="1.42578125" style="110" customWidth="1"/>
    <col min="2851" max="2856" width="3" style="110" customWidth="1"/>
    <col min="2857" max="2857" width="3.85546875" style="110" bestFit="1" customWidth="1"/>
    <col min="2858" max="2858" width="0.85546875" style="110" customWidth="1"/>
    <col min="2859" max="2859" width="3" style="110" customWidth="1"/>
    <col min="2860" max="2860" width="1" style="110" customWidth="1"/>
    <col min="2861" max="3072" width="3" style="110"/>
    <col min="3073" max="3073" width="21.28515625" style="110" bestFit="1" customWidth="1"/>
    <col min="3074" max="3105" width="2.85546875" style="110" customWidth="1"/>
    <col min="3106" max="3106" width="1.42578125" style="110" customWidth="1"/>
    <col min="3107" max="3112" width="3" style="110" customWidth="1"/>
    <col min="3113" max="3113" width="3.85546875" style="110" bestFit="1" customWidth="1"/>
    <col min="3114" max="3114" width="0.85546875" style="110" customWidth="1"/>
    <col min="3115" max="3115" width="3" style="110" customWidth="1"/>
    <col min="3116" max="3116" width="1" style="110" customWidth="1"/>
    <col min="3117" max="3328" width="3" style="110"/>
    <col min="3329" max="3329" width="21.28515625" style="110" bestFit="1" customWidth="1"/>
    <col min="3330" max="3361" width="2.85546875" style="110" customWidth="1"/>
    <col min="3362" max="3362" width="1.42578125" style="110" customWidth="1"/>
    <col min="3363" max="3368" width="3" style="110" customWidth="1"/>
    <col min="3369" max="3369" width="3.85546875" style="110" bestFit="1" customWidth="1"/>
    <col min="3370" max="3370" width="0.85546875" style="110" customWidth="1"/>
    <col min="3371" max="3371" width="3" style="110" customWidth="1"/>
    <col min="3372" max="3372" width="1" style="110" customWidth="1"/>
    <col min="3373" max="3584" width="3" style="110"/>
    <col min="3585" max="3585" width="21.28515625" style="110" bestFit="1" customWidth="1"/>
    <col min="3586" max="3617" width="2.85546875" style="110" customWidth="1"/>
    <col min="3618" max="3618" width="1.42578125" style="110" customWidth="1"/>
    <col min="3619" max="3624" width="3" style="110" customWidth="1"/>
    <col min="3625" max="3625" width="3.85546875" style="110" bestFit="1" customWidth="1"/>
    <col min="3626" max="3626" width="0.85546875" style="110" customWidth="1"/>
    <col min="3627" max="3627" width="3" style="110" customWidth="1"/>
    <col min="3628" max="3628" width="1" style="110" customWidth="1"/>
    <col min="3629" max="3840" width="3" style="110"/>
    <col min="3841" max="3841" width="21.28515625" style="110" bestFit="1" customWidth="1"/>
    <col min="3842" max="3873" width="2.85546875" style="110" customWidth="1"/>
    <col min="3874" max="3874" width="1.42578125" style="110" customWidth="1"/>
    <col min="3875" max="3880" width="3" style="110" customWidth="1"/>
    <col min="3881" max="3881" width="3.85546875" style="110" bestFit="1" customWidth="1"/>
    <col min="3882" max="3882" width="0.85546875" style="110" customWidth="1"/>
    <col min="3883" max="3883" width="3" style="110" customWidth="1"/>
    <col min="3884" max="3884" width="1" style="110" customWidth="1"/>
    <col min="3885" max="4096" width="3" style="110"/>
    <col min="4097" max="4097" width="21.28515625" style="110" bestFit="1" customWidth="1"/>
    <col min="4098" max="4129" width="2.85546875" style="110" customWidth="1"/>
    <col min="4130" max="4130" width="1.42578125" style="110" customWidth="1"/>
    <col min="4131" max="4136" width="3" style="110" customWidth="1"/>
    <col min="4137" max="4137" width="3.85546875" style="110" bestFit="1" customWidth="1"/>
    <col min="4138" max="4138" width="0.85546875" style="110" customWidth="1"/>
    <col min="4139" max="4139" width="3" style="110" customWidth="1"/>
    <col min="4140" max="4140" width="1" style="110" customWidth="1"/>
    <col min="4141" max="4352" width="3" style="110"/>
    <col min="4353" max="4353" width="21.28515625" style="110" bestFit="1" customWidth="1"/>
    <col min="4354" max="4385" width="2.85546875" style="110" customWidth="1"/>
    <col min="4386" max="4386" width="1.42578125" style="110" customWidth="1"/>
    <col min="4387" max="4392" width="3" style="110" customWidth="1"/>
    <col min="4393" max="4393" width="3.85546875" style="110" bestFit="1" customWidth="1"/>
    <col min="4394" max="4394" width="0.85546875" style="110" customWidth="1"/>
    <col min="4395" max="4395" width="3" style="110" customWidth="1"/>
    <col min="4396" max="4396" width="1" style="110" customWidth="1"/>
    <col min="4397" max="4608" width="3" style="110"/>
    <col min="4609" max="4609" width="21.28515625" style="110" bestFit="1" customWidth="1"/>
    <col min="4610" max="4641" width="2.85546875" style="110" customWidth="1"/>
    <col min="4642" max="4642" width="1.42578125" style="110" customWidth="1"/>
    <col min="4643" max="4648" width="3" style="110" customWidth="1"/>
    <col min="4649" max="4649" width="3.85546875" style="110" bestFit="1" customWidth="1"/>
    <col min="4650" max="4650" width="0.85546875" style="110" customWidth="1"/>
    <col min="4651" max="4651" width="3" style="110" customWidth="1"/>
    <col min="4652" max="4652" width="1" style="110" customWidth="1"/>
    <col min="4653" max="4864" width="3" style="110"/>
    <col min="4865" max="4865" width="21.28515625" style="110" bestFit="1" customWidth="1"/>
    <col min="4866" max="4897" width="2.85546875" style="110" customWidth="1"/>
    <col min="4898" max="4898" width="1.42578125" style="110" customWidth="1"/>
    <col min="4899" max="4904" width="3" style="110" customWidth="1"/>
    <col min="4905" max="4905" width="3.85546875" style="110" bestFit="1" customWidth="1"/>
    <col min="4906" max="4906" width="0.85546875" style="110" customWidth="1"/>
    <col min="4907" max="4907" width="3" style="110" customWidth="1"/>
    <col min="4908" max="4908" width="1" style="110" customWidth="1"/>
    <col min="4909" max="5120" width="3" style="110"/>
    <col min="5121" max="5121" width="21.28515625" style="110" bestFit="1" customWidth="1"/>
    <col min="5122" max="5153" width="2.85546875" style="110" customWidth="1"/>
    <col min="5154" max="5154" width="1.42578125" style="110" customWidth="1"/>
    <col min="5155" max="5160" width="3" style="110" customWidth="1"/>
    <col min="5161" max="5161" width="3.85546875" style="110" bestFit="1" customWidth="1"/>
    <col min="5162" max="5162" width="0.85546875" style="110" customWidth="1"/>
    <col min="5163" max="5163" width="3" style="110" customWidth="1"/>
    <col min="5164" max="5164" width="1" style="110" customWidth="1"/>
    <col min="5165" max="5376" width="3" style="110"/>
    <col min="5377" max="5377" width="21.28515625" style="110" bestFit="1" customWidth="1"/>
    <col min="5378" max="5409" width="2.85546875" style="110" customWidth="1"/>
    <col min="5410" max="5410" width="1.42578125" style="110" customWidth="1"/>
    <col min="5411" max="5416" width="3" style="110" customWidth="1"/>
    <col min="5417" max="5417" width="3.85546875" style="110" bestFit="1" customWidth="1"/>
    <col min="5418" max="5418" width="0.85546875" style="110" customWidth="1"/>
    <col min="5419" max="5419" width="3" style="110" customWidth="1"/>
    <col min="5420" max="5420" width="1" style="110" customWidth="1"/>
    <col min="5421" max="5632" width="3" style="110"/>
    <col min="5633" max="5633" width="21.28515625" style="110" bestFit="1" customWidth="1"/>
    <col min="5634" max="5665" width="2.85546875" style="110" customWidth="1"/>
    <col min="5666" max="5666" width="1.42578125" style="110" customWidth="1"/>
    <col min="5667" max="5672" width="3" style="110" customWidth="1"/>
    <col min="5673" max="5673" width="3.85546875" style="110" bestFit="1" customWidth="1"/>
    <col min="5674" max="5674" width="0.85546875" style="110" customWidth="1"/>
    <col min="5675" max="5675" width="3" style="110" customWidth="1"/>
    <col min="5676" max="5676" width="1" style="110" customWidth="1"/>
    <col min="5677" max="5888" width="3" style="110"/>
    <col min="5889" max="5889" width="21.28515625" style="110" bestFit="1" customWidth="1"/>
    <col min="5890" max="5921" width="2.85546875" style="110" customWidth="1"/>
    <col min="5922" max="5922" width="1.42578125" style="110" customWidth="1"/>
    <col min="5923" max="5928" width="3" style="110" customWidth="1"/>
    <col min="5929" max="5929" width="3.85546875" style="110" bestFit="1" customWidth="1"/>
    <col min="5930" max="5930" width="0.85546875" style="110" customWidth="1"/>
    <col min="5931" max="5931" width="3" style="110" customWidth="1"/>
    <col min="5932" max="5932" width="1" style="110" customWidth="1"/>
    <col min="5933" max="6144" width="3" style="110"/>
    <col min="6145" max="6145" width="21.28515625" style="110" bestFit="1" customWidth="1"/>
    <col min="6146" max="6177" width="2.85546875" style="110" customWidth="1"/>
    <col min="6178" max="6178" width="1.42578125" style="110" customWidth="1"/>
    <col min="6179" max="6184" width="3" style="110" customWidth="1"/>
    <col min="6185" max="6185" width="3.85546875" style="110" bestFit="1" customWidth="1"/>
    <col min="6186" max="6186" width="0.85546875" style="110" customWidth="1"/>
    <col min="6187" max="6187" width="3" style="110" customWidth="1"/>
    <col min="6188" max="6188" width="1" style="110" customWidth="1"/>
    <col min="6189" max="6400" width="3" style="110"/>
    <col min="6401" max="6401" width="21.28515625" style="110" bestFit="1" customWidth="1"/>
    <col min="6402" max="6433" width="2.85546875" style="110" customWidth="1"/>
    <col min="6434" max="6434" width="1.42578125" style="110" customWidth="1"/>
    <col min="6435" max="6440" width="3" style="110" customWidth="1"/>
    <col min="6441" max="6441" width="3.85546875" style="110" bestFit="1" customWidth="1"/>
    <col min="6442" max="6442" width="0.85546875" style="110" customWidth="1"/>
    <col min="6443" max="6443" width="3" style="110" customWidth="1"/>
    <col min="6444" max="6444" width="1" style="110" customWidth="1"/>
    <col min="6445" max="6656" width="3" style="110"/>
    <col min="6657" max="6657" width="21.28515625" style="110" bestFit="1" customWidth="1"/>
    <col min="6658" max="6689" width="2.85546875" style="110" customWidth="1"/>
    <col min="6690" max="6690" width="1.42578125" style="110" customWidth="1"/>
    <col min="6691" max="6696" width="3" style="110" customWidth="1"/>
    <col min="6697" max="6697" width="3.85546875" style="110" bestFit="1" customWidth="1"/>
    <col min="6698" max="6698" width="0.85546875" style="110" customWidth="1"/>
    <col min="6699" max="6699" width="3" style="110" customWidth="1"/>
    <col min="6700" max="6700" width="1" style="110" customWidth="1"/>
    <col min="6701" max="6912" width="3" style="110"/>
    <col min="6913" max="6913" width="21.28515625" style="110" bestFit="1" customWidth="1"/>
    <col min="6914" max="6945" width="2.85546875" style="110" customWidth="1"/>
    <col min="6946" max="6946" width="1.42578125" style="110" customWidth="1"/>
    <col min="6947" max="6952" width="3" style="110" customWidth="1"/>
    <col min="6953" max="6953" width="3.85546875" style="110" bestFit="1" customWidth="1"/>
    <col min="6954" max="6954" width="0.85546875" style="110" customWidth="1"/>
    <col min="6955" max="6955" width="3" style="110" customWidth="1"/>
    <col min="6956" max="6956" width="1" style="110" customWidth="1"/>
    <col min="6957" max="7168" width="3" style="110"/>
    <col min="7169" max="7169" width="21.28515625" style="110" bestFit="1" customWidth="1"/>
    <col min="7170" max="7201" width="2.85546875" style="110" customWidth="1"/>
    <col min="7202" max="7202" width="1.42578125" style="110" customWidth="1"/>
    <col min="7203" max="7208" width="3" style="110" customWidth="1"/>
    <col min="7209" max="7209" width="3.85546875" style="110" bestFit="1" customWidth="1"/>
    <col min="7210" max="7210" width="0.85546875" style="110" customWidth="1"/>
    <col min="7211" max="7211" width="3" style="110" customWidth="1"/>
    <col min="7212" max="7212" width="1" style="110" customWidth="1"/>
    <col min="7213" max="7424" width="3" style="110"/>
    <col min="7425" max="7425" width="21.28515625" style="110" bestFit="1" customWidth="1"/>
    <col min="7426" max="7457" width="2.85546875" style="110" customWidth="1"/>
    <col min="7458" max="7458" width="1.42578125" style="110" customWidth="1"/>
    <col min="7459" max="7464" width="3" style="110" customWidth="1"/>
    <col min="7465" max="7465" width="3.85546875" style="110" bestFit="1" customWidth="1"/>
    <col min="7466" max="7466" width="0.85546875" style="110" customWidth="1"/>
    <col min="7467" max="7467" width="3" style="110" customWidth="1"/>
    <col min="7468" max="7468" width="1" style="110" customWidth="1"/>
    <col min="7469" max="7680" width="3" style="110"/>
    <col min="7681" max="7681" width="21.28515625" style="110" bestFit="1" customWidth="1"/>
    <col min="7682" max="7713" width="2.85546875" style="110" customWidth="1"/>
    <col min="7714" max="7714" width="1.42578125" style="110" customWidth="1"/>
    <col min="7715" max="7720" width="3" style="110" customWidth="1"/>
    <col min="7721" max="7721" width="3.85546875" style="110" bestFit="1" customWidth="1"/>
    <col min="7722" max="7722" width="0.85546875" style="110" customWidth="1"/>
    <col min="7723" max="7723" width="3" style="110" customWidth="1"/>
    <col min="7724" max="7724" width="1" style="110" customWidth="1"/>
    <col min="7725" max="7936" width="3" style="110"/>
    <col min="7937" max="7937" width="21.28515625" style="110" bestFit="1" customWidth="1"/>
    <col min="7938" max="7969" width="2.85546875" style="110" customWidth="1"/>
    <col min="7970" max="7970" width="1.42578125" style="110" customWidth="1"/>
    <col min="7971" max="7976" width="3" style="110" customWidth="1"/>
    <col min="7977" max="7977" width="3.85546875" style="110" bestFit="1" customWidth="1"/>
    <col min="7978" max="7978" width="0.85546875" style="110" customWidth="1"/>
    <col min="7979" max="7979" width="3" style="110" customWidth="1"/>
    <col min="7980" max="7980" width="1" style="110" customWidth="1"/>
    <col min="7981" max="8192" width="3" style="110"/>
    <col min="8193" max="8193" width="21.28515625" style="110" bestFit="1" customWidth="1"/>
    <col min="8194" max="8225" width="2.85546875" style="110" customWidth="1"/>
    <col min="8226" max="8226" width="1.42578125" style="110" customWidth="1"/>
    <col min="8227" max="8232" width="3" style="110" customWidth="1"/>
    <col min="8233" max="8233" width="3.85546875" style="110" bestFit="1" customWidth="1"/>
    <col min="8234" max="8234" width="0.85546875" style="110" customWidth="1"/>
    <col min="8235" max="8235" width="3" style="110" customWidth="1"/>
    <col min="8236" max="8236" width="1" style="110" customWidth="1"/>
    <col min="8237" max="8448" width="3" style="110"/>
    <col min="8449" max="8449" width="21.28515625" style="110" bestFit="1" customWidth="1"/>
    <col min="8450" max="8481" width="2.85546875" style="110" customWidth="1"/>
    <col min="8482" max="8482" width="1.42578125" style="110" customWidth="1"/>
    <col min="8483" max="8488" width="3" style="110" customWidth="1"/>
    <col min="8489" max="8489" width="3.85546875" style="110" bestFit="1" customWidth="1"/>
    <col min="8490" max="8490" width="0.85546875" style="110" customWidth="1"/>
    <col min="8491" max="8491" width="3" style="110" customWidth="1"/>
    <col min="8492" max="8492" width="1" style="110" customWidth="1"/>
    <col min="8493" max="8704" width="3" style="110"/>
    <col min="8705" max="8705" width="21.28515625" style="110" bestFit="1" customWidth="1"/>
    <col min="8706" max="8737" width="2.85546875" style="110" customWidth="1"/>
    <col min="8738" max="8738" width="1.42578125" style="110" customWidth="1"/>
    <col min="8739" max="8744" width="3" style="110" customWidth="1"/>
    <col min="8745" max="8745" width="3.85546875" style="110" bestFit="1" customWidth="1"/>
    <col min="8746" max="8746" width="0.85546875" style="110" customWidth="1"/>
    <col min="8747" max="8747" width="3" style="110" customWidth="1"/>
    <col min="8748" max="8748" width="1" style="110" customWidth="1"/>
    <col min="8749" max="8960" width="3" style="110"/>
    <col min="8961" max="8961" width="21.28515625" style="110" bestFit="1" customWidth="1"/>
    <col min="8962" max="8993" width="2.85546875" style="110" customWidth="1"/>
    <col min="8994" max="8994" width="1.42578125" style="110" customWidth="1"/>
    <col min="8995" max="9000" width="3" style="110" customWidth="1"/>
    <col min="9001" max="9001" width="3.85546875" style="110" bestFit="1" customWidth="1"/>
    <col min="9002" max="9002" width="0.85546875" style="110" customWidth="1"/>
    <col min="9003" max="9003" width="3" style="110" customWidth="1"/>
    <col min="9004" max="9004" width="1" style="110" customWidth="1"/>
    <col min="9005" max="9216" width="3" style="110"/>
    <col min="9217" max="9217" width="21.28515625" style="110" bestFit="1" customWidth="1"/>
    <col min="9218" max="9249" width="2.85546875" style="110" customWidth="1"/>
    <col min="9250" max="9250" width="1.42578125" style="110" customWidth="1"/>
    <col min="9251" max="9256" width="3" style="110" customWidth="1"/>
    <col min="9257" max="9257" width="3.85546875" style="110" bestFit="1" customWidth="1"/>
    <col min="9258" max="9258" width="0.85546875" style="110" customWidth="1"/>
    <col min="9259" max="9259" width="3" style="110" customWidth="1"/>
    <col min="9260" max="9260" width="1" style="110" customWidth="1"/>
    <col min="9261" max="9472" width="3" style="110"/>
    <col min="9473" max="9473" width="21.28515625" style="110" bestFit="1" customWidth="1"/>
    <col min="9474" max="9505" width="2.85546875" style="110" customWidth="1"/>
    <col min="9506" max="9506" width="1.42578125" style="110" customWidth="1"/>
    <col min="9507" max="9512" width="3" style="110" customWidth="1"/>
    <col min="9513" max="9513" width="3.85546875" style="110" bestFit="1" customWidth="1"/>
    <col min="9514" max="9514" width="0.85546875" style="110" customWidth="1"/>
    <col min="9515" max="9515" width="3" style="110" customWidth="1"/>
    <col min="9516" max="9516" width="1" style="110" customWidth="1"/>
    <col min="9517" max="9728" width="3" style="110"/>
    <col min="9729" max="9729" width="21.28515625" style="110" bestFit="1" customWidth="1"/>
    <col min="9730" max="9761" width="2.85546875" style="110" customWidth="1"/>
    <col min="9762" max="9762" width="1.42578125" style="110" customWidth="1"/>
    <col min="9763" max="9768" width="3" style="110" customWidth="1"/>
    <col min="9769" max="9769" width="3.85546875" style="110" bestFit="1" customWidth="1"/>
    <col min="9770" max="9770" width="0.85546875" style="110" customWidth="1"/>
    <col min="9771" max="9771" width="3" style="110" customWidth="1"/>
    <col min="9772" max="9772" width="1" style="110" customWidth="1"/>
    <col min="9773" max="9984" width="3" style="110"/>
    <col min="9985" max="9985" width="21.28515625" style="110" bestFit="1" customWidth="1"/>
    <col min="9986" max="10017" width="2.85546875" style="110" customWidth="1"/>
    <col min="10018" max="10018" width="1.42578125" style="110" customWidth="1"/>
    <col min="10019" max="10024" width="3" style="110" customWidth="1"/>
    <col min="10025" max="10025" width="3.85546875" style="110" bestFit="1" customWidth="1"/>
    <col min="10026" max="10026" width="0.85546875" style="110" customWidth="1"/>
    <col min="10027" max="10027" width="3" style="110" customWidth="1"/>
    <col min="10028" max="10028" width="1" style="110" customWidth="1"/>
    <col min="10029" max="10240" width="3" style="110"/>
    <col min="10241" max="10241" width="21.28515625" style="110" bestFit="1" customWidth="1"/>
    <col min="10242" max="10273" width="2.85546875" style="110" customWidth="1"/>
    <col min="10274" max="10274" width="1.42578125" style="110" customWidth="1"/>
    <col min="10275" max="10280" width="3" style="110" customWidth="1"/>
    <col min="10281" max="10281" width="3.85546875" style="110" bestFit="1" customWidth="1"/>
    <col min="10282" max="10282" width="0.85546875" style="110" customWidth="1"/>
    <col min="10283" max="10283" width="3" style="110" customWidth="1"/>
    <col min="10284" max="10284" width="1" style="110" customWidth="1"/>
    <col min="10285" max="10496" width="3" style="110"/>
    <col min="10497" max="10497" width="21.28515625" style="110" bestFit="1" customWidth="1"/>
    <col min="10498" max="10529" width="2.85546875" style="110" customWidth="1"/>
    <col min="10530" max="10530" width="1.42578125" style="110" customWidth="1"/>
    <col min="10531" max="10536" width="3" style="110" customWidth="1"/>
    <col min="10537" max="10537" width="3.85546875" style="110" bestFit="1" customWidth="1"/>
    <col min="10538" max="10538" width="0.85546875" style="110" customWidth="1"/>
    <col min="10539" max="10539" width="3" style="110" customWidth="1"/>
    <col min="10540" max="10540" width="1" style="110" customWidth="1"/>
    <col min="10541" max="10752" width="3" style="110"/>
    <col min="10753" max="10753" width="21.28515625" style="110" bestFit="1" customWidth="1"/>
    <col min="10754" max="10785" width="2.85546875" style="110" customWidth="1"/>
    <col min="10786" max="10786" width="1.42578125" style="110" customWidth="1"/>
    <col min="10787" max="10792" width="3" style="110" customWidth="1"/>
    <col min="10793" max="10793" width="3.85546875" style="110" bestFit="1" customWidth="1"/>
    <col min="10794" max="10794" width="0.85546875" style="110" customWidth="1"/>
    <col min="10795" max="10795" width="3" style="110" customWidth="1"/>
    <col min="10796" max="10796" width="1" style="110" customWidth="1"/>
    <col min="10797" max="11008" width="3" style="110"/>
    <col min="11009" max="11009" width="21.28515625" style="110" bestFit="1" customWidth="1"/>
    <col min="11010" max="11041" width="2.85546875" style="110" customWidth="1"/>
    <col min="11042" max="11042" width="1.42578125" style="110" customWidth="1"/>
    <col min="11043" max="11048" width="3" style="110" customWidth="1"/>
    <col min="11049" max="11049" width="3.85546875" style="110" bestFit="1" customWidth="1"/>
    <col min="11050" max="11050" width="0.85546875" style="110" customWidth="1"/>
    <col min="11051" max="11051" width="3" style="110" customWidth="1"/>
    <col min="11052" max="11052" width="1" style="110" customWidth="1"/>
    <col min="11053" max="11264" width="3" style="110"/>
    <col min="11265" max="11265" width="21.28515625" style="110" bestFit="1" customWidth="1"/>
    <col min="11266" max="11297" width="2.85546875" style="110" customWidth="1"/>
    <col min="11298" max="11298" width="1.42578125" style="110" customWidth="1"/>
    <col min="11299" max="11304" width="3" style="110" customWidth="1"/>
    <col min="11305" max="11305" width="3.85546875" style="110" bestFit="1" customWidth="1"/>
    <col min="11306" max="11306" width="0.85546875" style="110" customWidth="1"/>
    <col min="11307" max="11307" width="3" style="110" customWidth="1"/>
    <col min="11308" max="11308" width="1" style="110" customWidth="1"/>
    <col min="11309" max="11520" width="3" style="110"/>
    <col min="11521" max="11521" width="21.28515625" style="110" bestFit="1" customWidth="1"/>
    <col min="11522" max="11553" width="2.85546875" style="110" customWidth="1"/>
    <col min="11554" max="11554" width="1.42578125" style="110" customWidth="1"/>
    <col min="11555" max="11560" width="3" style="110" customWidth="1"/>
    <col min="11561" max="11561" width="3.85546875" style="110" bestFit="1" customWidth="1"/>
    <col min="11562" max="11562" width="0.85546875" style="110" customWidth="1"/>
    <col min="11563" max="11563" width="3" style="110" customWidth="1"/>
    <col min="11564" max="11564" width="1" style="110" customWidth="1"/>
    <col min="11565" max="11776" width="3" style="110"/>
    <col min="11777" max="11777" width="21.28515625" style="110" bestFit="1" customWidth="1"/>
    <col min="11778" max="11809" width="2.85546875" style="110" customWidth="1"/>
    <col min="11810" max="11810" width="1.42578125" style="110" customWidth="1"/>
    <col min="11811" max="11816" width="3" style="110" customWidth="1"/>
    <col min="11817" max="11817" width="3.85546875" style="110" bestFit="1" customWidth="1"/>
    <col min="11818" max="11818" width="0.85546875" style="110" customWidth="1"/>
    <col min="11819" max="11819" width="3" style="110" customWidth="1"/>
    <col min="11820" max="11820" width="1" style="110" customWidth="1"/>
    <col min="11821" max="12032" width="3" style="110"/>
    <col min="12033" max="12033" width="21.28515625" style="110" bestFit="1" customWidth="1"/>
    <col min="12034" max="12065" width="2.85546875" style="110" customWidth="1"/>
    <col min="12066" max="12066" width="1.42578125" style="110" customWidth="1"/>
    <col min="12067" max="12072" width="3" style="110" customWidth="1"/>
    <col min="12073" max="12073" width="3.85546875" style="110" bestFit="1" customWidth="1"/>
    <col min="12074" max="12074" width="0.85546875" style="110" customWidth="1"/>
    <col min="12075" max="12075" width="3" style="110" customWidth="1"/>
    <col min="12076" max="12076" width="1" style="110" customWidth="1"/>
    <col min="12077" max="12288" width="3" style="110"/>
    <col min="12289" max="12289" width="21.28515625" style="110" bestFit="1" customWidth="1"/>
    <col min="12290" max="12321" width="2.85546875" style="110" customWidth="1"/>
    <col min="12322" max="12322" width="1.42578125" style="110" customWidth="1"/>
    <col min="12323" max="12328" width="3" style="110" customWidth="1"/>
    <col min="12329" max="12329" width="3.85546875" style="110" bestFit="1" customWidth="1"/>
    <col min="12330" max="12330" width="0.85546875" style="110" customWidth="1"/>
    <col min="12331" max="12331" width="3" style="110" customWidth="1"/>
    <col min="12332" max="12332" width="1" style="110" customWidth="1"/>
    <col min="12333" max="12544" width="3" style="110"/>
    <col min="12545" max="12545" width="21.28515625" style="110" bestFit="1" customWidth="1"/>
    <col min="12546" max="12577" width="2.85546875" style="110" customWidth="1"/>
    <col min="12578" max="12578" width="1.42578125" style="110" customWidth="1"/>
    <col min="12579" max="12584" width="3" style="110" customWidth="1"/>
    <col min="12585" max="12585" width="3.85546875" style="110" bestFit="1" customWidth="1"/>
    <col min="12586" max="12586" width="0.85546875" style="110" customWidth="1"/>
    <col min="12587" max="12587" width="3" style="110" customWidth="1"/>
    <col min="12588" max="12588" width="1" style="110" customWidth="1"/>
    <col min="12589" max="12800" width="3" style="110"/>
    <col min="12801" max="12801" width="21.28515625" style="110" bestFit="1" customWidth="1"/>
    <col min="12802" max="12833" width="2.85546875" style="110" customWidth="1"/>
    <col min="12834" max="12834" width="1.42578125" style="110" customWidth="1"/>
    <col min="12835" max="12840" width="3" style="110" customWidth="1"/>
    <col min="12841" max="12841" width="3.85546875" style="110" bestFit="1" customWidth="1"/>
    <col min="12842" max="12842" width="0.85546875" style="110" customWidth="1"/>
    <col min="12843" max="12843" width="3" style="110" customWidth="1"/>
    <col min="12844" max="12844" width="1" style="110" customWidth="1"/>
    <col min="12845" max="13056" width="3" style="110"/>
    <col min="13057" max="13057" width="21.28515625" style="110" bestFit="1" customWidth="1"/>
    <col min="13058" max="13089" width="2.85546875" style="110" customWidth="1"/>
    <col min="13090" max="13090" width="1.42578125" style="110" customWidth="1"/>
    <col min="13091" max="13096" width="3" style="110" customWidth="1"/>
    <col min="13097" max="13097" width="3.85546875" style="110" bestFit="1" customWidth="1"/>
    <col min="13098" max="13098" width="0.85546875" style="110" customWidth="1"/>
    <col min="13099" max="13099" width="3" style="110" customWidth="1"/>
    <col min="13100" max="13100" width="1" style="110" customWidth="1"/>
    <col min="13101" max="13312" width="3" style="110"/>
    <col min="13313" max="13313" width="21.28515625" style="110" bestFit="1" customWidth="1"/>
    <col min="13314" max="13345" width="2.85546875" style="110" customWidth="1"/>
    <col min="13346" max="13346" width="1.42578125" style="110" customWidth="1"/>
    <col min="13347" max="13352" width="3" style="110" customWidth="1"/>
    <col min="13353" max="13353" width="3.85546875" style="110" bestFit="1" customWidth="1"/>
    <col min="13354" max="13354" width="0.85546875" style="110" customWidth="1"/>
    <col min="13355" max="13355" width="3" style="110" customWidth="1"/>
    <col min="13356" max="13356" width="1" style="110" customWidth="1"/>
    <col min="13357" max="13568" width="3" style="110"/>
    <col min="13569" max="13569" width="21.28515625" style="110" bestFit="1" customWidth="1"/>
    <col min="13570" max="13601" width="2.85546875" style="110" customWidth="1"/>
    <col min="13602" max="13602" width="1.42578125" style="110" customWidth="1"/>
    <col min="13603" max="13608" width="3" style="110" customWidth="1"/>
    <col min="13609" max="13609" width="3.85546875" style="110" bestFit="1" customWidth="1"/>
    <col min="13610" max="13610" width="0.85546875" style="110" customWidth="1"/>
    <col min="13611" max="13611" width="3" style="110" customWidth="1"/>
    <col min="13612" max="13612" width="1" style="110" customWidth="1"/>
    <col min="13613" max="13824" width="3" style="110"/>
    <col min="13825" max="13825" width="21.28515625" style="110" bestFit="1" customWidth="1"/>
    <col min="13826" max="13857" width="2.85546875" style="110" customWidth="1"/>
    <col min="13858" max="13858" width="1.42578125" style="110" customWidth="1"/>
    <col min="13859" max="13864" width="3" style="110" customWidth="1"/>
    <col min="13865" max="13865" width="3.85546875" style="110" bestFit="1" customWidth="1"/>
    <col min="13866" max="13866" width="0.85546875" style="110" customWidth="1"/>
    <col min="13867" max="13867" width="3" style="110" customWidth="1"/>
    <col min="13868" max="13868" width="1" style="110" customWidth="1"/>
    <col min="13869" max="14080" width="3" style="110"/>
    <col min="14081" max="14081" width="21.28515625" style="110" bestFit="1" customWidth="1"/>
    <col min="14082" max="14113" width="2.85546875" style="110" customWidth="1"/>
    <col min="14114" max="14114" width="1.42578125" style="110" customWidth="1"/>
    <col min="14115" max="14120" width="3" style="110" customWidth="1"/>
    <col min="14121" max="14121" width="3.85546875" style="110" bestFit="1" customWidth="1"/>
    <col min="14122" max="14122" width="0.85546875" style="110" customWidth="1"/>
    <col min="14123" max="14123" width="3" style="110" customWidth="1"/>
    <col min="14124" max="14124" width="1" style="110" customWidth="1"/>
    <col min="14125" max="14336" width="3" style="110"/>
    <col min="14337" max="14337" width="21.28515625" style="110" bestFit="1" customWidth="1"/>
    <col min="14338" max="14369" width="2.85546875" style="110" customWidth="1"/>
    <col min="14370" max="14370" width="1.42578125" style="110" customWidth="1"/>
    <col min="14371" max="14376" width="3" style="110" customWidth="1"/>
    <col min="14377" max="14377" width="3.85546875" style="110" bestFit="1" customWidth="1"/>
    <col min="14378" max="14378" width="0.85546875" style="110" customWidth="1"/>
    <col min="14379" max="14379" width="3" style="110" customWidth="1"/>
    <col min="14380" max="14380" width="1" style="110" customWidth="1"/>
    <col min="14381" max="14592" width="3" style="110"/>
    <col min="14593" max="14593" width="21.28515625" style="110" bestFit="1" customWidth="1"/>
    <col min="14594" max="14625" width="2.85546875" style="110" customWidth="1"/>
    <col min="14626" max="14626" width="1.42578125" style="110" customWidth="1"/>
    <col min="14627" max="14632" width="3" style="110" customWidth="1"/>
    <col min="14633" max="14633" width="3.85546875" style="110" bestFit="1" customWidth="1"/>
    <col min="14634" max="14634" width="0.85546875" style="110" customWidth="1"/>
    <col min="14635" max="14635" width="3" style="110" customWidth="1"/>
    <col min="14636" max="14636" width="1" style="110" customWidth="1"/>
    <col min="14637" max="14848" width="3" style="110"/>
    <col min="14849" max="14849" width="21.28515625" style="110" bestFit="1" customWidth="1"/>
    <col min="14850" max="14881" width="2.85546875" style="110" customWidth="1"/>
    <col min="14882" max="14882" width="1.42578125" style="110" customWidth="1"/>
    <col min="14883" max="14888" width="3" style="110" customWidth="1"/>
    <col min="14889" max="14889" width="3.85546875" style="110" bestFit="1" customWidth="1"/>
    <col min="14890" max="14890" width="0.85546875" style="110" customWidth="1"/>
    <col min="14891" max="14891" width="3" style="110" customWidth="1"/>
    <col min="14892" max="14892" width="1" style="110" customWidth="1"/>
    <col min="14893" max="15104" width="3" style="110"/>
    <col min="15105" max="15105" width="21.28515625" style="110" bestFit="1" customWidth="1"/>
    <col min="15106" max="15137" width="2.85546875" style="110" customWidth="1"/>
    <col min="15138" max="15138" width="1.42578125" style="110" customWidth="1"/>
    <col min="15139" max="15144" width="3" style="110" customWidth="1"/>
    <col min="15145" max="15145" width="3.85546875" style="110" bestFit="1" customWidth="1"/>
    <col min="15146" max="15146" width="0.85546875" style="110" customWidth="1"/>
    <col min="15147" max="15147" width="3" style="110" customWidth="1"/>
    <col min="15148" max="15148" width="1" style="110" customWidth="1"/>
    <col min="15149" max="15360" width="3" style="110"/>
    <col min="15361" max="15361" width="21.28515625" style="110" bestFit="1" customWidth="1"/>
    <col min="15362" max="15393" width="2.85546875" style="110" customWidth="1"/>
    <col min="15394" max="15394" width="1.42578125" style="110" customWidth="1"/>
    <col min="15395" max="15400" width="3" style="110" customWidth="1"/>
    <col min="15401" max="15401" width="3.85546875" style="110" bestFit="1" customWidth="1"/>
    <col min="15402" max="15402" width="0.85546875" style="110" customWidth="1"/>
    <col min="15403" max="15403" width="3" style="110" customWidth="1"/>
    <col min="15404" max="15404" width="1" style="110" customWidth="1"/>
    <col min="15405" max="15616" width="3" style="110"/>
    <col min="15617" max="15617" width="21.28515625" style="110" bestFit="1" customWidth="1"/>
    <col min="15618" max="15649" width="2.85546875" style="110" customWidth="1"/>
    <col min="15650" max="15650" width="1.42578125" style="110" customWidth="1"/>
    <col min="15651" max="15656" width="3" style="110" customWidth="1"/>
    <col min="15657" max="15657" width="3.85546875" style="110" bestFit="1" customWidth="1"/>
    <col min="15658" max="15658" width="0.85546875" style="110" customWidth="1"/>
    <col min="15659" max="15659" width="3" style="110" customWidth="1"/>
    <col min="15660" max="15660" width="1" style="110" customWidth="1"/>
    <col min="15661" max="15872" width="3" style="110"/>
    <col min="15873" max="15873" width="21.28515625" style="110" bestFit="1" customWidth="1"/>
    <col min="15874" max="15905" width="2.85546875" style="110" customWidth="1"/>
    <col min="15906" max="15906" width="1.42578125" style="110" customWidth="1"/>
    <col min="15907" max="15912" width="3" style="110" customWidth="1"/>
    <col min="15913" max="15913" width="3.85546875" style="110" bestFit="1" customWidth="1"/>
    <col min="15914" max="15914" width="0.85546875" style="110" customWidth="1"/>
    <col min="15915" max="15915" width="3" style="110" customWidth="1"/>
    <col min="15916" max="15916" width="1" style="110" customWidth="1"/>
    <col min="15917" max="16128" width="3" style="110"/>
    <col min="16129" max="16129" width="21.28515625" style="110" bestFit="1" customWidth="1"/>
    <col min="16130" max="16161" width="2.85546875" style="110" customWidth="1"/>
    <col min="16162" max="16162" width="1.42578125" style="110" customWidth="1"/>
    <col min="16163" max="16168" width="3" style="110" customWidth="1"/>
    <col min="16169" max="16169" width="3.85546875" style="110" bestFit="1" customWidth="1"/>
    <col min="16170" max="16170" width="0.85546875" style="110" customWidth="1"/>
    <col min="16171" max="16171" width="3" style="110" customWidth="1"/>
    <col min="16172" max="16172" width="1" style="110" customWidth="1"/>
    <col min="16173" max="16384" width="3" style="110"/>
  </cols>
  <sheetData>
    <row r="1" spans="1:45" ht="16.5" thickBot="1" x14ac:dyDescent="0.3">
      <c r="A1" s="15" t="s">
        <v>103</v>
      </c>
      <c r="AI1" s="16">
        <v>42868</v>
      </c>
      <c r="AJ1" s="17"/>
      <c r="AK1" s="17"/>
      <c r="AL1" s="17"/>
      <c r="AM1" s="17"/>
      <c r="AN1" s="17"/>
      <c r="AO1" s="17"/>
      <c r="AQ1" s="18"/>
      <c r="AR1" s="126"/>
    </row>
    <row r="2" spans="1:45" ht="33.75" customHeight="1" thickTop="1" thickBot="1" x14ac:dyDescent="0.3">
      <c r="A2" s="20" t="s">
        <v>62</v>
      </c>
      <c r="B2" s="21" t="str">
        <f>(A3)</f>
        <v>Kiss István</v>
      </c>
      <c r="C2" s="21"/>
      <c r="D2" s="21"/>
      <c r="E2" s="21"/>
      <c r="F2" s="23" t="str">
        <f>(A4)</f>
        <v>Horváth Dénes</v>
      </c>
      <c r="G2" s="21"/>
      <c r="H2" s="21"/>
      <c r="I2" s="21"/>
      <c r="J2" s="23" t="str">
        <f>(A5)</f>
        <v>I. Nagy Attila</v>
      </c>
      <c r="K2" s="21"/>
      <c r="L2" s="21"/>
      <c r="M2" s="21"/>
      <c r="N2" s="23" t="str">
        <f>(A6)</f>
        <v>Komáromi Zsolt</v>
      </c>
      <c r="O2" s="21"/>
      <c r="P2" s="21"/>
      <c r="Q2" s="21"/>
      <c r="R2" s="23" t="str">
        <f>(A7)</f>
        <v>Csekei Zoltán</v>
      </c>
      <c r="S2" s="21"/>
      <c r="T2" s="21"/>
      <c r="U2" s="21"/>
      <c r="V2" s="23" t="str">
        <f>(A8)</f>
        <v>Kondor Balázs</v>
      </c>
      <c r="W2" s="21"/>
      <c r="X2" s="21"/>
      <c r="Y2" s="21"/>
      <c r="Z2" s="23" t="str">
        <f>(A9)</f>
        <v>Theodos Sándor</v>
      </c>
      <c r="AA2" s="21"/>
      <c r="AB2" s="21"/>
      <c r="AC2" s="21"/>
      <c r="AD2" s="23" t="str">
        <f>(A10)</f>
        <v>Szöllősi László</v>
      </c>
      <c r="AE2" s="21"/>
      <c r="AF2" s="21"/>
      <c r="AG2" s="21"/>
      <c r="AH2" s="127"/>
      <c r="AI2" s="25" t="s">
        <v>63</v>
      </c>
      <c r="AJ2" s="26" t="s">
        <v>64</v>
      </c>
      <c r="AK2" s="26" t="s">
        <v>65</v>
      </c>
      <c r="AL2" s="26" t="s">
        <v>66</v>
      </c>
      <c r="AM2" s="27" t="s">
        <v>67</v>
      </c>
      <c r="AN2" s="27" t="s">
        <v>68</v>
      </c>
      <c r="AO2" s="28" t="s">
        <v>69</v>
      </c>
      <c r="AP2" s="128"/>
      <c r="AQ2" s="30" t="s">
        <v>70</v>
      </c>
      <c r="AR2" s="31"/>
      <c r="AS2" s="32" t="s">
        <v>71</v>
      </c>
    </row>
    <row r="3" spans="1:45" ht="16.5" thickTop="1" x14ac:dyDescent="0.25">
      <c r="A3" s="163" t="s">
        <v>33</v>
      </c>
      <c r="B3" s="129"/>
      <c r="C3" s="130"/>
      <c r="D3" s="130"/>
      <c r="E3" s="130"/>
      <c r="F3" s="131">
        <v>7</v>
      </c>
      <c r="G3" s="37">
        <f>(N42)</f>
        <v>1</v>
      </c>
      <c r="H3" s="37">
        <f>(P42)</f>
        <v>0</v>
      </c>
      <c r="I3" s="132" t="str">
        <f>IF(G3=".","-",IF(G3&gt;H3,"g",IF(G3=H3,"d","v")))</f>
        <v>g</v>
      </c>
      <c r="J3" s="131">
        <v>6</v>
      </c>
      <c r="K3" s="39">
        <f>(N37)</f>
        <v>0</v>
      </c>
      <c r="L3" s="39">
        <f>(P37)</f>
        <v>2</v>
      </c>
      <c r="M3" s="132" t="str">
        <f>IF(K3=".","-",IF(K3&gt;L3,"g",IF(K3=L3,"d","v")))</f>
        <v>v</v>
      </c>
      <c r="N3" s="131">
        <v>5</v>
      </c>
      <c r="O3" s="39">
        <f>(N32)</f>
        <v>1</v>
      </c>
      <c r="P3" s="39">
        <f>(P32)</f>
        <v>0</v>
      </c>
      <c r="Q3" s="132" t="str">
        <f>IF(O3=".","-",IF(O3&gt;P3,"g",IF(O3=P3,"d","v")))</f>
        <v>g</v>
      </c>
      <c r="R3" s="131">
        <v>4</v>
      </c>
      <c r="S3" s="39">
        <f>(N27)</f>
        <v>2</v>
      </c>
      <c r="T3" s="39">
        <f>(P27)</f>
        <v>0</v>
      </c>
      <c r="U3" s="132" t="str">
        <f>IF(S3=".","-",IF(S3&gt;T3,"g",IF(S3=T3,"d","v")))</f>
        <v>g</v>
      </c>
      <c r="V3" s="131">
        <v>3</v>
      </c>
      <c r="W3" s="39">
        <f>(N22)</f>
        <v>7</v>
      </c>
      <c r="X3" s="39">
        <f>(P22)</f>
        <v>2</v>
      </c>
      <c r="Y3" s="132" t="str">
        <f>IF(W3=".","-",IF(W3&gt;X3,"g",IF(W3=X3,"d","v")))</f>
        <v>g</v>
      </c>
      <c r="Z3" s="131">
        <v>2</v>
      </c>
      <c r="AA3" s="39">
        <f>(N17)</f>
        <v>1</v>
      </c>
      <c r="AB3" s="39">
        <f>(P17)</f>
        <v>0</v>
      </c>
      <c r="AC3" s="132" t="str">
        <f t="shared" ref="AC3:AC8" si="0">IF(AA3=".","-",IF(AA3&gt;AB3,"g",IF(AA3=AB3,"d","v")))</f>
        <v>g</v>
      </c>
      <c r="AD3" s="131">
        <v>1</v>
      </c>
      <c r="AE3" s="39">
        <f>(N12)</f>
        <v>1</v>
      </c>
      <c r="AF3" s="39">
        <f>(P12)</f>
        <v>0</v>
      </c>
      <c r="AG3" s="132" t="str">
        <f t="shared" ref="AG3:AG9" si="1">IF(AE3=".","-",IF(AE3&gt;AF3,"g",IF(AE3=AF3,"d","v")))</f>
        <v>g</v>
      </c>
      <c r="AH3" s="133"/>
      <c r="AI3" s="41">
        <f t="shared" ref="AI3:AI10" si="2">SUM(AJ3:AL3)</f>
        <v>7</v>
      </c>
      <c r="AJ3" s="42">
        <f t="shared" ref="AJ3:AJ10" si="3">COUNTIF(B3:AG3,"g")</f>
        <v>6</v>
      </c>
      <c r="AK3" s="42">
        <f t="shared" ref="AK3:AK10" si="4">COUNTIF(B3:AG3,"d")</f>
        <v>0</v>
      </c>
      <c r="AL3" s="42">
        <f t="shared" ref="AL3:AL10" si="5">COUNTIF(B3:AG3,"v")</f>
        <v>1</v>
      </c>
      <c r="AM3" s="43">
        <f>SUM(IF(G3&lt;&gt;".",G3)+IF(K3&lt;&gt;".",K3)+IF(O3&lt;&gt;".",O3)+IF(S3&lt;&gt;".",S3)+IF(W3&lt;&gt;".",W3)+IF(AA3&lt;&gt;".",AA3)+IF(AE3&lt;&gt;".",AE3))</f>
        <v>13</v>
      </c>
      <c r="AN3" s="43">
        <f>SUM(IF(H3&lt;&gt;".",H3)+IF(L3&lt;&gt;".",L3)+IF(P3&lt;&gt;".",P3)+IF(T3&lt;&gt;".",T3)+IF(X3&lt;&gt;".",X3)+IF(AB3&lt;&gt;".",AB3)+IF(AF3&lt;&gt;".",AF3))</f>
        <v>4</v>
      </c>
      <c r="AO3" s="44">
        <f t="shared" ref="AO3:AO10" si="6">SUM(AJ3*3+AK3*1)</f>
        <v>18</v>
      </c>
      <c r="AP3" s="134"/>
      <c r="AQ3" s="46">
        <f t="shared" ref="AQ3:AQ10" si="7">RANK(AO3,$AO$3:$AO$10,0)</f>
        <v>1</v>
      </c>
      <c r="AR3" s="47"/>
      <c r="AS3" s="32">
        <f t="shared" ref="AS3:AS10" si="8">SUM(AM3-AN3)</f>
        <v>9</v>
      </c>
    </row>
    <row r="4" spans="1:45" ht="15.75" x14ac:dyDescent="0.25">
      <c r="A4" s="120" t="s">
        <v>1</v>
      </c>
      <c r="B4" s="135">
        <v>7</v>
      </c>
      <c r="C4" s="37">
        <f>(P42)</f>
        <v>0</v>
      </c>
      <c r="D4" s="37">
        <f>(N42)</f>
        <v>1</v>
      </c>
      <c r="E4" s="136" t="str">
        <f t="shared" ref="E4:E10" si="9">IF(C4=".","-",IF(C4&gt;D4,"g",IF(C4=D4,"d","v")))</f>
        <v>v</v>
      </c>
      <c r="F4" s="137"/>
      <c r="G4" s="138"/>
      <c r="H4" s="138"/>
      <c r="I4" s="138"/>
      <c r="J4" s="135">
        <v>5</v>
      </c>
      <c r="K4" s="37">
        <f>(N33)</f>
        <v>0</v>
      </c>
      <c r="L4" s="37">
        <f>(P33)</f>
        <v>0</v>
      </c>
      <c r="M4" s="136" t="str">
        <f>IF(K4=".","-",IF(K4&gt;L4,"g",IF(K4=L4,"d","v")))</f>
        <v>d</v>
      </c>
      <c r="N4" s="135">
        <v>4</v>
      </c>
      <c r="O4" s="37">
        <f>(N28)</f>
        <v>2</v>
      </c>
      <c r="P4" s="37">
        <f>(P28)</f>
        <v>0</v>
      </c>
      <c r="Q4" s="136" t="str">
        <f>IF(O4=".","-",IF(O4&gt;P4,"g",IF(O4=P4,"d","v")))</f>
        <v>g</v>
      </c>
      <c r="R4" s="135">
        <v>3</v>
      </c>
      <c r="S4" s="37">
        <f>(N23)</f>
        <v>1</v>
      </c>
      <c r="T4" s="37">
        <f>(P23)</f>
        <v>0</v>
      </c>
      <c r="U4" s="136" t="str">
        <f>IF(S4=".","-",IF(S4&gt;T4,"g",IF(S4=T4,"d","v")))</f>
        <v>g</v>
      </c>
      <c r="V4" s="135">
        <v>2</v>
      </c>
      <c r="W4" s="37">
        <f>(N18)</f>
        <v>2</v>
      </c>
      <c r="X4" s="37">
        <f>(P18)</f>
        <v>1</v>
      </c>
      <c r="Y4" s="136" t="str">
        <f>IF(W4=".","-",IF(W4&gt;X4,"g",IF(W4=X4,"d","v")))</f>
        <v>g</v>
      </c>
      <c r="Z4" s="135">
        <v>1</v>
      </c>
      <c r="AA4" s="37">
        <f>(N13)</f>
        <v>1</v>
      </c>
      <c r="AB4" s="37">
        <f>(P13)</f>
        <v>0</v>
      </c>
      <c r="AC4" s="136" t="str">
        <f t="shared" si="0"/>
        <v>g</v>
      </c>
      <c r="AD4" s="135">
        <v>6</v>
      </c>
      <c r="AE4" s="37">
        <f>(N38)</f>
        <v>4</v>
      </c>
      <c r="AF4" s="37">
        <f>(P38)</f>
        <v>1</v>
      </c>
      <c r="AG4" s="136" t="str">
        <f t="shared" si="1"/>
        <v>g</v>
      </c>
      <c r="AH4" s="139"/>
      <c r="AI4" s="55">
        <f t="shared" si="2"/>
        <v>7</v>
      </c>
      <c r="AJ4" s="56">
        <f t="shared" si="3"/>
        <v>5</v>
      </c>
      <c r="AK4" s="56">
        <f t="shared" si="4"/>
        <v>1</v>
      </c>
      <c r="AL4" s="56">
        <f t="shared" si="5"/>
        <v>1</v>
      </c>
      <c r="AM4" s="43">
        <f>SUM(IF(C4&lt;&gt;".",C4)+IF(K4&lt;&gt;".",K4)+IF(O4&lt;&gt;".",O4)+IF(S4&lt;&gt;".",S4)+IF(W4&lt;&gt;".",W4)+IF(AA4&lt;&gt;".",AA4)+IF(AE4&lt;&gt;".",AE4))</f>
        <v>10</v>
      </c>
      <c r="AN4" s="43">
        <f>SUM(IF(D4&lt;&gt;".",D4)+IF(L4&lt;&gt;".",L4)+IF(P4&lt;&gt;".",P4)+IF(T4&lt;&gt;".",T4)+IF(X4&lt;&gt;".",X4)+IF(AB4&lt;&gt;".",AB4)+IF(AF4&lt;&gt;".",AF4))</f>
        <v>3</v>
      </c>
      <c r="AO4" s="57">
        <f t="shared" si="6"/>
        <v>16</v>
      </c>
      <c r="AP4" s="134"/>
      <c r="AQ4" s="46">
        <f t="shared" si="7"/>
        <v>2</v>
      </c>
      <c r="AR4" s="47"/>
      <c r="AS4" s="32">
        <f t="shared" si="8"/>
        <v>7</v>
      </c>
    </row>
    <row r="5" spans="1:45" ht="15.75" x14ac:dyDescent="0.25">
      <c r="A5" s="120" t="s">
        <v>50</v>
      </c>
      <c r="B5" s="135">
        <v>6</v>
      </c>
      <c r="C5" s="37">
        <f>(P37)</f>
        <v>2</v>
      </c>
      <c r="D5" s="37">
        <f>(N37)</f>
        <v>0</v>
      </c>
      <c r="E5" s="136" t="str">
        <f t="shared" si="9"/>
        <v>g</v>
      </c>
      <c r="F5" s="135">
        <v>5</v>
      </c>
      <c r="G5" s="37">
        <f>(P33)</f>
        <v>0</v>
      </c>
      <c r="H5" s="37">
        <f>(N33)</f>
        <v>0</v>
      </c>
      <c r="I5" s="136" t="str">
        <f t="shared" ref="I5:I10" si="10">IF(G5=".","-",IF(G5&gt;H5,"g",IF(G5=H5,"d","v")))</f>
        <v>d</v>
      </c>
      <c r="J5" s="137"/>
      <c r="K5" s="138"/>
      <c r="L5" s="138"/>
      <c r="M5" s="138"/>
      <c r="N5" s="135">
        <v>3</v>
      </c>
      <c r="O5" s="37">
        <f>(N24)</f>
        <v>0</v>
      </c>
      <c r="P5" s="37">
        <f>(P24)</f>
        <v>0</v>
      </c>
      <c r="Q5" s="136" t="str">
        <f>IF(O5=".","-",IF(O5&gt;P5,"g",IF(O5=P5,"d","v")))</f>
        <v>d</v>
      </c>
      <c r="R5" s="135">
        <v>2</v>
      </c>
      <c r="S5" s="37">
        <f>(N19)</f>
        <v>0</v>
      </c>
      <c r="T5" s="37">
        <f>(P19)</f>
        <v>0</v>
      </c>
      <c r="U5" s="136" t="str">
        <f>IF(S5=".","-",IF(S5&gt;T5,"g",IF(S5=T5,"d","v")))</f>
        <v>d</v>
      </c>
      <c r="V5" s="135">
        <v>1</v>
      </c>
      <c r="W5" s="37">
        <f>(N14)</f>
        <v>1</v>
      </c>
      <c r="X5" s="37">
        <f>(P14)</f>
        <v>0</v>
      </c>
      <c r="Y5" s="136" t="str">
        <f>IF(W5=".","-",IF(W5&gt;X5,"g",IF(W5=X5,"d","v")))</f>
        <v>g</v>
      </c>
      <c r="Z5" s="135">
        <v>7</v>
      </c>
      <c r="AA5" s="37">
        <f>(N43)</f>
        <v>1</v>
      </c>
      <c r="AB5" s="37">
        <f>(P43)</f>
        <v>2</v>
      </c>
      <c r="AC5" s="136" t="str">
        <f t="shared" si="0"/>
        <v>v</v>
      </c>
      <c r="AD5" s="135">
        <v>4</v>
      </c>
      <c r="AE5" s="37">
        <f>(N29)</f>
        <v>2</v>
      </c>
      <c r="AF5" s="37">
        <f>(P29)</f>
        <v>0</v>
      </c>
      <c r="AG5" s="136" t="str">
        <f t="shared" si="1"/>
        <v>g</v>
      </c>
      <c r="AH5" s="139"/>
      <c r="AI5" s="55">
        <f t="shared" si="2"/>
        <v>7</v>
      </c>
      <c r="AJ5" s="56">
        <f t="shared" si="3"/>
        <v>3</v>
      </c>
      <c r="AK5" s="56">
        <f t="shared" si="4"/>
        <v>3</v>
      </c>
      <c r="AL5" s="56">
        <f t="shared" si="5"/>
        <v>1</v>
      </c>
      <c r="AM5" s="43">
        <f>SUM(IF(C5&lt;&gt;".",C5)+IF(G5&lt;&gt;".",G5)+IF(O5&lt;&gt;".",O5)+IF(S5&lt;&gt;".",S5)+IF(W5&lt;&gt;".",W5)+IF(AA5&lt;&gt;".",AA5)+IF(AE5&lt;&gt;".",AE5))</f>
        <v>6</v>
      </c>
      <c r="AN5" s="43">
        <f>SUM(IF(D5&lt;&gt;".",D5)+IF(H5&lt;&gt;".",H5)+IF(P5&lt;&gt;".",P5)+IF(T5&lt;&gt;".",T5)+IF(X5&lt;&gt;".",X5)+IF(AB5&lt;&gt;".",AB5)+IF(AF5&lt;&gt;".",AF5))</f>
        <v>2</v>
      </c>
      <c r="AO5" s="57">
        <f t="shared" si="6"/>
        <v>12</v>
      </c>
      <c r="AP5" s="134"/>
      <c r="AQ5" s="46">
        <f t="shared" si="7"/>
        <v>3</v>
      </c>
      <c r="AR5" s="47"/>
      <c r="AS5" s="32">
        <f t="shared" si="8"/>
        <v>4</v>
      </c>
    </row>
    <row r="6" spans="1:45" ht="15.75" x14ac:dyDescent="0.25">
      <c r="A6" s="120" t="s">
        <v>53</v>
      </c>
      <c r="B6" s="135">
        <v>5</v>
      </c>
      <c r="C6" s="37">
        <f>(P32)</f>
        <v>0</v>
      </c>
      <c r="D6" s="37">
        <f>(N32)</f>
        <v>1</v>
      </c>
      <c r="E6" s="136" t="str">
        <f t="shared" si="9"/>
        <v>v</v>
      </c>
      <c r="F6" s="135">
        <v>4</v>
      </c>
      <c r="G6" s="37">
        <f>(P28)</f>
        <v>0</v>
      </c>
      <c r="H6" s="37">
        <f>(N28)</f>
        <v>2</v>
      </c>
      <c r="I6" s="136" t="str">
        <f t="shared" si="10"/>
        <v>v</v>
      </c>
      <c r="J6" s="135">
        <v>3</v>
      </c>
      <c r="K6" s="37">
        <f>(P24)</f>
        <v>0</v>
      </c>
      <c r="L6" s="37">
        <f>(N24)</f>
        <v>0</v>
      </c>
      <c r="M6" s="136" t="str">
        <f>IF(K6=".","-",IF(K6&gt;L6,"g",IF(K6=L6,"d","v")))</f>
        <v>d</v>
      </c>
      <c r="N6" s="137"/>
      <c r="O6" s="138"/>
      <c r="P6" s="138"/>
      <c r="Q6" s="138"/>
      <c r="R6" s="135">
        <v>1</v>
      </c>
      <c r="S6" s="37">
        <f>(N15)</f>
        <v>1</v>
      </c>
      <c r="T6" s="37">
        <f>(P15)</f>
        <v>0</v>
      </c>
      <c r="U6" s="136" t="str">
        <f>IF(S6=".","-",IF(S6&gt;T6,"g",IF(S6=T6,"d","v")))</f>
        <v>g</v>
      </c>
      <c r="V6" s="135">
        <v>7</v>
      </c>
      <c r="W6" s="37">
        <f>(N44)</f>
        <v>2</v>
      </c>
      <c r="X6" s="37">
        <f>(P44)</f>
        <v>3</v>
      </c>
      <c r="Y6" s="136" t="str">
        <f>IF(W6=".","-",IF(W6&gt;X6,"g",IF(W6=X6,"d","v")))</f>
        <v>v</v>
      </c>
      <c r="Z6" s="135">
        <v>6</v>
      </c>
      <c r="AA6" s="37">
        <f>(N39)</f>
        <v>1</v>
      </c>
      <c r="AB6" s="37">
        <f>(P39)</f>
        <v>1</v>
      </c>
      <c r="AC6" s="136" t="str">
        <f t="shared" si="0"/>
        <v>d</v>
      </c>
      <c r="AD6" s="135">
        <v>2</v>
      </c>
      <c r="AE6" s="37">
        <f>(N20)</f>
        <v>0</v>
      </c>
      <c r="AF6" s="37">
        <f>(P20)</f>
        <v>1</v>
      </c>
      <c r="AG6" s="136" t="str">
        <f t="shared" si="1"/>
        <v>v</v>
      </c>
      <c r="AH6" s="139"/>
      <c r="AI6" s="55">
        <f t="shared" si="2"/>
        <v>7</v>
      </c>
      <c r="AJ6" s="56">
        <f t="shared" si="3"/>
        <v>1</v>
      </c>
      <c r="AK6" s="56">
        <f t="shared" si="4"/>
        <v>2</v>
      </c>
      <c r="AL6" s="56">
        <f t="shared" si="5"/>
        <v>4</v>
      </c>
      <c r="AM6" s="43">
        <f>SUM(IF(C6&lt;&gt;".",C6)+IF(G6&lt;&gt;".",G6)+IF(K6&lt;&gt;".",K6)+IF(S6&lt;&gt;".",S6)+IF(W6&lt;&gt;".",W6)+IF(AA6&lt;&gt;".",AA6)+IF(AE6&lt;&gt;".",AE6))</f>
        <v>4</v>
      </c>
      <c r="AN6" s="43">
        <f>SUM(IF(D6&lt;&gt;".",D6)+IF(H6&lt;&gt;".",H6)+IF(L6&lt;&gt;".",L6)+IF(T6&lt;&gt;".",T6)+IF(X6&lt;&gt;".",X6)+IF(AB6&lt;&gt;".",AB6)+IF(AF6&lt;&gt;".",AF6))</f>
        <v>8</v>
      </c>
      <c r="AO6" s="57">
        <f t="shared" si="6"/>
        <v>5</v>
      </c>
      <c r="AP6" s="134"/>
      <c r="AQ6" s="46">
        <f t="shared" si="7"/>
        <v>7</v>
      </c>
      <c r="AR6" s="47"/>
      <c r="AS6" s="32">
        <f t="shared" si="8"/>
        <v>-4</v>
      </c>
    </row>
    <row r="7" spans="1:45" ht="15.75" x14ac:dyDescent="0.25">
      <c r="A7" s="164" t="s">
        <v>54</v>
      </c>
      <c r="B7" s="135">
        <v>4</v>
      </c>
      <c r="C7" s="37">
        <f>(P27)</f>
        <v>0</v>
      </c>
      <c r="D7" s="37">
        <f>(N27)</f>
        <v>2</v>
      </c>
      <c r="E7" s="136" t="str">
        <f t="shared" si="9"/>
        <v>v</v>
      </c>
      <c r="F7" s="135">
        <v>3</v>
      </c>
      <c r="G7" s="37">
        <f>(P23)</f>
        <v>0</v>
      </c>
      <c r="H7" s="37">
        <f>(N23)</f>
        <v>1</v>
      </c>
      <c r="I7" s="136" t="str">
        <f t="shared" si="10"/>
        <v>v</v>
      </c>
      <c r="J7" s="135">
        <v>2</v>
      </c>
      <c r="K7" s="37">
        <f>(P19)</f>
        <v>0</v>
      </c>
      <c r="L7" s="37">
        <f>(N19)</f>
        <v>0</v>
      </c>
      <c r="M7" s="136" t="str">
        <f>IF(K7=".","-",IF(K7&gt;L7,"g",IF(K7=L7,"d","v")))</f>
        <v>d</v>
      </c>
      <c r="N7" s="135">
        <v>1</v>
      </c>
      <c r="O7" s="37">
        <f>(P15)</f>
        <v>0</v>
      </c>
      <c r="P7" s="37">
        <f>(N15)</f>
        <v>1</v>
      </c>
      <c r="Q7" s="136" t="str">
        <f>IF(O7=".","-",IF(O7&gt;P7,"g",IF(O7=P7,"d","v")))</f>
        <v>v</v>
      </c>
      <c r="R7" s="137"/>
      <c r="S7" s="138"/>
      <c r="T7" s="138"/>
      <c r="U7" s="138"/>
      <c r="V7" s="135">
        <v>6</v>
      </c>
      <c r="W7" s="37">
        <f>(N40)</f>
        <v>1</v>
      </c>
      <c r="X7" s="37">
        <f>(P40)</f>
        <v>1</v>
      </c>
      <c r="Y7" s="136" t="str">
        <f>IF(W7=".","-",IF(W7&gt;X7,"g",IF(W7=X7,"d","v")))</f>
        <v>d</v>
      </c>
      <c r="Z7" s="135">
        <v>5</v>
      </c>
      <c r="AA7" s="37">
        <f>(N34)</f>
        <v>2</v>
      </c>
      <c r="AB7" s="37">
        <f>(P34)</f>
        <v>0</v>
      </c>
      <c r="AC7" s="136" t="str">
        <f t="shared" si="0"/>
        <v>g</v>
      </c>
      <c r="AD7" s="135">
        <v>7</v>
      </c>
      <c r="AE7" s="37">
        <f>(N45)</f>
        <v>1</v>
      </c>
      <c r="AF7" s="37">
        <f>(P45)</f>
        <v>0</v>
      </c>
      <c r="AG7" s="136" t="str">
        <f t="shared" si="1"/>
        <v>g</v>
      </c>
      <c r="AH7" s="139"/>
      <c r="AI7" s="55">
        <f t="shared" si="2"/>
        <v>7</v>
      </c>
      <c r="AJ7" s="56">
        <f t="shared" si="3"/>
        <v>2</v>
      </c>
      <c r="AK7" s="56">
        <f t="shared" si="4"/>
        <v>2</v>
      </c>
      <c r="AL7" s="56">
        <f t="shared" si="5"/>
        <v>3</v>
      </c>
      <c r="AM7" s="43">
        <f>SUM(IF(C7&lt;&gt;".",C7)+IF(G7&lt;&gt;".",G7)+IF(K7&lt;&gt;".",K7)+IF(O7&lt;&gt;".",O7)+IF(W7&lt;&gt;".",W7)+IF(AA7&lt;&gt;".",AA7)+IF(AE7&lt;&gt;".",AE7))</f>
        <v>4</v>
      </c>
      <c r="AN7" s="43">
        <f>SUM(IF(D7&lt;&gt;".",D7)+IF(H7&lt;&gt;".",H7)+IF(L7&lt;&gt;".",L7)+IF(P7&lt;&gt;".",P7)+IF(X7&lt;&gt;".",X7)+IF(AB7&lt;&gt;".",AB7)+IF(AF7&lt;&gt;".",AF7))</f>
        <v>5</v>
      </c>
      <c r="AO7" s="57">
        <f t="shared" si="6"/>
        <v>8</v>
      </c>
      <c r="AP7" s="134"/>
      <c r="AQ7" s="46">
        <f t="shared" si="7"/>
        <v>4</v>
      </c>
      <c r="AR7" s="47"/>
      <c r="AS7" s="32">
        <f t="shared" si="8"/>
        <v>-1</v>
      </c>
    </row>
    <row r="8" spans="1:45" ht="15.75" x14ac:dyDescent="0.25">
      <c r="A8" s="105" t="s">
        <v>41</v>
      </c>
      <c r="B8" s="135">
        <v>3</v>
      </c>
      <c r="C8" s="37">
        <f>(P22)</f>
        <v>2</v>
      </c>
      <c r="D8" s="37">
        <f>(N22)</f>
        <v>7</v>
      </c>
      <c r="E8" s="136" t="str">
        <f t="shared" si="9"/>
        <v>v</v>
      </c>
      <c r="F8" s="135">
        <v>2</v>
      </c>
      <c r="G8" s="37">
        <f>(P18)</f>
        <v>1</v>
      </c>
      <c r="H8" s="37">
        <f>(N18)</f>
        <v>2</v>
      </c>
      <c r="I8" s="136" t="str">
        <f t="shared" si="10"/>
        <v>v</v>
      </c>
      <c r="J8" s="135">
        <v>1</v>
      </c>
      <c r="K8" s="37">
        <f>(P14)</f>
        <v>0</v>
      </c>
      <c r="L8" s="37">
        <f>(N14)</f>
        <v>1</v>
      </c>
      <c r="M8" s="136" t="str">
        <f>IF(K8=".","-",IF(K8&gt;L8,"g",IF(K8=L8,"d","v")))</f>
        <v>v</v>
      </c>
      <c r="N8" s="135">
        <v>7</v>
      </c>
      <c r="O8" s="37">
        <f>(P44)</f>
        <v>3</v>
      </c>
      <c r="P8" s="37">
        <f>(N44)</f>
        <v>2</v>
      </c>
      <c r="Q8" s="136" t="str">
        <f>IF(O8=".","-",IF(O8&gt;P8,"g",IF(O8=P8,"d","v")))</f>
        <v>g</v>
      </c>
      <c r="R8" s="135">
        <v>6</v>
      </c>
      <c r="S8" s="37">
        <f>(P40)</f>
        <v>1</v>
      </c>
      <c r="T8" s="37">
        <f>(N40)</f>
        <v>1</v>
      </c>
      <c r="U8" s="136" t="str">
        <f>IF(S8=".","-",IF(S8&gt;T8,"g",IF(S8=T8,"d","v")))</f>
        <v>d</v>
      </c>
      <c r="V8" s="137"/>
      <c r="W8" s="138"/>
      <c r="X8" s="138"/>
      <c r="Y8" s="138"/>
      <c r="Z8" s="135">
        <v>4</v>
      </c>
      <c r="AA8" s="37">
        <f>(N30)</f>
        <v>1</v>
      </c>
      <c r="AB8" s="37">
        <f>(P30)</f>
        <v>1</v>
      </c>
      <c r="AC8" s="136" t="str">
        <f t="shared" si="0"/>
        <v>d</v>
      </c>
      <c r="AD8" s="135">
        <v>5</v>
      </c>
      <c r="AE8" s="37">
        <f>(N35)</f>
        <v>0</v>
      </c>
      <c r="AF8" s="37">
        <f>(P35)</f>
        <v>0</v>
      </c>
      <c r="AG8" s="136" t="str">
        <f t="shared" si="1"/>
        <v>d</v>
      </c>
      <c r="AH8" s="139"/>
      <c r="AI8" s="55">
        <f t="shared" si="2"/>
        <v>7</v>
      </c>
      <c r="AJ8" s="56">
        <f t="shared" si="3"/>
        <v>1</v>
      </c>
      <c r="AK8" s="56">
        <f t="shared" si="4"/>
        <v>3</v>
      </c>
      <c r="AL8" s="56">
        <f t="shared" si="5"/>
        <v>3</v>
      </c>
      <c r="AM8" s="43">
        <f>SUM(IF(C8&lt;&gt;".",C8)+IF(G8&lt;&gt;".",G8)+IF(K8&lt;&gt;".",K8)+IF(S8&lt;&gt;".",S8)+IF(O8&lt;&gt;".",O8)+IF(AA8&lt;&gt;".",AA8)+IF(AE8&lt;&gt;".",AE8))</f>
        <v>8</v>
      </c>
      <c r="AN8" s="43">
        <f>SUM(IF(D8&lt;&gt;".",D8)+IF(H8&lt;&gt;".",H8)+IF(L8&lt;&gt;".",L8)+IF(T8&lt;&gt;".",T8)+IF(P8&lt;&gt;".",P8)+IF(AB8&lt;&gt;".",AB8)+IF(AF8&lt;&gt;".",AF8))</f>
        <v>14</v>
      </c>
      <c r="AO8" s="57">
        <f t="shared" si="6"/>
        <v>6</v>
      </c>
      <c r="AP8" s="134"/>
      <c r="AQ8" s="46">
        <f t="shared" si="7"/>
        <v>6</v>
      </c>
      <c r="AR8" s="47"/>
      <c r="AS8" s="32">
        <f t="shared" si="8"/>
        <v>-6</v>
      </c>
    </row>
    <row r="9" spans="1:45" ht="15.75" x14ac:dyDescent="0.25">
      <c r="A9" s="121" t="s">
        <v>44</v>
      </c>
      <c r="B9" s="135">
        <v>2</v>
      </c>
      <c r="C9" s="37">
        <f>(P17)</f>
        <v>0</v>
      </c>
      <c r="D9" s="37">
        <f>(N17)</f>
        <v>1</v>
      </c>
      <c r="E9" s="136" t="str">
        <f t="shared" si="9"/>
        <v>v</v>
      </c>
      <c r="F9" s="135">
        <v>1</v>
      </c>
      <c r="G9" s="37">
        <f>(P13)</f>
        <v>0</v>
      </c>
      <c r="H9" s="37">
        <f>(N13)</f>
        <v>1</v>
      </c>
      <c r="I9" s="136" t="str">
        <f t="shared" si="10"/>
        <v>v</v>
      </c>
      <c r="J9" s="135">
        <v>7</v>
      </c>
      <c r="K9" s="37">
        <f>(P43)</f>
        <v>2</v>
      </c>
      <c r="L9" s="37">
        <f>(N43)</f>
        <v>1</v>
      </c>
      <c r="M9" s="136" t="str">
        <f>IF(K9=".","-",IF(K9&gt;L9,"g",IF(K9=L9,"d","v")))</f>
        <v>g</v>
      </c>
      <c r="N9" s="135">
        <v>6</v>
      </c>
      <c r="O9" s="37">
        <f>(P39)</f>
        <v>1</v>
      </c>
      <c r="P9" s="37">
        <f>(N39)</f>
        <v>1</v>
      </c>
      <c r="Q9" s="136" t="str">
        <f>IF(O9=".","-",IF(O9&gt;P9,"g",IF(O9=P9,"d","v")))</f>
        <v>d</v>
      </c>
      <c r="R9" s="135">
        <v>5</v>
      </c>
      <c r="S9" s="37">
        <f>(P34)</f>
        <v>0</v>
      </c>
      <c r="T9" s="37">
        <f>(N34)</f>
        <v>2</v>
      </c>
      <c r="U9" s="136" t="str">
        <f>IF(S9=".","-",IF(S9&gt;T9,"g",IF(S9=T9,"d","v")))</f>
        <v>v</v>
      </c>
      <c r="V9" s="135">
        <v>4</v>
      </c>
      <c r="W9" s="37">
        <f>(P30)</f>
        <v>1</v>
      </c>
      <c r="X9" s="37">
        <f>(N30)</f>
        <v>1</v>
      </c>
      <c r="Y9" s="136" t="str">
        <f>IF(W9=".","-",IF(W9&gt;X9,"g",IF(W9=X9,"d","v")))</f>
        <v>d</v>
      </c>
      <c r="Z9" s="137"/>
      <c r="AA9" s="138"/>
      <c r="AB9" s="138"/>
      <c r="AC9" s="138"/>
      <c r="AD9" s="135">
        <v>3</v>
      </c>
      <c r="AE9" s="37">
        <f>(N25)</f>
        <v>1</v>
      </c>
      <c r="AF9" s="37">
        <f>(P25)</f>
        <v>0</v>
      </c>
      <c r="AG9" s="136" t="str">
        <f t="shared" si="1"/>
        <v>g</v>
      </c>
      <c r="AH9" s="139"/>
      <c r="AI9" s="55">
        <f t="shared" si="2"/>
        <v>7</v>
      </c>
      <c r="AJ9" s="56">
        <f t="shared" si="3"/>
        <v>2</v>
      </c>
      <c r="AK9" s="56">
        <f t="shared" si="4"/>
        <v>2</v>
      </c>
      <c r="AL9" s="56">
        <f t="shared" si="5"/>
        <v>3</v>
      </c>
      <c r="AM9" s="43">
        <f>SUM(IF(C9&lt;&gt;".",C9)+IF(G9&lt;&gt;".",G9)+IF(K9&lt;&gt;".",K9)+IF(S9&lt;&gt;".",S9)+IF(W9&lt;&gt;".",W9)+IF(O9&lt;&gt;".",O9)+IF(AE9&lt;&gt;".",AE9))</f>
        <v>5</v>
      </c>
      <c r="AN9" s="43">
        <f>SUM(IF(D9&lt;&gt;".",D9)+IF(H9&lt;&gt;".",H9)+IF(L9&lt;&gt;".",L9)+IF(T9&lt;&gt;".",T9)+IF(X9&lt;&gt;".",X9)+IF(P9&lt;&gt;".",P9)+IF(AF9&lt;&gt;".",AF9))</f>
        <v>7</v>
      </c>
      <c r="AO9" s="57">
        <f t="shared" si="6"/>
        <v>8</v>
      </c>
      <c r="AP9" s="140"/>
      <c r="AQ9" s="46">
        <v>5</v>
      </c>
      <c r="AR9" s="47"/>
      <c r="AS9" s="32">
        <f t="shared" si="8"/>
        <v>-2</v>
      </c>
    </row>
    <row r="10" spans="1:45" s="83" customFormat="1" ht="16.5" thickBot="1" x14ac:dyDescent="0.3">
      <c r="A10" s="201" t="s">
        <v>115</v>
      </c>
      <c r="B10" s="142">
        <v>1</v>
      </c>
      <c r="C10" s="59">
        <f>(P12)</f>
        <v>0</v>
      </c>
      <c r="D10" s="59">
        <f>(N12)</f>
        <v>1</v>
      </c>
      <c r="E10" s="143" t="str">
        <f t="shared" si="9"/>
        <v>v</v>
      </c>
      <c r="F10" s="142">
        <v>6</v>
      </c>
      <c r="G10" s="59">
        <f>(P38)</f>
        <v>1</v>
      </c>
      <c r="H10" s="59">
        <f>(N38)</f>
        <v>4</v>
      </c>
      <c r="I10" s="143" t="str">
        <f t="shared" si="10"/>
        <v>v</v>
      </c>
      <c r="J10" s="142">
        <v>4</v>
      </c>
      <c r="K10" s="59">
        <f>(P29)</f>
        <v>0</v>
      </c>
      <c r="L10" s="59">
        <f>(N29)</f>
        <v>2</v>
      </c>
      <c r="M10" s="143" t="str">
        <f>IF(K10=".","-",IF(K10&gt;L10,"g",IF(K10=L10,"d","v")))</f>
        <v>v</v>
      </c>
      <c r="N10" s="142">
        <v>2</v>
      </c>
      <c r="O10" s="59">
        <f>(P20)</f>
        <v>1</v>
      </c>
      <c r="P10" s="59">
        <f>(N20)</f>
        <v>0</v>
      </c>
      <c r="Q10" s="143" t="str">
        <f>IF(O10=".","-",IF(O10&gt;P10,"g",IF(O10=P10,"d","v")))</f>
        <v>g</v>
      </c>
      <c r="R10" s="142">
        <v>7</v>
      </c>
      <c r="S10" s="59">
        <f>(P45)</f>
        <v>0</v>
      </c>
      <c r="T10" s="59">
        <f>(N45)</f>
        <v>1</v>
      </c>
      <c r="U10" s="143" t="str">
        <f>IF(S10=".","-",IF(S10&gt;T10,"g",IF(S10=T10,"d","v")))</f>
        <v>v</v>
      </c>
      <c r="V10" s="142">
        <v>5</v>
      </c>
      <c r="W10" s="59">
        <f>(P35)</f>
        <v>0</v>
      </c>
      <c r="X10" s="59">
        <f>(N35)</f>
        <v>0</v>
      </c>
      <c r="Y10" s="143" t="str">
        <f>IF(W10=".","-",IF(W10&gt;X10,"g",IF(W10=X10,"d","v")))</f>
        <v>d</v>
      </c>
      <c r="Z10" s="142">
        <v>3</v>
      </c>
      <c r="AA10" s="59">
        <f>(P25)</f>
        <v>0</v>
      </c>
      <c r="AB10" s="59">
        <f>(N25)</f>
        <v>1</v>
      </c>
      <c r="AC10" s="143" t="str">
        <f>IF(AA10=".","-",IF(AA10&gt;AB10,"g",IF(AA10=AB10,"d","v")))</f>
        <v>v</v>
      </c>
      <c r="AD10" s="144"/>
      <c r="AE10" s="145"/>
      <c r="AF10" s="145"/>
      <c r="AG10" s="145"/>
      <c r="AH10" s="127"/>
      <c r="AI10" s="63">
        <f t="shared" si="2"/>
        <v>7</v>
      </c>
      <c r="AJ10" s="64">
        <f t="shared" si="3"/>
        <v>1</v>
      </c>
      <c r="AK10" s="64">
        <f t="shared" si="4"/>
        <v>1</v>
      </c>
      <c r="AL10" s="64">
        <f t="shared" si="5"/>
        <v>5</v>
      </c>
      <c r="AM10" s="65">
        <f>SUM(IF(C10&lt;&gt;".",C10)+IF(G10&lt;&gt;".",G10)+IF(K10&lt;&gt;".",K10)+IF(S10&lt;&gt;".",S10)+IF(W10&lt;&gt;".",W10)+IF(AA10&lt;&gt;".",AA10)+IF(O10&lt;&gt;".",O10))</f>
        <v>2</v>
      </c>
      <c r="AN10" s="65">
        <f>SUM(IF(D10&lt;&gt;".",D10)+IF(H10&lt;&gt;".",H10)+IF(L10&lt;&gt;".",L10)+IF(T10&lt;&gt;".",T10)+IF(X10&lt;&gt;".",X10)+IF(AB10&lt;&gt;".",AB10)+IF(P10&lt;&gt;".",P10))</f>
        <v>9</v>
      </c>
      <c r="AO10" s="66">
        <f t="shared" si="6"/>
        <v>4</v>
      </c>
      <c r="AP10" s="134"/>
      <c r="AQ10" s="67">
        <f t="shared" si="7"/>
        <v>8</v>
      </c>
      <c r="AR10" s="47"/>
      <c r="AS10" s="32">
        <f t="shared" si="8"/>
        <v>-7</v>
      </c>
    </row>
    <row r="11" spans="1:45" s="83" customFormat="1" ht="3.75" customHeight="1" thickTop="1" x14ac:dyDescent="0.25">
      <c r="B11" s="146"/>
      <c r="C11" s="70"/>
      <c r="D11" s="70"/>
      <c r="E11" s="147"/>
      <c r="F11" s="146"/>
      <c r="G11" s="70"/>
      <c r="H11" s="70"/>
      <c r="I11" s="147"/>
      <c r="J11" s="146"/>
      <c r="K11" s="70"/>
      <c r="L11" s="70"/>
      <c r="M11" s="147"/>
      <c r="N11" s="146"/>
      <c r="O11" s="70"/>
      <c r="P11" s="70"/>
      <c r="Q11" s="147"/>
      <c r="R11" s="146"/>
      <c r="S11" s="70"/>
      <c r="T11" s="70"/>
      <c r="U11" s="147"/>
      <c r="V11" s="146"/>
      <c r="W11" s="70"/>
      <c r="X11" s="70"/>
      <c r="Y11" s="147"/>
      <c r="Z11" s="146"/>
      <c r="AA11" s="70"/>
      <c r="AB11" s="70"/>
      <c r="AC11" s="147"/>
      <c r="AI11" s="72"/>
      <c r="AJ11" s="73"/>
      <c r="AK11" s="73"/>
      <c r="AL11" s="73"/>
      <c r="AM11" s="74"/>
      <c r="AN11" s="74"/>
      <c r="AO11" s="75"/>
    </row>
    <row r="12" spans="1:45" s="83" customFormat="1" ht="26.25" x14ac:dyDescent="0.25">
      <c r="A12" s="166">
        <v>1</v>
      </c>
      <c r="B12" s="148"/>
      <c r="D12" s="149"/>
      <c r="K12" s="150"/>
      <c r="L12" s="151" t="str">
        <f>($A$3)</f>
        <v>Kiss István</v>
      </c>
      <c r="M12" s="150"/>
      <c r="N12" s="152">
        <v>1</v>
      </c>
      <c r="O12" s="82" t="s">
        <v>74</v>
      </c>
      <c r="P12" s="152">
        <v>0</v>
      </c>
      <c r="R12" s="83" t="str">
        <f>($A$10)</f>
        <v>Szöllősi László</v>
      </c>
      <c r="W12" s="150"/>
    </row>
    <row r="13" spans="1:45" ht="20.25" x14ac:dyDescent="0.25">
      <c r="A13" s="153"/>
      <c r="B13" s="154"/>
      <c r="E13" s="83"/>
      <c r="F13" s="83"/>
      <c r="G13" s="83"/>
      <c r="H13" s="83"/>
      <c r="I13" s="83"/>
      <c r="J13" s="83"/>
      <c r="L13" s="151" t="str">
        <f>($A$4)</f>
        <v>Horváth Dénes</v>
      </c>
      <c r="N13" s="152">
        <v>1</v>
      </c>
      <c r="O13" s="82" t="s">
        <v>74</v>
      </c>
      <c r="P13" s="152">
        <v>0</v>
      </c>
      <c r="R13" s="83" t="str">
        <f>($A$9)</f>
        <v>Theodos Sándor</v>
      </c>
      <c r="S13" s="83"/>
      <c r="V13" s="83"/>
      <c r="AE13" s="83"/>
      <c r="AF13" s="83"/>
      <c r="AG13" s="83"/>
      <c r="AH13" s="83"/>
      <c r="AI13" s="83"/>
      <c r="AJ13" s="83"/>
      <c r="AL13" s="83"/>
      <c r="AM13" s="83"/>
      <c r="AN13" s="83"/>
      <c r="AO13" s="83"/>
      <c r="AQ13" s="83"/>
    </row>
    <row r="14" spans="1:45" ht="20.25" x14ac:dyDescent="0.25">
      <c r="A14" s="153"/>
      <c r="B14" s="154"/>
      <c r="D14" s="149"/>
      <c r="E14" s="83"/>
      <c r="F14" s="83"/>
      <c r="G14" s="83"/>
      <c r="H14" s="83"/>
      <c r="I14" s="83"/>
      <c r="J14" s="83"/>
      <c r="L14" s="151" t="str">
        <f>($A$5)</f>
        <v>I. Nagy Attila</v>
      </c>
      <c r="N14" s="152">
        <v>1</v>
      </c>
      <c r="O14" s="82" t="s">
        <v>74</v>
      </c>
      <c r="P14" s="152">
        <v>0</v>
      </c>
      <c r="Q14" s="83"/>
      <c r="R14" s="83" t="str">
        <f>($A$8)</f>
        <v>Kondor Balázs</v>
      </c>
      <c r="S14" s="83"/>
      <c r="V14" s="83"/>
      <c r="AE14" s="83"/>
      <c r="AF14" s="83"/>
      <c r="AG14" s="83"/>
      <c r="AH14" s="83"/>
      <c r="AI14" s="83"/>
      <c r="AJ14" s="83"/>
      <c r="AL14" s="83"/>
      <c r="AM14" s="83"/>
      <c r="AN14" s="83"/>
      <c r="AO14" s="83"/>
      <c r="AQ14" s="83"/>
      <c r="AR14" s="83"/>
    </row>
    <row r="15" spans="1:45" ht="20.25" x14ac:dyDescent="0.25">
      <c r="A15" s="153"/>
      <c r="B15" s="154"/>
      <c r="E15" s="83"/>
      <c r="F15" s="83"/>
      <c r="G15" s="83"/>
      <c r="H15" s="83"/>
      <c r="I15" s="83"/>
      <c r="J15" s="83"/>
      <c r="L15" s="151" t="str">
        <f>($A$6)</f>
        <v>Komáromi Zsolt</v>
      </c>
      <c r="N15" s="152">
        <v>1</v>
      </c>
      <c r="O15" s="82" t="s">
        <v>74</v>
      </c>
      <c r="P15" s="152">
        <v>0</v>
      </c>
      <c r="R15" s="83" t="str">
        <f>($A$7)</f>
        <v>Csekei Zoltán</v>
      </c>
      <c r="S15" s="83"/>
      <c r="V15" s="83"/>
      <c r="AE15" s="83"/>
      <c r="AF15" s="83"/>
      <c r="AG15" s="83"/>
      <c r="AH15" s="83"/>
      <c r="AI15" s="83"/>
      <c r="AJ15" s="83"/>
      <c r="AL15" s="83"/>
      <c r="AM15" s="83"/>
      <c r="AN15" s="83"/>
      <c r="AO15" s="83"/>
      <c r="AQ15" s="83"/>
    </row>
    <row r="16" spans="1:45" ht="3.75" customHeight="1" x14ac:dyDescent="0.25">
      <c r="A16" s="153"/>
      <c r="B16" s="154"/>
      <c r="C16" s="86"/>
      <c r="D16" s="87"/>
      <c r="E16" s="154"/>
      <c r="F16" s="154"/>
      <c r="G16" s="154"/>
      <c r="H16" s="154"/>
      <c r="I16" s="154"/>
      <c r="J16" s="154"/>
      <c r="K16" s="155"/>
      <c r="L16" s="155"/>
      <c r="M16" s="155"/>
      <c r="N16" s="154"/>
      <c r="O16" s="156"/>
      <c r="P16" s="90"/>
      <c r="Q16" s="156"/>
      <c r="R16" s="154"/>
      <c r="S16" s="154"/>
      <c r="T16" s="155"/>
      <c r="U16" s="155"/>
      <c r="V16" s="154"/>
      <c r="W16" s="155"/>
      <c r="X16" s="155"/>
      <c r="Y16" s="155"/>
      <c r="Z16" s="154"/>
      <c r="AA16" s="156"/>
      <c r="AB16" s="90"/>
      <c r="AC16" s="156"/>
      <c r="AD16" s="155"/>
      <c r="AE16" s="154"/>
      <c r="AF16" s="154"/>
      <c r="AG16" s="154"/>
    </row>
    <row r="17" spans="1:44" s="83" customFormat="1" ht="26.25" x14ac:dyDescent="0.25">
      <c r="A17" s="166">
        <v>2</v>
      </c>
      <c r="B17" s="157"/>
      <c r="D17" s="149"/>
      <c r="K17" s="150"/>
      <c r="L17" s="151" t="str">
        <f>($A$3)</f>
        <v>Kiss István</v>
      </c>
      <c r="M17" s="150"/>
      <c r="N17" s="152">
        <v>1</v>
      </c>
      <c r="O17" s="82" t="s">
        <v>74</v>
      </c>
      <c r="P17" s="152">
        <v>0</v>
      </c>
      <c r="R17" s="83" t="str">
        <f>($A$9)</f>
        <v>Theodos Sándor</v>
      </c>
      <c r="W17" s="150"/>
    </row>
    <row r="18" spans="1:44" ht="20.25" x14ac:dyDescent="0.25">
      <c r="A18" s="153"/>
      <c r="B18" s="158"/>
      <c r="E18" s="83"/>
      <c r="F18" s="83"/>
      <c r="G18" s="83"/>
      <c r="H18" s="83"/>
      <c r="I18" s="83"/>
      <c r="J18" s="83"/>
      <c r="L18" s="151" t="str">
        <f>($A$4)</f>
        <v>Horváth Dénes</v>
      </c>
      <c r="N18" s="152">
        <v>2</v>
      </c>
      <c r="O18" s="82" t="s">
        <v>74</v>
      </c>
      <c r="P18" s="152">
        <v>1</v>
      </c>
      <c r="R18" s="83" t="str">
        <f>($A$8)</f>
        <v>Kondor Balázs</v>
      </c>
      <c r="S18" s="83"/>
      <c r="V18" s="83"/>
      <c r="AE18" s="83"/>
      <c r="AF18" s="83"/>
      <c r="AG18" s="83"/>
      <c r="AH18" s="83"/>
      <c r="AI18" s="83"/>
      <c r="AJ18" s="83"/>
      <c r="AL18" s="83"/>
      <c r="AM18" s="83"/>
      <c r="AN18" s="83"/>
      <c r="AO18" s="83"/>
      <c r="AQ18" s="83"/>
    </row>
    <row r="19" spans="1:44" ht="20.25" x14ac:dyDescent="0.25">
      <c r="A19" s="153"/>
      <c r="B19" s="158"/>
      <c r="D19" s="149"/>
      <c r="E19" s="83"/>
      <c r="F19" s="83"/>
      <c r="G19" s="83"/>
      <c r="H19" s="83"/>
      <c r="I19" s="83"/>
      <c r="J19" s="83"/>
      <c r="L19" s="151" t="str">
        <f>($A$5)</f>
        <v>I. Nagy Attila</v>
      </c>
      <c r="N19" s="152">
        <v>0</v>
      </c>
      <c r="O19" s="82" t="s">
        <v>74</v>
      </c>
      <c r="P19" s="152">
        <v>0</v>
      </c>
      <c r="Q19" s="83"/>
      <c r="R19" s="83" t="str">
        <f>($A$7)</f>
        <v>Csekei Zoltán</v>
      </c>
      <c r="S19" s="83"/>
      <c r="V19" s="83"/>
      <c r="AE19" s="83"/>
      <c r="AF19" s="83"/>
      <c r="AG19" s="83"/>
      <c r="AH19" s="83"/>
      <c r="AI19" s="83"/>
      <c r="AJ19" s="83"/>
      <c r="AL19" s="83"/>
      <c r="AM19" s="83"/>
      <c r="AN19" s="83"/>
      <c r="AO19" s="83"/>
      <c r="AQ19" s="83"/>
      <c r="AR19" s="83"/>
    </row>
    <row r="20" spans="1:44" ht="20.25" x14ac:dyDescent="0.25">
      <c r="A20" s="153"/>
      <c r="B20" s="158"/>
      <c r="E20" s="83"/>
      <c r="F20" s="83"/>
      <c r="G20" s="83"/>
      <c r="H20" s="83"/>
      <c r="I20" s="83"/>
      <c r="J20" s="83"/>
      <c r="L20" s="151" t="str">
        <f>($A$6)</f>
        <v>Komáromi Zsolt</v>
      </c>
      <c r="N20" s="152">
        <v>0</v>
      </c>
      <c r="O20" s="82" t="s">
        <v>74</v>
      </c>
      <c r="P20" s="152">
        <v>1</v>
      </c>
      <c r="R20" s="83" t="str">
        <f>($A$10)</f>
        <v>Szöllősi László</v>
      </c>
      <c r="S20" s="83"/>
      <c r="V20" s="83"/>
      <c r="AE20" s="83"/>
      <c r="AF20" s="83"/>
      <c r="AG20" s="83"/>
      <c r="AH20" s="83"/>
      <c r="AI20" s="83"/>
      <c r="AJ20" s="83"/>
      <c r="AL20" s="83"/>
      <c r="AM20" s="83"/>
      <c r="AN20" s="83"/>
      <c r="AO20" s="83"/>
      <c r="AQ20" s="83"/>
    </row>
    <row r="21" spans="1:44" ht="3.75" customHeight="1" x14ac:dyDescent="0.25">
      <c r="A21" s="153"/>
      <c r="B21" s="158"/>
      <c r="C21" s="93"/>
      <c r="D21" s="94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60"/>
      <c r="P21" s="97"/>
      <c r="Q21" s="160"/>
      <c r="R21" s="158"/>
      <c r="S21" s="158"/>
      <c r="T21" s="159"/>
      <c r="U21" s="159"/>
      <c r="V21" s="158"/>
      <c r="W21" s="159"/>
      <c r="X21" s="159"/>
      <c r="Y21" s="159"/>
      <c r="Z21" s="158"/>
      <c r="AA21" s="160"/>
      <c r="AB21" s="97"/>
      <c r="AC21" s="160"/>
      <c r="AD21" s="159"/>
      <c r="AE21" s="158"/>
      <c r="AF21" s="158"/>
      <c r="AG21" s="158"/>
    </row>
    <row r="22" spans="1:44" s="83" customFormat="1" ht="26.25" x14ac:dyDescent="0.25">
      <c r="A22" s="166">
        <v>3</v>
      </c>
      <c r="B22" s="148"/>
      <c r="D22" s="149"/>
      <c r="K22" s="150"/>
      <c r="L22" s="151" t="str">
        <f>($A$3)</f>
        <v>Kiss István</v>
      </c>
      <c r="M22" s="150"/>
      <c r="N22" s="152">
        <v>7</v>
      </c>
      <c r="O22" s="82" t="s">
        <v>74</v>
      </c>
      <c r="P22" s="152">
        <v>2</v>
      </c>
      <c r="R22" s="83" t="str">
        <f>($A$8)</f>
        <v>Kondor Balázs</v>
      </c>
      <c r="W22" s="150"/>
    </row>
    <row r="23" spans="1:44" ht="20.25" x14ac:dyDescent="0.25">
      <c r="A23" s="153"/>
      <c r="B23" s="154"/>
      <c r="E23" s="83"/>
      <c r="F23" s="83"/>
      <c r="G23" s="83"/>
      <c r="H23" s="83"/>
      <c r="I23" s="83"/>
      <c r="J23" s="83"/>
      <c r="L23" s="151" t="str">
        <f>($A$4)</f>
        <v>Horváth Dénes</v>
      </c>
      <c r="N23" s="152">
        <v>1</v>
      </c>
      <c r="O23" s="82" t="s">
        <v>74</v>
      </c>
      <c r="P23" s="152">
        <v>0</v>
      </c>
      <c r="R23" s="83" t="str">
        <f>($A$7)</f>
        <v>Csekei Zoltán</v>
      </c>
      <c r="S23" s="83"/>
      <c r="V23" s="83"/>
      <c r="AE23" s="83"/>
      <c r="AF23" s="83"/>
      <c r="AG23" s="83"/>
      <c r="AH23" s="83"/>
      <c r="AI23" s="83"/>
      <c r="AJ23" s="83"/>
      <c r="AL23" s="83"/>
      <c r="AM23" s="83"/>
      <c r="AN23" s="83"/>
      <c r="AO23" s="83"/>
      <c r="AQ23" s="83"/>
    </row>
    <row r="24" spans="1:44" ht="20.25" x14ac:dyDescent="0.25">
      <c r="A24" s="153"/>
      <c r="B24" s="154"/>
      <c r="D24" s="149"/>
      <c r="E24" s="83"/>
      <c r="F24" s="83"/>
      <c r="G24" s="83"/>
      <c r="H24" s="83"/>
      <c r="I24" s="83"/>
      <c r="J24" s="83"/>
      <c r="L24" s="151" t="str">
        <f>($A$5)</f>
        <v>I. Nagy Attila</v>
      </c>
      <c r="N24" s="152">
        <v>0</v>
      </c>
      <c r="O24" s="82" t="s">
        <v>74</v>
      </c>
      <c r="P24" s="152">
        <v>0</v>
      </c>
      <c r="Q24" s="83"/>
      <c r="R24" s="83" t="str">
        <f>($A$6)</f>
        <v>Komáromi Zsolt</v>
      </c>
      <c r="S24" s="83"/>
      <c r="V24" s="83"/>
      <c r="AE24" s="83"/>
      <c r="AF24" s="83"/>
      <c r="AG24" s="83"/>
      <c r="AH24" s="83"/>
      <c r="AI24" s="83"/>
      <c r="AJ24" s="83"/>
      <c r="AL24" s="83"/>
      <c r="AM24" s="83"/>
      <c r="AN24" s="83"/>
      <c r="AO24" s="83"/>
      <c r="AQ24" s="83"/>
      <c r="AR24" s="83"/>
    </row>
    <row r="25" spans="1:44" ht="20.25" x14ac:dyDescent="0.25">
      <c r="A25" s="153"/>
      <c r="B25" s="154"/>
      <c r="E25" s="83"/>
      <c r="F25" s="83"/>
      <c r="G25" s="83"/>
      <c r="H25" s="83"/>
      <c r="I25" s="83"/>
      <c r="J25" s="83"/>
      <c r="L25" s="151" t="str">
        <f>($A$9)</f>
        <v>Theodos Sándor</v>
      </c>
      <c r="N25" s="152">
        <v>1</v>
      </c>
      <c r="O25" s="82" t="s">
        <v>74</v>
      </c>
      <c r="P25" s="152">
        <v>0</v>
      </c>
      <c r="R25" s="83" t="str">
        <f>($A$10)</f>
        <v>Szöllősi László</v>
      </c>
      <c r="S25" s="83"/>
      <c r="V25" s="83"/>
      <c r="AE25" s="83"/>
      <c r="AF25" s="83"/>
      <c r="AG25" s="83"/>
      <c r="AH25" s="83"/>
      <c r="AI25" s="83"/>
      <c r="AJ25" s="83"/>
      <c r="AL25" s="83"/>
      <c r="AM25" s="83"/>
      <c r="AN25" s="83"/>
      <c r="AO25" s="83"/>
      <c r="AQ25" s="83"/>
    </row>
    <row r="26" spans="1:44" ht="3.75" customHeight="1" x14ac:dyDescent="0.25">
      <c r="A26" s="153"/>
      <c r="B26" s="154"/>
      <c r="C26" s="86"/>
      <c r="D26" s="87"/>
      <c r="E26" s="154"/>
      <c r="F26" s="154"/>
      <c r="G26" s="154"/>
      <c r="H26" s="154"/>
      <c r="I26" s="154"/>
      <c r="J26" s="154"/>
      <c r="K26" s="155"/>
      <c r="L26" s="155"/>
      <c r="M26" s="155"/>
      <c r="N26" s="154"/>
      <c r="O26" s="156"/>
      <c r="P26" s="90"/>
      <c r="Q26" s="156"/>
      <c r="R26" s="154"/>
      <c r="S26" s="154"/>
      <c r="T26" s="155"/>
      <c r="U26" s="155"/>
      <c r="V26" s="154"/>
      <c r="W26" s="155"/>
      <c r="X26" s="155"/>
      <c r="Y26" s="155"/>
      <c r="Z26" s="154"/>
      <c r="AA26" s="156"/>
      <c r="AB26" s="90"/>
      <c r="AC26" s="156"/>
      <c r="AD26" s="155"/>
      <c r="AE26" s="154"/>
      <c r="AF26" s="154"/>
      <c r="AG26" s="154"/>
    </row>
    <row r="27" spans="1:44" s="83" customFormat="1" ht="26.25" x14ac:dyDescent="0.25">
      <c r="A27" s="166">
        <v>4</v>
      </c>
      <c r="B27" s="157"/>
      <c r="D27" s="149"/>
      <c r="K27" s="150"/>
      <c r="L27" s="151" t="str">
        <f>($A$3)</f>
        <v>Kiss István</v>
      </c>
      <c r="M27" s="150"/>
      <c r="N27" s="152">
        <v>2</v>
      </c>
      <c r="O27" s="82" t="s">
        <v>74</v>
      </c>
      <c r="P27" s="152">
        <v>0</v>
      </c>
      <c r="R27" s="83" t="str">
        <f>($A$7)</f>
        <v>Csekei Zoltán</v>
      </c>
      <c r="W27" s="150"/>
      <c r="X27" s="150"/>
      <c r="Y27" s="150"/>
    </row>
    <row r="28" spans="1:44" ht="20.25" x14ac:dyDescent="0.25">
      <c r="A28" s="153"/>
      <c r="B28" s="158"/>
      <c r="E28" s="83"/>
      <c r="F28" s="83"/>
      <c r="G28" s="83"/>
      <c r="H28" s="83"/>
      <c r="I28" s="83"/>
      <c r="J28" s="83"/>
      <c r="L28" s="151" t="str">
        <f>($A$4)</f>
        <v>Horváth Dénes</v>
      </c>
      <c r="N28" s="152">
        <v>2</v>
      </c>
      <c r="O28" s="82" t="s">
        <v>74</v>
      </c>
      <c r="P28" s="152">
        <v>0</v>
      </c>
      <c r="R28" s="83" t="str">
        <f>($A$6)</f>
        <v>Komáromi Zsolt</v>
      </c>
      <c r="S28" s="83"/>
      <c r="V28" s="83"/>
      <c r="Z28" s="83"/>
      <c r="AA28" s="161"/>
      <c r="AB28" s="82"/>
      <c r="AC28" s="161"/>
      <c r="AE28" s="83"/>
      <c r="AF28" s="83"/>
      <c r="AG28" s="83"/>
      <c r="AH28" s="83"/>
      <c r="AI28" s="83"/>
      <c r="AJ28" s="83"/>
      <c r="AL28" s="83"/>
      <c r="AM28" s="83"/>
      <c r="AN28" s="83"/>
      <c r="AO28" s="83"/>
      <c r="AQ28" s="83"/>
    </row>
    <row r="29" spans="1:44" ht="20.25" x14ac:dyDescent="0.25">
      <c r="A29" s="153"/>
      <c r="B29" s="158"/>
      <c r="D29" s="149"/>
      <c r="E29" s="83"/>
      <c r="F29" s="83"/>
      <c r="G29" s="83"/>
      <c r="H29" s="83"/>
      <c r="I29" s="83"/>
      <c r="J29" s="83"/>
      <c r="L29" s="151" t="str">
        <f>($A$5)</f>
        <v>I. Nagy Attila</v>
      </c>
      <c r="N29" s="152">
        <v>2</v>
      </c>
      <c r="O29" s="82" t="s">
        <v>74</v>
      </c>
      <c r="P29" s="152">
        <v>0</v>
      </c>
      <c r="Q29" s="83"/>
      <c r="R29" s="83" t="str">
        <f>($A$10)</f>
        <v>Szöllősi László</v>
      </c>
      <c r="S29" s="83"/>
      <c r="V29" s="83"/>
      <c r="Z29" s="83"/>
      <c r="AA29" s="150"/>
      <c r="AB29" s="150"/>
      <c r="AC29" s="150"/>
      <c r="AE29" s="83"/>
      <c r="AF29" s="83"/>
      <c r="AG29" s="83"/>
      <c r="AH29" s="83"/>
      <c r="AI29" s="83"/>
      <c r="AJ29" s="83"/>
      <c r="AL29" s="83"/>
      <c r="AM29" s="83"/>
      <c r="AN29" s="83"/>
      <c r="AO29" s="83"/>
      <c r="AQ29" s="83"/>
      <c r="AR29" s="83"/>
    </row>
    <row r="30" spans="1:44" ht="20.25" x14ac:dyDescent="0.25">
      <c r="A30" s="153"/>
      <c r="B30" s="158"/>
      <c r="E30" s="83"/>
      <c r="F30" s="83"/>
      <c r="G30" s="83"/>
      <c r="H30" s="83"/>
      <c r="I30" s="83"/>
      <c r="J30" s="83"/>
      <c r="L30" s="151" t="str">
        <f>($A$8)</f>
        <v>Kondor Balázs</v>
      </c>
      <c r="N30" s="152">
        <v>1</v>
      </c>
      <c r="O30" s="82" t="s">
        <v>74</v>
      </c>
      <c r="P30" s="152">
        <v>1</v>
      </c>
      <c r="R30" s="83" t="str">
        <f>($A$9)</f>
        <v>Theodos Sándor</v>
      </c>
      <c r="S30" s="83"/>
      <c r="V30" s="83"/>
      <c r="Z30" s="83"/>
      <c r="AA30" s="161"/>
      <c r="AB30" s="82"/>
      <c r="AC30" s="161"/>
      <c r="AE30" s="83"/>
      <c r="AF30" s="83"/>
      <c r="AG30" s="83"/>
      <c r="AH30" s="83"/>
      <c r="AI30" s="83"/>
      <c r="AJ30" s="83"/>
      <c r="AL30" s="83"/>
      <c r="AM30" s="83"/>
      <c r="AN30" s="83"/>
      <c r="AO30" s="83"/>
      <c r="AQ30" s="83"/>
    </row>
    <row r="31" spans="1:44" ht="3.75" customHeight="1" x14ac:dyDescent="0.25">
      <c r="A31" s="153"/>
      <c r="B31" s="158"/>
      <c r="C31" s="93"/>
      <c r="D31" s="94"/>
      <c r="E31" s="158"/>
      <c r="F31" s="158"/>
      <c r="G31" s="158"/>
      <c r="H31" s="158"/>
      <c r="I31" s="158"/>
      <c r="J31" s="158"/>
      <c r="K31" s="159"/>
      <c r="L31" s="159"/>
      <c r="M31" s="159"/>
      <c r="N31" s="158"/>
      <c r="O31" s="160"/>
      <c r="P31" s="97"/>
      <c r="Q31" s="160"/>
      <c r="R31" s="158"/>
      <c r="S31" s="158"/>
      <c r="T31" s="159"/>
      <c r="U31" s="159"/>
      <c r="V31" s="158"/>
      <c r="W31" s="159"/>
      <c r="X31" s="159"/>
      <c r="Y31" s="159"/>
      <c r="Z31" s="158"/>
      <c r="AA31" s="160"/>
      <c r="AB31" s="97"/>
      <c r="AC31" s="160"/>
      <c r="AD31" s="159"/>
      <c r="AE31" s="158"/>
      <c r="AF31" s="158"/>
      <c r="AG31" s="158"/>
    </row>
    <row r="32" spans="1:44" s="83" customFormat="1" ht="26.25" x14ac:dyDescent="0.25">
      <c r="A32" s="166">
        <v>5</v>
      </c>
      <c r="B32" s="148"/>
      <c r="D32" s="149"/>
      <c r="K32" s="150"/>
      <c r="L32" s="151" t="str">
        <f>($A$3)</f>
        <v>Kiss István</v>
      </c>
      <c r="M32" s="150"/>
      <c r="N32" s="152">
        <v>1</v>
      </c>
      <c r="O32" s="82" t="s">
        <v>74</v>
      </c>
      <c r="P32" s="152">
        <v>0</v>
      </c>
      <c r="R32" s="83" t="str">
        <f>($A$6)</f>
        <v>Komáromi Zsolt</v>
      </c>
      <c r="W32" s="150"/>
      <c r="X32" s="150"/>
      <c r="Y32" s="150"/>
    </row>
    <row r="33" spans="1:44" ht="20.25" x14ac:dyDescent="0.25">
      <c r="A33" s="153"/>
      <c r="B33" s="154"/>
      <c r="E33" s="83"/>
      <c r="F33" s="83"/>
      <c r="G33" s="83"/>
      <c r="H33" s="83"/>
      <c r="I33" s="83"/>
      <c r="J33" s="83"/>
      <c r="L33" s="151" t="str">
        <f>($A$4)</f>
        <v>Horváth Dénes</v>
      </c>
      <c r="N33" s="152">
        <v>0</v>
      </c>
      <c r="O33" s="82" t="s">
        <v>74</v>
      </c>
      <c r="P33" s="152">
        <v>0</v>
      </c>
      <c r="R33" s="83" t="str">
        <f>($A$5)</f>
        <v>I. Nagy Attila</v>
      </c>
      <c r="S33" s="83"/>
      <c r="V33" s="83"/>
      <c r="Z33" s="83"/>
      <c r="AA33" s="161"/>
      <c r="AB33" s="82"/>
      <c r="AC33" s="161"/>
      <c r="AE33" s="83"/>
      <c r="AF33" s="83"/>
      <c r="AG33" s="83"/>
      <c r="AH33" s="83"/>
      <c r="AI33" s="83"/>
      <c r="AJ33" s="83"/>
      <c r="AL33" s="83"/>
      <c r="AM33" s="83"/>
      <c r="AN33" s="83"/>
      <c r="AO33" s="83"/>
      <c r="AQ33" s="83"/>
    </row>
    <row r="34" spans="1:44" ht="20.25" x14ac:dyDescent="0.25">
      <c r="A34" s="153"/>
      <c r="B34" s="154"/>
      <c r="D34" s="149"/>
      <c r="E34" s="83"/>
      <c r="F34" s="83"/>
      <c r="G34" s="83"/>
      <c r="H34" s="83"/>
      <c r="I34" s="83"/>
      <c r="J34" s="83"/>
      <c r="L34" s="151" t="str">
        <f>($A$7)</f>
        <v>Csekei Zoltán</v>
      </c>
      <c r="N34" s="152">
        <v>2</v>
      </c>
      <c r="O34" s="82" t="s">
        <v>74</v>
      </c>
      <c r="P34" s="152">
        <v>0</v>
      </c>
      <c r="Q34" s="83"/>
      <c r="R34" s="83" t="str">
        <f>($A$9)</f>
        <v>Theodos Sándor</v>
      </c>
      <c r="S34" s="83"/>
      <c r="V34" s="83"/>
      <c r="Z34" s="83"/>
      <c r="AA34" s="150"/>
      <c r="AB34" s="150"/>
      <c r="AC34" s="150"/>
      <c r="AE34" s="83"/>
      <c r="AF34" s="83"/>
      <c r="AG34" s="83"/>
      <c r="AH34" s="83"/>
      <c r="AI34" s="83"/>
      <c r="AJ34" s="83"/>
      <c r="AL34" s="83"/>
      <c r="AM34" s="83"/>
      <c r="AN34" s="83"/>
      <c r="AO34" s="83"/>
      <c r="AQ34" s="83"/>
      <c r="AR34" s="83"/>
    </row>
    <row r="35" spans="1:44" ht="20.25" x14ac:dyDescent="0.25">
      <c r="A35" s="153"/>
      <c r="B35" s="154"/>
      <c r="E35" s="83"/>
      <c r="F35" s="83"/>
      <c r="G35" s="83"/>
      <c r="H35" s="83"/>
      <c r="I35" s="83"/>
      <c r="J35" s="83"/>
      <c r="L35" s="151" t="str">
        <f>($A$8)</f>
        <v>Kondor Balázs</v>
      </c>
      <c r="N35" s="152">
        <v>0</v>
      </c>
      <c r="O35" s="82" t="s">
        <v>74</v>
      </c>
      <c r="P35" s="152">
        <v>0</v>
      </c>
      <c r="R35" s="83" t="str">
        <f>($A$10)</f>
        <v>Szöllősi László</v>
      </c>
      <c r="S35" s="83"/>
      <c r="V35" s="83"/>
      <c r="Z35" s="83"/>
      <c r="AA35" s="161"/>
      <c r="AB35" s="82"/>
      <c r="AC35" s="161"/>
      <c r="AE35" s="83"/>
      <c r="AF35" s="83"/>
      <c r="AG35" s="83"/>
      <c r="AH35" s="83"/>
      <c r="AI35" s="83"/>
      <c r="AJ35" s="83"/>
      <c r="AL35" s="83"/>
      <c r="AM35" s="83"/>
      <c r="AN35" s="83"/>
      <c r="AO35" s="83"/>
      <c r="AQ35" s="83"/>
    </row>
    <row r="36" spans="1:44" ht="3.75" customHeight="1" x14ac:dyDescent="0.25">
      <c r="A36" s="153"/>
      <c r="B36" s="154"/>
      <c r="C36" s="86"/>
      <c r="D36" s="87"/>
      <c r="E36" s="154"/>
      <c r="F36" s="154"/>
      <c r="G36" s="154"/>
      <c r="H36" s="154"/>
      <c r="I36" s="154"/>
      <c r="J36" s="154"/>
      <c r="K36" s="155"/>
      <c r="L36" s="155"/>
      <c r="M36" s="155"/>
      <c r="N36" s="154"/>
      <c r="O36" s="156"/>
      <c r="P36" s="90"/>
      <c r="Q36" s="156"/>
      <c r="R36" s="154"/>
      <c r="S36" s="154"/>
      <c r="T36" s="155"/>
      <c r="U36" s="155"/>
      <c r="V36" s="154"/>
      <c r="W36" s="155"/>
      <c r="X36" s="155"/>
      <c r="Y36" s="155"/>
      <c r="Z36" s="154"/>
      <c r="AA36" s="156"/>
      <c r="AB36" s="90"/>
      <c r="AC36" s="156"/>
      <c r="AD36" s="155"/>
      <c r="AE36" s="154"/>
      <c r="AF36" s="154"/>
      <c r="AG36" s="154"/>
    </row>
    <row r="37" spans="1:44" s="83" customFormat="1" ht="26.25" x14ac:dyDescent="0.25">
      <c r="A37" s="166">
        <v>6</v>
      </c>
      <c r="B37" s="157"/>
      <c r="D37" s="149"/>
      <c r="K37" s="150"/>
      <c r="L37" s="151" t="str">
        <f>($A$3)</f>
        <v>Kiss István</v>
      </c>
      <c r="M37" s="150"/>
      <c r="N37" s="152">
        <v>0</v>
      </c>
      <c r="O37" s="82" t="s">
        <v>74</v>
      </c>
      <c r="P37" s="152">
        <v>2</v>
      </c>
      <c r="R37" s="83" t="str">
        <f>($A$5)</f>
        <v>I. Nagy Attila</v>
      </c>
      <c r="W37" s="150"/>
      <c r="X37" s="150"/>
      <c r="Y37" s="150"/>
    </row>
    <row r="38" spans="1:44" ht="20.25" x14ac:dyDescent="0.25">
      <c r="A38" s="153"/>
      <c r="B38" s="158"/>
      <c r="E38" s="83"/>
      <c r="F38" s="83"/>
      <c r="G38" s="83"/>
      <c r="H38" s="83"/>
      <c r="I38" s="83"/>
      <c r="J38" s="83"/>
      <c r="L38" s="151" t="str">
        <f>($A$4)</f>
        <v>Horváth Dénes</v>
      </c>
      <c r="N38" s="152">
        <v>4</v>
      </c>
      <c r="O38" s="82" t="s">
        <v>74</v>
      </c>
      <c r="P38" s="152">
        <v>1</v>
      </c>
      <c r="R38" s="83" t="str">
        <f>($A$10)</f>
        <v>Szöllősi László</v>
      </c>
      <c r="S38" s="83"/>
      <c r="V38" s="83"/>
      <c r="Z38" s="83"/>
      <c r="AA38" s="161"/>
      <c r="AB38" s="82"/>
      <c r="AC38" s="161"/>
      <c r="AE38" s="83"/>
      <c r="AF38" s="83"/>
      <c r="AG38" s="83"/>
      <c r="AH38" s="83"/>
      <c r="AI38" s="83"/>
      <c r="AJ38" s="83"/>
      <c r="AL38" s="83"/>
      <c r="AM38" s="83"/>
      <c r="AN38" s="83"/>
      <c r="AO38" s="83"/>
      <c r="AQ38" s="83"/>
    </row>
    <row r="39" spans="1:44" ht="20.25" x14ac:dyDescent="0.25">
      <c r="A39" s="153"/>
      <c r="B39" s="158"/>
      <c r="D39" s="149"/>
      <c r="E39" s="83"/>
      <c r="F39" s="83"/>
      <c r="G39" s="83"/>
      <c r="H39" s="83"/>
      <c r="I39" s="83"/>
      <c r="J39" s="83"/>
      <c r="L39" s="151" t="str">
        <f>($A$6)</f>
        <v>Komáromi Zsolt</v>
      </c>
      <c r="N39" s="152">
        <v>1</v>
      </c>
      <c r="O39" s="82" t="s">
        <v>74</v>
      </c>
      <c r="P39" s="152">
        <v>1</v>
      </c>
      <c r="Q39" s="83"/>
      <c r="R39" s="83" t="str">
        <f>($A$9)</f>
        <v>Theodos Sándor</v>
      </c>
      <c r="S39" s="83"/>
      <c r="V39" s="83"/>
      <c r="Z39" s="83"/>
      <c r="AA39" s="150"/>
      <c r="AB39" s="150"/>
      <c r="AC39" s="150"/>
      <c r="AE39" s="83"/>
      <c r="AF39" s="83"/>
      <c r="AG39" s="83"/>
      <c r="AH39" s="83"/>
      <c r="AI39" s="83"/>
      <c r="AJ39" s="83"/>
      <c r="AL39" s="83"/>
      <c r="AM39" s="83"/>
      <c r="AN39" s="83"/>
      <c r="AO39" s="83"/>
      <c r="AQ39" s="83"/>
      <c r="AR39" s="83"/>
    </row>
    <row r="40" spans="1:44" ht="20.25" x14ac:dyDescent="0.25">
      <c r="A40" s="153"/>
      <c r="B40" s="158"/>
      <c r="E40" s="83"/>
      <c r="F40" s="83"/>
      <c r="G40" s="83"/>
      <c r="H40" s="83"/>
      <c r="I40" s="83"/>
      <c r="J40" s="83"/>
      <c r="L40" s="151" t="str">
        <f>($A$7)</f>
        <v>Csekei Zoltán</v>
      </c>
      <c r="N40" s="152">
        <v>1</v>
      </c>
      <c r="O40" s="82" t="s">
        <v>74</v>
      </c>
      <c r="P40" s="152">
        <v>1</v>
      </c>
      <c r="R40" s="83" t="str">
        <f>($A$8)</f>
        <v>Kondor Balázs</v>
      </c>
      <c r="S40" s="83"/>
      <c r="V40" s="83"/>
      <c r="Z40" s="83"/>
      <c r="AA40" s="161"/>
      <c r="AB40" s="82"/>
      <c r="AC40" s="161"/>
      <c r="AE40" s="83"/>
      <c r="AF40" s="83"/>
      <c r="AG40" s="83"/>
      <c r="AH40" s="83"/>
      <c r="AI40" s="83"/>
      <c r="AJ40" s="83"/>
      <c r="AL40" s="83"/>
      <c r="AM40" s="83"/>
      <c r="AN40" s="83"/>
      <c r="AO40" s="83"/>
      <c r="AQ40" s="83"/>
    </row>
    <row r="41" spans="1:44" ht="3.75" customHeight="1" x14ac:dyDescent="0.25">
      <c r="A41" s="153"/>
      <c r="B41" s="158"/>
      <c r="C41" s="93"/>
      <c r="D41" s="94"/>
      <c r="E41" s="158"/>
      <c r="F41" s="158"/>
      <c r="G41" s="158"/>
      <c r="H41" s="158"/>
      <c r="I41" s="158"/>
      <c r="J41" s="158"/>
      <c r="K41" s="159"/>
      <c r="L41" s="159"/>
      <c r="M41" s="159"/>
      <c r="N41" s="158"/>
      <c r="O41" s="160"/>
      <c r="P41" s="97"/>
      <c r="Q41" s="160"/>
      <c r="R41" s="158"/>
      <c r="S41" s="158"/>
      <c r="T41" s="159"/>
      <c r="U41" s="159"/>
      <c r="V41" s="158"/>
      <c r="W41" s="159"/>
      <c r="X41" s="159"/>
      <c r="Y41" s="159"/>
      <c r="Z41" s="158"/>
      <c r="AA41" s="160"/>
      <c r="AB41" s="97"/>
      <c r="AC41" s="160"/>
      <c r="AD41" s="159"/>
      <c r="AE41" s="158"/>
      <c r="AF41" s="158"/>
      <c r="AG41" s="158"/>
    </row>
    <row r="42" spans="1:44" s="83" customFormat="1" ht="26.25" x14ac:dyDescent="0.25">
      <c r="A42" s="166">
        <v>7</v>
      </c>
      <c r="B42" s="148"/>
      <c r="D42" s="149"/>
      <c r="K42" s="150"/>
      <c r="L42" s="151" t="str">
        <f>($A$3)</f>
        <v>Kiss István</v>
      </c>
      <c r="M42" s="150"/>
      <c r="N42" s="152">
        <v>1</v>
      </c>
      <c r="O42" s="82" t="s">
        <v>74</v>
      </c>
      <c r="P42" s="152">
        <v>0</v>
      </c>
      <c r="R42" s="83" t="str">
        <f>($A$4)</f>
        <v>Horváth Dénes</v>
      </c>
      <c r="W42" s="150"/>
      <c r="X42" s="150"/>
      <c r="Y42" s="150"/>
    </row>
    <row r="43" spans="1:44" ht="20.25" x14ac:dyDescent="0.25">
      <c r="A43" s="153"/>
      <c r="B43" s="154"/>
      <c r="E43" s="83"/>
      <c r="F43" s="83"/>
      <c r="G43" s="83"/>
      <c r="H43" s="83"/>
      <c r="I43" s="83"/>
      <c r="J43" s="83"/>
      <c r="L43" s="151" t="str">
        <f>($A$5)</f>
        <v>I. Nagy Attila</v>
      </c>
      <c r="N43" s="152">
        <v>1</v>
      </c>
      <c r="O43" s="82" t="s">
        <v>74</v>
      </c>
      <c r="P43" s="152">
        <v>2</v>
      </c>
      <c r="R43" s="83" t="str">
        <f>($A$9)</f>
        <v>Theodos Sándor</v>
      </c>
      <c r="S43" s="83"/>
      <c r="V43" s="83"/>
      <c r="Z43" s="83"/>
      <c r="AA43" s="161"/>
      <c r="AB43" s="82"/>
      <c r="AC43" s="161"/>
      <c r="AE43" s="83"/>
      <c r="AF43" s="83"/>
      <c r="AG43" s="83"/>
      <c r="AH43" s="83"/>
      <c r="AI43" s="83"/>
      <c r="AJ43" s="83"/>
      <c r="AL43" s="83"/>
      <c r="AM43" s="83"/>
      <c r="AN43" s="83"/>
      <c r="AO43" s="83"/>
      <c r="AQ43" s="83"/>
    </row>
    <row r="44" spans="1:44" ht="20.25" x14ac:dyDescent="0.25">
      <c r="A44" s="153"/>
      <c r="B44" s="154"/>
      <c r="D44" s="149"/>
      <c r="E44" s="83"/>
      <c r="F44" s="83"/>
      <c r="G44" s="83"/>
      <c r="H44" s="83"/>
      <c r="I44" s="83"/>
      <c r="J44" s="83"/>
      <c r="L44" s="151" t="str">
        <f>($A$6)</f>
        <v>Komáromi Zsolt</v>
      </c>
      <c r="N44" s="152">
        <v>2</v>
      </c>
      <c r="O44" s="82" t="s">
        <v>74</v>
      </c>
      <c r="P44" s="152">
        <v>3</v>
      </c>
      <c r="Q44" s="83"/>
      <c r="R44" s="83" t="str">
        <f>($A$8)</f>
        <v>Kondor Balázs</v>
      </c>
      <c r="S44" s="83"/>
      <c r="V44" s="83"/>
      <c r="Z44" s="83"/>
      <c r="AA44" s="150"/>
      <c r="AB44" s="150"/>
      <c r="AC44" s="150"/>
      <c r="AE44" s="83"/>
      <c r="AF44" s="83"/>
      <c r="AG44" s="83"/>
      <c r="AH44" s="83"/>
      <c r="AI44" s="83"/>
      <c r="AJ44" s="83"/>
      <c r="AL44" s="83"/>
      <c r="AM44" s="83"/>
      <c r="AN44" s="83"/>
      <c r="AO44" s="83"/>
      <c r="AQ44" s="83"/>
      <c r="AR44" s="83"/>
    </row>
    <row r="45" spans="1:44" ht="20.25" x14ac:dyDescent="0.25">
      <c r="A45" s="153"/>
      <c r="B45" s="154"/>
      <c r="E45" s="83"/>
      <c r="F45" s="83"/>
      <c r="G45" s="83"/>
      <c r="H45" s="83"/>
      <c r="I45" s="83"/>
      <c r="J45" s="83"/>
      <c r="L45" s="151" t="str">
        <f>($A$7)</f>
        <v>Csekei Zoltán</v>
      </c>
      <c r="N45" s="152">
        <v>1</v>
      </c>
      <c r="O45" s="82" t="s">
        <v>74</v>
      </c>
      <c r="P45" s="152">
        <v>0</v>
      </c>
      <c r="R45" s="83" t="str">
        <f>($A$10)</f>
        <v>Szöllősi László</v>
      </c>
      <c r="S45" s="83"/>
      <c r="V45" s="83"/>
      <c r="Z45" s="83"/>
      <c r="AA45" s="161"/>
      <c r="AB45" s="82"/>
      <c r="AC45" s="161"/>
      <c r="AE45" s="83"/>
      <c r="AF45" s="83"/>
      <c r="AG45" s="83"/>
      <c r="AH45" s="83"/>
      <c r="AI45" s="83"/>
      <c r="AJ45" s="83"/>
      <c r="AL45" s="83"/>
      <c r="AM45" s="83"/>
      <c r="AN45" s="83"/>
      <c r="AO45" s="83"/>
      <c r="AQ45" s="83"/>
    </row>
    <row r="46" spans="1:44" ht="3.75" customHeight="1" x14ac:dyDescent="0.25">
      <c r="A46" s="153"/>
      <c r="B46" s="154"/>
      <c r="C46" s="86"/>
      <c r="D46" s="87"/>
      <c r="E46" s="154"/>
      <c r="F46" s="154"/>
      <c r="G46" s="154"/>
      <c r="H46" s="154"/>
      <c r="I46" s="154"/>
      <c r="J46" s="154"/>
      <c r="K46" s="155"/>
      <c r="L46" s="155"/>
      <c r="M46" s="155"/>
      <c r="N46" s="154"/>
      <c r="O46" s="156"/>
      <c r="P46" s="90"/>
      <c r="Q46" s="156"/>
      <c r="R46" s="154"/>
      <c r="S46" s="154"/>
      <c r="T46" s="155"/>
      <c r="U46" s="155"/>
      <c r="V46" s="154"/>
      <c r="W46" s="155"/>
      <c r="X46" s="155"/>
      <c r="Y46" s="155"/>
      <c r="Z46" s="154"/>
      <c r="AA46" s="156"/>
      <c r="AB46" s="90"/>
      <c r="AC46" s="156"/>
      <c r="AD46" s="155"/>
      <c r="AE46" s="154"/>
      <c r="AF46" s="154"/>
      <c r="AG46" s="154"/>
    </row>
  </sheetData>
  <conditionalFormatting sqref="E4:E10 I3 I5:I10 M3:M4 M6:M10 Q3:Q5 Q7:Q10 U3:U6 U8:U10 Y3:Y7 Y9:Y10 AC3:AC8 AC10 AG3:AG9">
    <cfRule type="cellIs" dxfId="47" priority="1" stopIfTrue="1" operator="equal">
      <formula>"g"</formula>
    </cfRule>
    <cfRule type="cellIs" dxfId="46" priority="2" stopIfTrue="1" operator="equal">
      <formula>"d"</formula>
    </cfRule>
    <cfRule type="cellIs" dxfId="45" priority="3" stopIfTrue="1" operator="equal">
      <formula>"v"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nevezés</vt:lpstr>
      <vt:lpstr>nevezés csak vasárnap</vt:lpstr>
      <vt:lpstr>menetrend</vt:lpstr>
      <vt:lpstr>Fő 1</vt:lpstr>
      <vt:lpstr>Fő 2</vt:lpstr>
      <vt:lpstr>Fő 3</vt:lpstr>
      <vt:lpstr>Fő 4</vt:lpstr>
      <vt:lpstr>Fő 5</vt:lpstr>
      <vt:lpstr>Fő 6</vt:lpstr>
      <vt:lpstr> Fő 7</vt:lpstr>
      <vt:lpstr>Fő 8</vt:lpstr>
      <vt:lpstr>Fő 9</vt:lpstr>
      <vt:lpstr>Fő 10</vt:lpstr>
      <vt:lpstr>Fő 11</vt:lpstr>
      <vt:lpstr>Fő 12</vt:lpstr>
      <vt:lpstr>Fő 13</vt:lpstr>
      <vt:lpstr>Fő 14</vt:lpstr>
      <vt:lpstr>Fő 15</vt:lpstr>
      <vt:lpstr>Fő 16</vt:lpstr>
      <vt:lpstr>Fő 17</vt:lpstr>
      <vt:lpstr>Fő 18</vt:lpstr>
      <vt:lpstr>Fő 19</vt:lpstr>
      <vt:lpstr>Fő 20</vt:lpstr>
      <vt:lpstr>Fő döntő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cp:lastPrinted>2017-05-12T22:27:54Z</cp:lastPrinted>
  <dcterms:created xsi:type="dcterms:W3CDTF">2017-05-12T08:26:20Z</dcterms:created>
  <dcterms:modified xsi:type="dcterms:W3CDTF">2017-05-25T19:36:53Z</dcterms:modified>
</cp:coreProperties>
</file>