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8940" windowHeight="8385" tabRatio="808" activeTab="2"/>
  </bookViews>
  <sheets>
    <sheet name="nevezők" sheetId="1" r:id="rId1"/>
    <sheet name="menetrend" sheetId="2" r:id="rId2"/>
    <sheet name="táblázat" sheetId="3" r:id="rId3"/>
    <sheet name="10.00" sheetId="4" r:id="rId4"/>
    <sheet name="11.10" sheetId="7" r:id="rId5"/>
    <sheet name="12.20" sheetId="8" r:id="rId6"/>
    <sheet name="13.30" sheetId="9" r:id="rId7"/>
    <sheet name="14.40" sheetId="10" r:id="rId8"/>
    <sheet name="16.00" sheetId="11" r:id="rId9"/>
    <sheet name="17.10" sheetId="12" r:id="rId10"/>
    <sheet name="V 9.30" sheetId="13" r:id="rId11"/>
    <sheet name="V 10.40" sheetId="14" r:id="rId12"/>
    <sheet name="V 11.50" sheetId="15" r:id="rId13"/>
    <sheet name="V 13.00" sheetId="16" r:id="rId14"/>
    <sheet name="V 14.10" sheetId="17" r:id="rId15"/>
    <sheet name="Egyéni" sheetId="19" r:id="rId16"/>
    <sheet name="Eredmények" sheetId="20" r:id="rId17"/>
  </sheets>
  <calcPr calcId="145621"/>
</workbook>
</file>

<file path=xl/calcChain.xml><?xml version="1.0" encoding="utf-8"?>
<calcChain xmlns="http://schemas.openxmlformats.org/spreadsheetml/2006/main">
  <c r="U11" i="19" l="1"/>
  <c r="U67" i="19"/>
  <c r="T67" i="19"/>
  <c r="V67" i="19" s="1"/>
  <c r="U16" i="19"/>
  <c r="T16" i="19"/>
  <c r="V16" i="19" s="1"/>
  <c r="U61" i="19"/>
  <c r="U65" i="19"/>
  <c r="T65" i="19"/>
  <c r="V65" i="19" s="1"/>
  <c r="U63" i="19"/>
  <c r="T63" i="19"/>
  <c r="V63" i="19" s="1"/>
  <c r="U62" i="19"/>
  <c r="T62" i="19"/>
  <c r="V62" i="19" s="1"/>
  <c r="U40" i="19"/>
  <c r="T40" i="19"/>
  <c r="V40" i="19" s="1"/>
  <c r="U33" i="19"/>
  <c r="T33" i="19"/>
  <c r="V33" i="19" s="1"/>
  <c r="U26" i="19"/>
  <c r="T26" i="19"/>
  <c r="V26" i="19" s="1"/>
  <c r="U74" i="19" l="1"/>
  <c r="U73" i="19"/>
  <c r="U72" i="19"/>
  <c r="U71" i="19"/>
  <c r="U70" i="19"/>
  <c r="U68" i="19"/>
  <c r="U66" i="19"/>
  <c r="U64" i="19"/>
  <c r="U58" i="19"/>
  <c r="U57" i="19"/>
  <c r="U56" i="19"/>
  <c r="U55" i="19"/>
  <c r="U54" i="19"/>
  <c r="U52" i="19"/>
  <c r="U51" i="19"/>
  <c r="U50" i="19"/>
  <c r="U49" i="19"/>
  <c r="U47" i="19"/>
  <c r="U46" i="19"/>
  <c r="U45" i="19"/>
  <c r="U43" i="19"/>
  <c r="U42" i="19"/>
  <c r="U41" i="19"/>
  <c r="U39" i="19"/>
  <c r="U38" i="19"/>
  <c r="U36" i="19"/>
  <c r="U35" i="19"/>
  <c r="U34" i="19"/>
  <c r="U32" i="19"/>
  <c r="U31" i="19"/>
  <c r="U28" i="19"/>
  <c r="U27" i="19"/>
  <c r="U25" i="19"/>
  <c r="U24" i="19"/>
  <c r="U23" i="19"/>
  <c r="U21" i="19"/>
  <c r="U20" i="19"/>
  <c r="U18" i="19"/>
  <c r="U17" i="19"/>
  <c r="U14" i="19"/>
  <c r="U13" i="19"/>
  <c r="U12" i="19"/>
  <c r="U9" i="19"/>
  <c r="U7" i="19"/>
  <c r="U6" i="19"/>
  <c r="U5" i="19"/>
  <c r="U4" i="19"/>
  <c r="U3" i="19"/>
  <c r="T74" i="19"/>
  <c r="V74" i="19" s="1"/>
  <c r="T73" i="19"/>
  <c r="V73" i="19" s="1"/>
  <c r="T72" i="19"/>
  <c r="V72" i="19" s="1"/>
  <c r="T71" i="19"/>
  <c r="V71" i="19" s="1"/>
  <c r="T70" i="19"/>
  <c r="V70" i="19" s="1"/>
  <c r="T68" i="19"/>
  <c r="V68" i="19" s="1"/>
  <c r="T66" i="19"/>
  <c r="V66" i="19" s="1"/>
  <c r="T64" i="19"/>
  <c r="V64" i="19" s="1"/>
  <c r="T61" i="19"/>
  <c r="V61" i="19" s="1"/>
  <c r="T58" i="19"/>
  <c r="V58" i="19" s="1"/>
  <c r="T57" i="19"/>
  <c r="V57" i="19" s="1"/>
  <c r="T56" i="19"/>
  <c r="V56" i="19" s="1"/>
  <c r="T55" i="19"/>
  <c r="V55" i="19" s="1"/>
  <c r="T54" i="19"/>
  <c r="V54" i="19" s="1"/>
  <c r="T52" i="19"/>
  <c r="V52" i="19" s="1"/>
  <c r="T51" i="19"/>
  <c r="V51" i="19" s="1"/>
  <c r="T50" i="19"/>
  <c r="V50" i="19" s="1"/>
  <c r="T49" i="19"/>
  <c r="V49" i="19" s="1"/>
  <c r="T47" i="19"/>
  <c r="V47" i="19" s="1"/>
  <c r="T46" i="19"/>
  <c r="V46" i="19" s="1"/>
  <c r="T45" i="19"/>
  <c r="V45" i="19" s="1"/>
  <c r="T43" i="19"/>
  <c r="V43" i="19" s="1"/>
  <c r="T42" i="19"/>
  <c r="V42" i="19" s="1"/>
  <c r="T41" i="19"/>
  <c r="V41" i="19" s="1"/>
  <c r="T39" i="19"/>
  <c r="V39" i="19" s="1"/>
  <c r="T38" i="19"/>
  <c r="V38" i="19" s="1"/>
  <c r="T36" i="19"/>
  <c r="V36" i="19" s="1"/>
  <c r="T35" i="19"/>
  <c r="V35" i="19" s="1"/>
  <c r="T34" i="19"/>
  <c r="V34" i="19" s="1"/>
  <c r="T32" i="19"/>
  <c r="V32" i="19" s="1"/>
  <c r="T31" i="19"/>
  <c r="V31" i="19" s="1"/>
  <c r="T28" i="19"/>
  <c r="V28" i="19" s="1"/>
  <c r="T27" i="19"/>
  <c r="V27" i="19" s="1"/>
  <c r="T25" i="19"/>
  <c r="V25" i="19" s="1"/>
  <c r="T24" i="19"/>
  <c r="V24" i="19" s="1"/>
  <c r="T23" i="19"/>
  <c r="V23" i="19" s="1"/>
  <c r="T21" i="19"/>
  <c r="V21" i="19" s="1"/>
  <c r="T20" i="19"/>
  <c r="V20" i="19" s="1"/>
  <c r="T18" i="19"/>
  <c r="V18" i="19" s="1"/>
  <c r="T17" i="19"/>
  <c r="V17" i="19" s="1"/>
  <c r="T14" i="19"/>
  <c r="V14" i="19" s="1"/>
  <c r="T13" i="19"/>
  <c r="V13" i="19" s="1"/>
  <c r="T12" i="19"/>
  <c r="V12" i="19" s="1"/>
  <c r="T11" i="19"/>
  <c r="V11" i="19" s="1"/>
  <c r="T4" i="19"/>
  <c r="V4" i="19" s="1"/>
  <c r="T5" i="19"/>
  <c r="V5" i="19" s="1"/>
  <c r="T6" i="19"/>
  <c r="V6" i="19" s="1"/>
  <c r="T7" i="19"/>
  <c r="V7" i="19" s="1"/>
  <c r="T9" i="19"/>
  <c r="V9" i="19" s="1"/>
  <c r="T3" i="19"/>
  <c r="V3" i="19" s="1"/>
  <c r="C69" i="19"/>
  <c r="D69" i="19"/>
  <c r="E69" i="19"/>
  <c r="F69" i="19"/>
  <c r="G69" i="19"/>
  <c r="H69" i="19"/>
  <c r="I69" i="19"/>
  <c r="J69" i="19"/>
  <c r="K69" i="19"/>
  <c r="L69" i="19"/>
  <c r="M69" i="19"/>
  <c r="N69" i="19"/>
  <c r="O69" i="19"/>
  <c r="P69" i="19"/>
  <c r="Q69" i="19"/>
  <c r="R69" i="19"/>
  <c r="S69" i="19"/>
  <c r="B69" i="19"/>
  <c r="C60" i="19"/>
  <c r="D60" i="19"/>
  <c r="E60" i="19"/>
  <c r="F60" i="19"/>
  <c r="G60" i="19"/>
  <c r="H60" i="19"/>
  <c r="I60" i="19"/>
  <c r="L60" i="19"/>
  <c r="M60" i="19"/>
  <c r="N60" i="19"/>
  <c r="O60" i="19"/>
  <c r="P60" i="19"/>
  <c r="Q60" i="19"/>
  <c r="R60" i="19"/>
  <c r="S60" i="19"/>
  <c r="B60" i="19"/>
  <c r="C53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B53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B44" i="19"/>
  <c r="C37" i="19"/>
  <c r="D37" i="19"/>
  <c r="E37" i="19"/>
  <c r="F37" i="19"/>
  <c r="G37" i="19"/>
  <c r="H37" i="19"/>
  <c r="I37" i="19"/>
  <c r="L37" i="19"/>
  <c r="M37" i="19"/>
  <c r="N37" i="19"/>
  <c r="O37" i="19"/>
  <c r="P37" i="19"/>
  <c r="Q37" i="19"/>
  <c r="R37" i="19"/>
  <c r="S37" i="19"/>
  <c r="B37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O30" i="19"/>
  <c r="P30" i="19"/>
  <c r="Q30" i="19"/>
  <c r="R30" i="19"/>
  <c r="S30" i="19"/>
  <c r="B30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B22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B10" i="19"/>
  <c r="C2" i="19"/>
  <c r="D2" i="19"/>
  <c r="E2" i="19"/>
  <c r="F2" i="19"/>
  <c r="G2" i="19"/>
  <c r="H2" i="19"/>
  <c r="I2" i="19"/>
  <c r="J2" i="19"/>
  <c r="K2" i="19"/>
  <c r="L2" i="19"/>
  <c r="M2" i="19"/>
  <c r="N2" i="19"/>
  <c r="O2" i="19"/>
  <c r="P2" i="19"/>
  <c r="Q2" i="19"/>
  <c r="R2" i="19"/>
  <c r="S2" i="19"/>
  <c r="B2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B15" i="19"/>
  <c r="T2" i="19" l="1"/>
  <c r="T69" i="19"/>
  <c r="T15" i="19"/>
  <c r="T10" i="19"/>
  <c r="T53" i="19"/>
  <c r="T37" i="19"/>
  <c r="T22" i="19"/>
  <c r="T60" i="19"/>
  <c r="T30" i="19"/>
  <c r="T44" i="19"/>
  <c r="AF12" i="3"/>
  <c r="AE12" i="3"/>
  <c r="AN10" i="3"/>
  <c r="AM10" i="3"/>
  <c r="L68" i="3"/>
  <c r="X9" i="3"/>
  <c r="W9" i="3"/>
  <c r="AB8" i="3"/>
  <c r="AA8" i="3"/>
  <c r="L67" i="3"/>
  <c r="L7" i="3"/>
  <c r="K7" i="3"/>
  <c r="T5" i="3"/>
  <c r="S5" i="3"/>
  <c r="R66" i="3"/>
  <c r="L66" i="3"/>
  <c r="D4" i="3"/>
  <c r="C4" i="3"/>
  <c r="H3" i="3"/>
  <c r="G3" i="3"/>
  <c r="R65" i="3"/>
  <c r="L65" i="3"/>
  <c r="AJ12" i="3"/>
  <c r="AI12" i="3"/>
  <c r="AN11" i="3"/>
  <c r="AM11" i="3"/>
  <c r="R63" i="3"/>
  <c r="L63" i="3"/>
  <c r="X10" i="3"/>
  <c r="W10" i="3"/>
  <c r="Y10" i="3" s="1"/>
  <c r="AF8" i="3"/>
  <c r="AE8" i="3"/>
  <c r="AI8" i="3"/>
  <c r="AJ8" i="3"/>
  <c r="R62" i="3"/>
  <c r="T6" i="3"/>
  <c r="S6" i="3"/>
  <c r="P7" i="3"/>
  <c r="O7" i="3"/>
  <c r="R61" i="3"/>
  <c r="D5" i="3"/>
  <c r="C5" i="3"/>
  <c r="L3" i="3"/>
  <c r="K3" i="3"/>
  <c r="R60" i="3"/>
  <c r="L60" i="3"/>
  <c r="AB10" i="3"/>
  <c r="AA10" i="3"/>
  <c r="AC10" i="3" s="1"/>
  <c r="AF9" i="3"/>
  <c r="AE9" i="3"/>
  <c r="AG9" i="3" s="1"/>
  <c r="R58" i="3"/>
  <c r="L58" i="3"/>
  <c r="R68" i="3"/>
  <c r="R67" i="3"/>
  <c r="L62" i="3"/>
  <c r="L61" i="3"/>
  <c r="R57" i="3"/>
  <c r="L57" i="3"/>
  <c r="R56" i="3"/>
  <c r="L56" i="3"/>
  <c r="R55" i="3"/>
  <c r="L55" i="3"/>
  <c r="R53" i="3"/>
  <c r="L53" i="3"/>
  <c r="R52" i="3"/>
  <c r="L52" i="3"/>
  <c r="R51" i="3"/>
  <c r="L51" i="3"/>
  <c r="R50" i="3"/>
  <c r="L50" i="3"/>
  <c r="R48" i="3"/>
  <c r="L48" i="3"/>
  <c r="R47" i="3"/>
  <c r="L47" i="3"/>
  <c r="R46" i="3"/>
  <c r="L46" i="3"/>
  <c r="R45" i="3"/>
  <c r="L45" i="3"/>
  <c r="R43" i="3"/>
  <c r="L43" i="3"/>
  <c r="R42" i="3"/>
  <c r="L42" i="3"/>
  <c r="R41" i="3"/>
  <c r="L41" i="3"/>
  <c r="R40" i="3"/>
  <c r="L40" i="3"/>
  <c r="R38" i="3"/>
  <c r="L38" i="3"/>
  <c r="R37" i="3"/>
  <c r="L37" i="3"/>
  <c r="R36" i="3"/>
  <c r="L36" i="3"/>
  <c r="R35" i="3"/>
  <c r="L35" i="3"/>
  <c r="R33" i="3"/>
  <c r="L33" i="3"/>
  <c r="R32" i="3"/>
  <c r="L32" i="3"/>
  <c r="R31" i="3"/>
  <c r="L31" i="3"/>
  <c r="R30" i="3"/>
  <c r="L30" i="3"/>
  <c r="R28" i="3"/>
  <c r="L28" i="3"/>
  <c r="R27" i="3"/>
  <c r="L27" i="3"/>
  <c r="R26" i="3"/>
  <c r="L26" i="3"/>
  <c r="R25" i="3"/>
  <c r="L25" i="3"/>
  <c r="R23" i="3"/>
  <c r="L23" i="3"/>
  <c r="R22" i="3"/>
  <c r="L22" i="3"/>
  <c r="R21" i="3"/>
  <c r="L21" i="3"/>
  <c r="R20" i="3"/>
  <c r="L20" i="3"/>
  <c r="R18" i="3"/>
  <c r="L18" i="3"/>
  <c r="R17" i="3"/>
  <c r="L17" i="3"/>
  <c r="R16" i="3"/>
  <c r="L16" i="3"/>
  <c r="R15" i="3"/>
  <c r="L15" i="3"/>
  <c r="R14" i="3"/>
  <c r="L14" i="3"/>
  <c r="AK12" i="3"/>
  <c r="AG12" i="3"/>
  <c r="AB12" i="3"/>
  <c r="AA12" i="3"/>
  <c r="AC12" i="3" s="1"/>
  <c r="X12" i="3"/>
  <c r="W12" i="3"/>
  <c r="Y12" i="3" s="1"/>
  <c r="T12" i="3"/>
  <c r="S12" i="3"/>
  <c r="U12" i="3" s="1"/>
  <c r="P12" i="3"/>
  <c r="O12" i="3"/>
  <c r="L12" i="3"/>
  <c r="K12" i="3"/>
  <c r="M12" i="3" s="1"/>
  <c r="H12" i="3"/>
  <c r="G12" i="3"/>
  <c r="I12" i="3" s="1"/>
  <c r="D12" i="3"/>
  <c r="C12" i="3"/>
  <c r="AO11" i="3"/>
  <c r="AF11" i="3"/>
  <c r="AE11" i="3"/>
  <c r="AG11" i="3" s="1"/>
  <c r="AB11" i="3"/>
  <c r="AA11" i="3"/>
  <c r="AC11" i="3" s="1"/>
  <c r="X11" i="3"/>
  <c r="W11" i="3"/>
  <c r="Y11" i="3" s="1"/>
  <c r="T11" i="3"/>
  <c r="S11" i="3"/>
  <c r="P11" i="3"/>
  <c r="O11" i="3"/>
  <c r="L11" i="3"/>
  <c r="K11" i="3"/>
  <c r="M11" i="3" s="1"/>
  <c r="H11" i="3"/>
  <c r="G11" i="3"/>
  <c r="D11" i="3"/>
  <c r="C11" i="3"/>
  <c r="AO10" i="3"/>
  <c r="AJ10" i="3"/>
  <c r="AI10" i="3"/>
  <c r="T10" i="3"/>
  <c r="S10" i="3"/>
  <c r="P10" i="3"/>
  <c r="O10" i="3"/>
  <c r="L10" i="3"/>
  <c r="K10" i="3"/>
  <c r="M10" i="3" s="1"/>
  <c r="H10" i="3"/>
  <c r="G10" i="3"/>
  <c r="I10" i="3" s="1"/>
  <c r="D10" i="3"/>
  <c r="C10" i="3"/>
  <c r="AN9" i="3"/>
  <c r="AM9" i="3"/>
  <c r="AJ9" i="3"/>
  <c r="AI9" i="3"/>
  <c r="Y9" i="3"/>
  <c r="T9" i="3"/>
  <c r="S9" i="3"/>
  <c r="U9" i="3" s="1"/>
  <c r="P9" i="3"/>
  <c r="O9" i="3"/>
  <c r="L9" i="3"/>
  <c r="K9" i="3"/>
  <c r="H9" i="3"/>
  <c r="G9" i="3"/>
  <c r="D9" i="3"/>
  <c r="C9" i="3"/>
  <c r="AN8" i="3"/>
  <c r="AM8" i="3"/>
  <c r="AK8" i="3"/>
  <c r="AG8" i="3"/>
  <c r="AC8" i="3"/>
  <c r="T8" i="3"/>
  <c r="S8" i="3"/>
  <c r="U8" i="3" s="1"/>
  <c r="P8" i="3"/>
  <c r="O8" i="3"/>
  <c r="L8" i="3"/>
  <c r="K8" i="3"/>
  <c r="M8" i="3" s="1"/>
  <c r="H8" i="3"/>
  <c r="G8" i="3"/>
  <c r="D8" i="3"/>
  <c r="C8" i="3"/>
  <c r="AN7" i="3"/>
  <c r="AM7" i="3"/>
  <c r="AO7" i="3" s="1"/>
  <c r="AJ7" i="3"/>
  <c r="AI7" i="3"/>
  <c r="AF7" i="3"/>
  <c r="AE7" i="3"/>
  <c r="AG7" i="3" s="1"/>
  <c r="AB7" i="3"/>
  <c r="AA7" i="3"/>
  <c r="X7" i="3"/>
  <c r="W7" i="3"/>
  <c r="Y7" i="3" s="1"/>
  <c r="M7" i="3"/>
  <c r="H7" i="3"/>
  <c r="G7" i="3"/>
  <c r="I7" i="3" s="1"/>
  <c r="D7" i="3"/>
  <c r="C7" i="3"/>
  <c r="AN6" i="3"/>
  <c r="AM6" i="3"/>
  <c r="AJ6" i="3"/>
  <c r="AI6" i="3"/>
  <c r="AF6" i="3"/>
  <c r="AE6" i="3"/>
  <c r="AB6" i="3"/>
  <c r="AA6" i="3"/>
  <c r="X6" i="3"/>
  <c r="W6" i="3"/>
  <c r="U6" i="3"/>
  <c r="L6" i="3"/>
  <c r="K6" i="3"/>
  <c r="H6" i="3"/>
  <c r="G6" i="3"/>
  <c r="I6" i="3" s="1"/>
  <c r="D6" i="3"/>
  <c r="C6" i="3"/>
  <c r="AN5" i="3"/>
  <c r="AM5" i="3"/>
  <c r="AO5" i="3" s="1"/>
  <c r="AJ5" i="3"/>
  <c r="AI5" i="3"/>
  <c r="AF5" i="3"/>
  <c r="AE5" i="3"/>
  <c r="AB5" i="3"/>
  <c r="AA5" i="3"/>
  <c r="X5" i="3"/>
  <c r="W5" i="3"/>
  <c r="Y5" i="3" s="1"/>
  <c r="U5" i="3"/>
  <c r="P5" i="3"/>
  <c r="O5" i="3"/>
  <c r="H5" i="3"/>
  <c r="G5" i="3"/>
  <c r="I5" i="3" s="1"/>
  <c r="AN4" i="3"/>
  <c r="AM4" i="3"/>
  <c r="AJ4" i="3"/>
  <c r="AI4" i="3"/>
  <c r="AF4" i="3"/>
  <c r="AE4" i="3"/>
  <c r="AB4" i="3"/>
  <c r="AA4" i="3"/>
  <c r="X4" i="3"/>
  <c r="W4" i="3"/>
  <c r="T4" i="3"/>
  <c r="S4" i="3"/>
  <c r="U4" i="3" s="1"/>
  <c r="P4" i="3"/>
  <c r="O4" i="3"/>
  <c r="L4" i="3"/>
  <c r="K4" i="3"/>
  <c r="M4" i="3" s="1"/>
  <c r="AN3" i="3"/>
  <c r="AM3" i="3"/>
  <c r="AJ3" i="3"/>
  <c r="AI3" i="3"/>
  <c r="AF3" i="3"/>
  <c r="AE3" i="3"/>
  <c r="AB3" i="3"/>
  <c r="AA3" i="3"/>
  <c r="X3" i="3"/>
  <c r="W3" i="3"/>
  <c r="T3" i="3"/>
  <c r="S3" i="3"/>
  <c r="U3" i="3" s="1"/>
  <c r="P3" i="3"/>
  <c r="AV3" i="3" s="1"/>
  <c r="O3" i="3"/>
  <c r="M3" i="3"/>
  <c r="AL2" i="3"/>
  <c r="AH2" i="3"/>
  <c r="AD2" i="3"/>
  <c r="Z2" i="3"/>
  <c r="V2" i="3"/>
  <c r="R2" i="3"/>
  <c r="N2" i="3"/>
  <c r="J2" i="3"/>
  <c r="F2" i="3"/>
  <c r="B2" i="3"/>
  <c r="AK10" i="3" l="1"/>
  <c r="M6" i="3"/>
  <c r="AO9" i="3"/>
  <c r="AK9" i="3"/>
  <c r="AO8" i="3"/>
  <c r="AK5" i="3"/>
  <c r="AG6" i="3"/>
  <c r="AV7" i="3"/>
  <c r="AC7" i="3"/>
  <c r="AC3" i="3"/>
  <c r="AK3" i="3"/>
  <c r="AO3" i="3"/>
  <c r="Y4" i="3"/>
  <c r="AC4" i="3"/>
  <c r="AK6" i="3"/>
  <c r="I9" i="3"/>
  <c r="M9" i="3"/>
  <c r="I11" i="3"/>
  <c r="U11" i="3"/>
  <c r="Y3" i="3"/>
  <c r="U10" i="3"/>
  <c r="AO4" i="3"/>
  <c r="AO6" i="3"/>
  <c r="AK7" i="3"/>
  <c r="I8" i="3"/>
  <c r="AG3" i="3"/>
  <c r="Y6" i="3"/>
  <c r="AC5" i="3"/>
  <c r="AG4" i="3"/>
  <c r="AU7" i="3"/>
  <c r="AK4" i="3"/>
  <c r="AG5" i="3"/>
  <c r="AV6" i="3"/>
  <c r="AC6" i="3"/>
  <c r="AU6" i="3"/>
  <c r="AU4" i="3"/>
  <c r="AU8" i="3"/>
  <c r="AV9" i="3"/>
  <c r="AU10" i="3"/>
  <c r="AV11" i="3"/>
  <c r="AU12" i="3"/>
  <c r="AV4" i="3"/>
  <c r="AV8" i="3"/>
  <c r="AZ8" i="3" s="1"/>
  <c r="AV10" i="3"/>
  <c r="AU11" i="3"/>
  <c r="AV12" i="3"/>
  <c r="AU9" i="3"/>
  <c r="Q4" i="3"/>
  <c r="E5" i="3"/>
  <c r="I3" i="3"/>
  <c r="AU3" i="3"/>
  <c r="AZ3" i="3" s="1"/>
  <c r="Q3" i="3"/>
  <c r="E4" i="3"/>
  <c r="AU5" i="3"/>
  <c r="Q5" i="3"/>
  <c r="AV5" i="3"/>
  <c r="E6" i="3"/>
  <c r="AR6" i="3" s="1"/>
  <c r="E7" i="3"/>
  <c r="E8" i="3"/>
  <c r="E9" i="3"/>
  <c r="E10" i="3"/>
  <c r="E11" i="3"/>
  <c r="AT11" i="3" s="1"/>
  <c r="E12" i="3"/>
  <c r="AS6" i="3"/>
  <c r="Q7" i="3"/>
  <c r="Q8" i="3"/>
  <c r="AR8" i="3" s="1"/>
  <c r="Q9" i="3"/>
  <c r="Q10" i="3"/>
  <c r="AR10" i="3" s="1"/>
  <c r="Q11" i="3"/>
  <c r="Q12" i="3"/>
  <c r="AT6" i="3" l="1"/>
  <c r="AZ4" i="3"/>
  <c r="AZ7" i="3"/>
  <c r="AT9" i="3"/>
  <c r="AT7" i="3"/>
  <c r="AS4" i="3"/>
  <c r="AZ10" i="3"/>
  <c r="AZ12" i="3"/>
  <c r="AZ11" i="3"/>
  <c r="AR12" i="3"/>
  <c r="AZ6" i="3"/>
  <c r="AZ9" i="3"/>
  <c r="AS10" i="3"/>
  <c r="AW10" i="3" s="1"/>
  <c r="AS8" i="3"/>
  <c r="AW8" i="3" s="1"/>
  <c r="AT3" i="3"/>
  <c r="AS12" i="3"/>
  <c r="AW12" i="3" s="1"/>
  <c r="AS11" i="3"/>
  <c r="AS9" i="3"/>
  <c r="AT5" i="3"/>
  <c r="AT4" i="3"/>
  <c r="AS7" i="3"/>
  <c r="AT12" i="3"/>
  <c r="AR11" i="3"/>
  <c r="AT10" i="3"/>
  <c r="AR9" i="3"/>
  <c r="AT8" i="3"/>
  <c r="AQ8" i="3" s="1"/>
  <c r="AR7" i="3"/>
  <c r="AZ5" i="3"/>
  <c r="AR4" i="3"/>
  <c r="AR3" i="3"/>
  <c r="AS3" i="3"/>
  <c r="AR5" i="3"/>
  <c r="AS5" i="3"/>
  <c r="AW6" i="3"/>
  <c r="AQ6" i="3"/>
  <c r="AQ10" i="3" l="1"/>
  <c r="AQ12" i="3"/>
  <c r="AW5" i="3"/>
  <c r="AQ5" i="3"/>
  <c r="AW3" i="3"/>
  <c r="AQ3" i="3"/>
  <c r="AW4" i="3"/>
  <c r="AQ4" i="3"/>
  <c r="AW7" i="3"/>
  <c r="AQ7" i="3"/>
  <c r="AW9" i="3"/>
  <c r="AQ9" i="3"/>
  <c r="AW11" i="3"/>
  <c r="AX11" i="3" s="1"/>
  <c r="AQ11" i="3"/>
  <c r="AX8" i="3" l="1"/>
  <c r="AX12" i="3"/>
  <c r="AX3" i="3"/>
  <c r="AX5" i="3"/>
  <c r="AX9" i="3"/>
  <c r="AX7" i="3"/>
  <c r="AX4" i="3"/>
  <c r="AX10" i="3"/>
  <c r="AX6" i="3"/>
</calcChain>
</file>

<file path=xl/sharedStrings.xml><?xml version="1.0" encoding="utf-8"?>
<sst xmlns="http://schemas.openxmlformats.org/spreadsheetml/2006/main" count="2785" uniqueCount="262">
  <si>
    <t>Pálya</t>
  </si>
  <si>
    <t>Játékvezető</t>
  </si>
  <si>
    <t>Pihenő</t>
  </si>
  <si>
    <t>10. 00</t>
  </si>
  <si>
    <t>1 - 4</t>
  </si>
  <si>
    <t>Mundiál'93 FCSE II</t>
  </si>
  <si>
    <t>:</t>
  </si>
  <si>
    <t>Testvériség II</t>
  </si>
  <si>
    <t>-</t>
  </si>
  <si>
    <t>11.10</t>
  </si>
  <si>
    <t>ALC KSE Szeged II</t>
  </si>
  <si>
    <t>SMAFC</t>
  </si>
  <si>
    <t>5 - 8</t>
  </si>
  <si>
    <t>Józsefváros III</t>
  </si>
  <si>
    <t>Vasi GE</t>
  </si>
  <si>
    <t>9 - 12</t>
  </si>
  <si>
    <t>Újkori Táltosok II</t>
  </si>
  <si>
    <t>DÖKE Komló II</t>
  </si>
  <si>
    <t>13 - 16</t>
  </si>
  <si>
    <t>Modern SE</t>
  </si>
  <si>
    <t>Erzsébetvárosi SE II</t>
  </si>
  <si>
    <t>12.20</t>
  </si>
  <si>
    <t>13.30</t>
  </si>
  <si>
    <t>14.40</t>
  </si>
  <si>
    <t>jv</t>
  </si>
  <si>
    <t>p</t>
  </si>
  <si>
    <t>Szeged II</t>
  </si>
  <si>
    <t>Józsefvárosi SzE III</t>
  </si>
  <si>
    <t>Mundial II</t>
  </si>
  <si>
    <t>Komló II</t>
  </si>
  <si>
    <t>16.00</t>
  </si>
  <si>
    <t>17.10</t>
  </si>
  <si>
    <t>9.30</t>
  </si>
  <si>
    <t>10.40</t>
  </si>
  <si>
    <t>11.50</t>
  </si>
  <si>
    <t>13.00</t>
  </si>
  <si>
    <t>14.10</t>
  </si>
  <si>
    <t>Verseny neve</t>
  </si>
  <si>
    <t>név</t>
  </si>
  <si>
    <t>m</t>
  </si>
  <si>
    <t>g</t>
  </si>
  <si>
    <t>d</t>
  </si>
  <si>
    <t>v</t>
  </si>
  <si>
    <t>l</t>
  </si>
  <si>
    <t>k</t>
  </si>
  <si>
    <t>h</t>
  </si>
  <si>
    <t>gk</t>
  </si>
  <si>
    <t xml:space="preserve"> </t>
  </si>
  <si>
    <t>Debreczy István</t>
  </si>
  <si>
    <t>Szirmay Endre</t>
  </si>
  <si>
    <t>Puskás Zoltán</t>
  </si>
  <si>
    <t>Debreczy Zoltán</t>
  </si>
  <si>
    <t>Garamvölgyi József</t>
  </si>
  <si>
    <t>Angler Lajos</t>
  </si>
  <si>
    <t>Benkő János</t>
  </si>
  <si>
    <t>Újkori Táltosok Szigetcsép II</t>
  </si>
  <si>
    <t>Potoczki János</t>
  </si>
  <si>
    <t>Kocsis Gábor</t>
  </si>
  <si>
    <t>Hufnagl Gyula</t>
  </si>
  <si>
    <t>Bagita Péter</t>
  </si>
  <si>
    <t>Benfica-Mundial '93 FCSE Szigetszentmiklós II</t>
  </si>
  <si>
    <t>Telek Zsolt</t>
  </si>
  <si>
    <t>Csekei Zoltán</t>
  </si>
  <si>
    <t>Szegedi András</t>
  </si>
  <si>
    <t>Váradi László</t>
  </si>
  <si>
    <t>Becz András</t>
  </si>
  <si>
    <t>Rollinger Károly</t>
  </si>
  <si>
    <t>Tóth Béla</t>
  </si>
  <si>
    <t>Gazsi Máté</t>
  </si>
  <si>
    <t>Tóth Imre</t>
  </si>
  <si>
    <t>Erdőteleki Miklós</t>
  </si>
  <si>
    <t>Kolos István</t>
  </si>
  <si>
    <t>Hargitai Péter</t>
  </si>
  <si>
    <t>Testvériség SE II.</t>
  </si>
  <si>
    <t>Koczor János</t>
  </si>
  <si>
    <t>Hidi András</t>
  </si>
  <si>
    <t>Lukács László</t>
  </si>
  <si>
    <t>Bodó Attila</t>
  </si>
  <si>
    <t>Kondor Gábor</t>
  </si>
  <si>
    <t>Szappanos György</t>
  </si>
  <si>
    <t>Soproni MAFC</t>
  </si>
  <si>
    <t>Füzy Csaba</t>
  </si>
  <si>
    <t>Inczédi Gergő</t>
  </si>
  <si>
    <t>Csorba Gábor</t>
  </si>
  <si>
    <t>Csatlós Gábor</t>
  </si>
  <si>
    <t>Balla József</t>
  </si>
  <si>
    <t>Plemic Stevan</t>
  </si>
  <si>
    <t>Priszlinger Zoltán</t>
  </si>
  <si>
    <t>Deme Gyula</t>
  </si>
  <si>
    <t>Najror Zoltán</t>
  </si>
  <si>
    <t>Gyenes Gábor</t>
  </si>
  <si>
    <t>Papp-Takács Sándor</t>
  </si>
  <si>
    <t>Bánfalvi Szabolcs</t>
  </si>
  <si>
    <t>Erzsébetvárosi SE II.</t>
  </si>
  <si>
    <t>Máté Bálint</t>
  </si>
  <si>
    <t>Tóth László</t>
  </si>
  <si>
    <t>Debreczenyi Zoltán</t>
  </si>
  <si>
    <t>Kiss Levente</t>
  </si>
  <si>
    <t>ifj. Debreczenyi Attila</t>
  </si>
  <si>
    <t>Mecsér Béla</t>
  </si>
  <si>
    <t>Józsefvárosi SzE III.</t>
  </si>
  <si>
    <t>Schuszter Roland</t>
  </si>
  <si>
    <t>Thaisz Miklós</t>
  </si>
  <si>
    <t>Körmendi Gábor</t>
  </si>
  <si>
    <t>Gersényi István</t>
  </si>
  <si>
    <t>Csobay Gábor</t>
  </si>
  <si>
    <t>Kiss Ádám</t>
  </si>
  <si>
    <t>Simor György</t>
  </si>
  <si>
    <t>Mihály Zoltán</t>
  </si>
  <si>
    <t>DÖKE Komló II.</t>
  </si>
  <si>
    <t>Major István</t>
  </si>
  <si>
    <t>Balla Antal</t>
  </si>
  <si>
    <t>Trischler Róbert</t>
  </si>
  <si>
    <t>Kelemen Zoltán</t>
  </si>
  <si>
    <t>Steller József</t>
  </si>
  <si>
    <t>ALC KSE Szeged II - Soproni MAFC</t>
  </si>
  <si>
    <t>Böcskei Barnabás</t>
  </si>
  <si>
    <t>Böcskei Imre</t>
  </si>
  <si>
    <t>Józsefvárosi SZE III - Vasi GE</t>
  </si>
  <si>
    <t>Újkori Táltosok II - DÖKE-Komló II</t>
  </si>
  <si>
    <t>Modern SE - Erzsébetvárosi SE II</t>
  </si>
  <si>
    <t xml:space="preserve">ifj. Debreczenyi </t>
  </si>
  <si>
    <t>ALC KSE Szeged II - Vasi GE</t>
  </si>
  <si>
    <t>Józsefvárosi SZE III - Testvériség SE II</t>
  </si>
  <si>
    <t>Mundial '93 FC SE II - Testvériség SE II</t>
  </si>
  <si>
    <t>Újkori Táltosok II - Mundial '93 FC SE II</t>
  </si>
  <si>
    <t>DÖKE-Komló II -Modern SE</t>
  </si>
  <si>
    <t>Erzsébetvárosi SE II - Soproni MAFC</t>
  </si>
  <si>
    <t>ALC KSE Szeged II - Testvériség SE II</t>
  </si>
  <si>
    <t>Újkori Táltosok II - Józsefvárosi SZE III</t>
  </si>
  <si>
    <t>Mundial '93 FC SE II -Modern SE</t>
  </si>
  <si>
    <t>DÖKE-Komló II - Soproni MAFC</t>
  </si>
  <si>
    <t>Vasi GE - Erzsébetvárosi SE II</t>
  </si>
  <si>
    <t>Újkori Táltosok II - ALC KSE Szeged II</t>
  </si>
  <si>
    <t>Modern SE - Józsefvárosi SZE III</t>
  </si>
  <si>
    <t>Mundial '93 FC SE II - Soproni MAFC</t>
  </si>
  <si>
    <t>DÖKE-Komló II - Vasi GE</t>
  </si>
  <si>
    <t>Erzsébetvárosi SE II - Testvériség SE II</t>
  </si>
  <si>
    <t>ALC KSE Szeged II - Modern SE</t>
  </si>
  <si>
    <t>Józsefvárosi SZE III - Soproni MAFC</t>
  </si>
  <si>
    <t>Mundial '93 FC SE II - Vasi GE</t>
  </si>
  <si>
    <t>DÖKE-Komló II - Testvériség SE II</t>
  </si>
  <si>
    <t>Erzsébetvárosi SE II - Újkori Táltosok II</t>
  </si>
  <si>
    <t>ALC KSE Szeged II - Erzsébetvárosi SE II</t>
  </si>
  <si>
    <t>Józsefvárosi SZE III - DÖKE-Komló</t>
  </si>
  <si>
    <t>Modern SE -
Soproni MAFC</t>
  </si>
  <si>
    <t>Újkori Táltosok II - Vasi GE</t>
  </si>
  <si>
    <t>Józsefvárosi SZE III - Erzsébetvárosi SE II</t>
  </si>
  <si>
    <t>Mundial '93 FC SE II - DÖKE-Komló II</t>
  </si>
  <si>
    <t>Újkori Táltosok II - Soproni MAFC</t>
  </si>
  <si>
    <t>Vasi GE -
Testvériség SE II</t>
  </si>
  <si>
    <t>ALC KSE Szeged II - DÖKE-Komló II</t>
  </si>
  <si>
    <t>Józsefvárosi SZE III - Mundial '93 FC SE II</t>
  </si>
  <si>
    <t>Vasi GE -
Modern SE</t>
  </si>
  <si>
    <t>Újkori Táltosok II - Testvériség SE II</t>
  </si>
  <si>
    <t>ALC KSE Szeged II - Mundial '93 FC SE II</t>
  </si>
  <si>
    <t>DÖKE-Komló II - Erzsébetvárosi SE II</t>
  </si>
  <si>
    <t>Modern SE -
Testvériség SE II</t>
  </si>
  <si>
    <t>Vasi GE -
Soproni MAFC</t>
  </si>
  <si>
    <t>Józsefvárosi SZE III - ALC KSE Szeged II</t>
  </si>
  <si>
    <t>Mundial '93 FC SE II - Erzsébetvárosi SE II</t>
  </si>
  <si>
    <t>Újkori Táltosok II - Modern SE</t>
  </si>
  <si>
    <t>Testvériség SE II -
Soproni MAFC</t>
  </si>
  <si>
    <t>Benfica-Mundial II</t>
  </si>
  <si>
    <t>DÖKE-Komló II</t>
  </si>
  <si>
    <t>Testvériség SE II</t>
  </si>
  <si>
    <t>2.</t>
  </si>
  <si>
    <t>1.</t>
  </si>
  <si>
    <t>3.</t>
  </si>
  <si>
    <t>5.</t>
  </si>
  <si>
    <t>7.</t>
  </si>
  <si>
    <t>9.</t>
  </si>
  <si>
    <t>11.</t>
  </si>
  <si>
    <t>13.</t>
  </si>
  <si>
    <t>15.</t>
  </si>
  <si>
    <t>16.</t>
  </si>
  <si>
    <t>14.</t>
  </si>
  <si>
    <t>12.</t>
  </si>
  <si>
    <t>10.</t>
  </si>
  <si>
    <t>8.</t>
  </si>
  <si>
    <t>6.</t>
  </si>
  <si>
    <t>4.</t>
  </si>
  <si>
    <t>Csekei Gábor</t>
  </si>
  <si>
    <t>7-9</t>
  </si>
  <si>
    <t>1-7</t>
  </si>
  <si>
    <t>0-0</t>
  </si>
  <si>
    <t>1-1</t>
  </si>
  <si>
    <t>0-3</t>
  </si>
  <si>
    <t>0-1</t>
  </si>
  <si>
    <t>2-6</t>
  </si>
  <si>
    <t>1-2</t>
  </si>
  <si>
    <t>1-3</t>
  </si>
  <si>
    <t>3-13</t>
  </si>
  <si>
    <t>Schuster Roland</t>
  </si>
  <si>
    <t>10:00</t>
  </si>
  <si>
    <t>0-2</t>
  </si>
  <si>
    <t>1-0</t>
  </si>
  <si>
    <t>2-0</t>
  </si>
  <si>
    <t>3-3</t>
  </si>
  <si>
    <t>2-1</t>
  </si>
  <si>
    <t>3-5</t>
  </si>
  <si>
    <t>4-4</t>
  </si>
  <si>
    <t>5-3</t>
  </si>
  <si>
    <t>3-0</t>
  </si>
  <si>
    <t>4-1</t>
  </si>
  <si>
    <t>2-2</t>
  </si>
  <si>
    <t>7-1</t>
  </si>
  <si>
    <t>12-4</t>
  </si>
  <si>
    <t>1-6</t>
  </si>
  <si>
    <t>6-10</t>
  </si>
  <si>
    <t>1-4</t>
  </si>
  <si>
    <t>2-3</t>
  </si>
  <si>
    <t>0-8</t>
  </si>
  <si>
    <t>3-1</t>
  </si>
  <si>
    <t>6-2</t>
  </si>
  <si>
    <t>12:20</t>
  </si>
  <si>
    <t>9-7</t>
  </si>
  <si>
    <t>5-11</t>
  </si>
  <si>
    <t>0-4</t>
  </si>
  <si>
    <t>5-1</t>
  </si>
  <si>
    <t>10-6</t>
  </si>
  <si>
    <t>13:30</t>
  </si>
  <si>
    <t>5-0</t>
  </si>
  <si>
    <t>8-8</t>
  </si>
  <si>
    <t>14:40</t>
  </si>
  <si>
    <t>4-0</t>
  </si>
  <si>
    <t>3-2</t>
  </si>
  <si>
    <t>4-12</t>
  </si>
  <si>
    <t>3-0; 3-1</t>
  </si>
  <si>
    <t>16:00</t>
  </si>
  <si>
    <t>11-5</t>
  </si>
  <si>
    <t>17:10</t>
  </si>
  <si>
    <t>(játék nélkül)</t>
  </si>
  <si>
    <t>ALC KSE Szeged II.</t>
  </si>
  <si>
    <t>Pont</t>
  </si>
  <si>
    <t>Mérk.</t>
  </si>
  <si>
    <t>%</t>
  </si>
  <si>
    <t>0-6</t>
  </si>
  <si>
    <t>V 9:30</t>
  </si>
  <si>
    <t>Modern SE - Soproni MAFC</t>
  </si>
  <si>
    <t>V 10:40</t>
  </si>
  <si>
    <t>Vasi GE - Testvériség SE II</t>
  </si>
  <si>
    <t>3-4</t>
  </si>
  <si>
    <t>5-2</t>
  </si>
  <si>
    <t>6-3</t>
  </si>
  <si>
    <t>V 11:50</t>
  </si>
  <si>
    <t>8-0</t>
  </si>
  <si>
    <t>Vasi GE - Modern SE</t>
  </si>
  <si>
    <t>V 13:00</t>
  </si>
  <si>
    <t>Modern SE - Testvériség SE II</t>
  </si>
  <si>
    <t>Vasi GE - Soproni MAFC</t>
  </si>
  <si>
    <t>Ladányi Árpád</t>
  </si>
  <si>
    <t>4-3</t>
  </si>
  <si>
    <t>V 14:10</t>
  </si>
  <si>
    <t>6-0</t>
  </si>
  <si>
    <t>15-1</t>
  </si>
  <si>
    <t>2017.04.22-23.</t>
  </si>
  <si>
    <t>Testvériség SE II - Soproni MAFC</t>
  </si>
  <si>
    <t>Sopron</t>
  </si>
  <si>
    <t>ESE II</t>
  </si>
  <si>
    <t>Rangsor első 4 játékos alapján</t>
  </si>
  <si>
    <t>Újkori Táltosok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</si>
</sst>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sz val="8"/>
      <color rgb="FFFF0000"/>
      <name val="Arial CE"/>
      <charset val="238"/>
    </font>
    <font>
      <sz val="8"/>
      <color indexed="21"/>
      <name val="Arial CE"/>
      <charset val="238"/>
    </font>
    <font>
      <b/>
      <i/>
      <sz val="12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rgb="FF7030A0"/>
      <name val="Calibri"/>
      <family val="2"/>
      <charset val="238"/>
      <scheme val="minor"/>
    </font>
    <font>
      <i/>
      <sz val="12"/>
      <color rgb="FF7030A0"/>
      <name val="Arial CE"/>
      <charset val="238"/>
    </font>
    <font>
      <b/>
      <sz val="16"/>
      <color rgb="FF7030A0"/>
      <name val="Times New Roman"/>
      <family val="1"/>
      <charset val="238"/>
    </font>
    <font>
      <sz val="16"/>
      <color rgb="FF7030A0"/>
      <name val="Times New Roman"/>
      <family val="1"/>
      <charset val="238"/>
    </font>
    <font>
      <b/>
      <i/>
      <sz val="16"/>
      <name val="Arial CE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555555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5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7" fillId="0" borderId="0" applyNumberFormat="0" applyFill="0" applyBorder="0" applyAlignment="0" applyProtection="0"/>
    <xf numFmtId="9" fontId="43" fillId="0" borderId="0" applyFont="0" applyFill="0" applyBorder="0" applyAlignment="0" applyProtection="0"/>
  </cellStyleXfs>
  <cellXfs count="325">
    <xf numFmtId="0" fontId="0" fillId="0" borderId="0" xfId="0"/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/>
    <xf numFmtId="49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wrapText="1"/>
    </xf>
    <xf numFmtId="49" fontId="0" fillId="2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9" fontId="0" fillId="2" borderId="0" xfId="0" applyNumberForma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0" borderId="0" xfId="0" applyBorder="1"/>
    <xf numFmtId="0" fontId="0" fillId="5" borderId="0" xfId="0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4" fillId="0" borderId="0" xfId="0" applyFont="1" applyFill="1" applyBorder="1"/>
    <xf numFmtId="0" fontId="7" fillId="0" borderId="2" xfId="0" applyFont="1" applyFill="1" applyBorder="1" applyAlignment="1">
      <alignment horizontal="center"/>
    </xf>
    <xf numFmtId="49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49" fontId="0" fillId="7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8" fillId="8" borderId="0" xfId="0" applyFont="1" applyFill="1"/>
    <xf numFmtId="14" fontId="8" fillId="8" borderId="0" xfId="0" applyNumberFormat="1" applyFont="1" applyFill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Continuous" vertical="center" wrapText="1"/>
    </xf>
    <xf numFmtId="0" fontId="10" fillId="0" borderId="5" xfId="0" applyFont="1" applyBorder="1" applyAlignment="1">
      <alignment horizontal="centerContinuous" wrapText="1"/>
    </xf>
    <xf numFmtId="0" fontId="10" fillId="0" borderId="5" xfId="0" applyFont="1" applyBorder="1" applyAlignment="1">
      <alignment horizontal="centerContinuous" vertical="center" wrapText="1"/>
    </xf>
    <xf numFmtId="0" fontId="10" fillId="0" borderId="6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0" fillId="0" borderId="8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0" fontId="10" fillId="0" borderId="10" xfId="0" applyFont="1" applyBorder="1" applyAlignment="1">
      <alignment horizontal="centerContinuous" vertical="center" wrapText="1"/>
    </xf>
    <xf numFmtId="0" fontId="0" fillId="0" borderId="11" xfId="0" applyBorder="1"/>
    <xf numFmtId="0" fontId="5" fillId="0" borderId="4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0" fillId="0" borderId="0" xfId="0" applyFill="1"/>
    <xf numFmtId="0" fontId="14" fillId="0" borderId="1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9" borderId="3" xfId="0" applyFill="1" applyBorder="1"/>
    <xf numFmtId="0" fontId="0" fillId="9" borderId="14" xfId="0" applyFill="1" applyBorder="1"/>
    <xf numFmtId="0" fontId="17" fillId="0" borderId="3" xfId="0" applyFont="1" applyBorder="1" applyAlignment="1">
      <alignment horizontal="right" vertical="top"/>
    </xf>
    <xf numFmtId="0" fontId="0" fillId="0" borderId="15" xfId="0" applyBorder="1" applyAlignment="1">
      <alignment horizontal="center" vertical="center"/>
    </xf>
    <xf numFmtId="0" fontId="18" fillId="0" borderId="14" xfId="0" applyFont="1" applyBorder="1" applyAlignment="1">
      <alignment horizontal="left" vertical="top"/>
    </xf>
    <xf numFmtId="0" fontId="0" fillId="0" borderId="14" xfId="0" applyBorder="1" applyAlignment="1">
      <alignment horizontal="center" vertical="center"/>
    </xf>
    <xf numFmtId="0" fontId="17" fillId="0" borderId="16" xfId="0" applyFont="1" applyBorder="1" applyAlignment="1">
      <alignment horizontal="right" vertical="top"/>
    </xf>
    <xf numFmtId="0" fontId="18" fillId="0" borderId="17" xfId="0" applyFont="1" applyBorder="1" applyAlignment="1">
      <alignment horizontal="left" vertical="top"/>
    </xf>
    <xf numFmtId="0" fontId="0" fillId="0" borderId="18" xfId="0" applyBorder="1"/>
    <xf numFmtId="0" fontId="19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top"/>
    </xf>
    <xf numFmtId="0" fontId="17" fillId="0" borderId="20" xfId="0" applyFont="1" applyBorder="1" applyAlignment="1">
      <alignment horizontal="right" vertical="top"/>
    </xf>
    <xf numFmtId="0" fontId="18" fillId="0" borderId="19" xfId="0" applyFont="1" applyBorder="1" applyAlignment="1">
      <alignment horizontal="left" vertical="top"/>
    </xf>
    <xf numFmtId="0" fontId="1" fillId="9" borderId="20" xfId="0" applyFont="1" applyFill="1" applyBorder="1"/>
    <xf numFmtId="0" fontId="0" fillId="9" borderId="15" xfId="0" applyFill="1" applyBorder="1"/>
    <xf numFmtId="0" fontId="18" fillId="0" borderId="15" xfId="0" applyFont="1" applyBorder="1" applyAlignment="1">
      <alignment horizontal="left" vertical="top"/>
    </xf>
    <xf numFmtId="0" fontId="17" fillId="0" borderId="21" xfId="0" applyFont="1" applyBorder="1" applyAlignment="1">
      <alignment horizontal="right" vertical="top"/>
    </xf>
    <xf numFmtId="0" fontId="18" fillId="0" borderId="22" xfId="0" applyFont="1" applyBorder="1" applyAlignment="1">
      <alignment horizontal="left" vertical="top"/>
    </xf>
    <xf numFmtId="0" fontId="0" fillId="0" borderId="23" xfId="0" applyBorder="1"/>
    <xf numFmtId="0" fontId="5" fillId="0" borderId="23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right" vertical="top"/>
    </xf>
    <xf numFmtId="0" fontId="0" fillId="0" borderId="25" xfId="0" applyBorder="1" applyAlignment="1">
      <alignment horizontal="center" vertical="center"/>
    </xf>
    <xf numFmtId="0" fontId="18" fillId="0" borderId="25" xfId="0" applyFont="1" applyBorder="1" applyAlignment="1">
      <alignment horizontal="left" vertical="top"/>
    </xf>
    <xf numFmtId="0" fontId="17" fillId="0" borderId="26" xfId="0" applyFont="1" applyBorder="1" applyAlignment="1">
      <alignment horizontal="right" vertical="top"/>
    </xf>
    <xf numFmtId="0" fontId="18" fillId="0" borderId="27" xfId="0" applyFont="1" applyBorder="1" applyAlignment="1">
      <alignment horizontal="left" vertical="top"/>
    </xf>
    <xf numFmtId="0" fontId="1" fillId="9" borderId="1" xfId="0" applyFont="1" applyFill="1" applyBorder="1"/>
    <xf numFmtId="0" fontId="0" fillId="9" borderId="19" xfId="0" applyFill="1" applyBorder="1"/>
    <xf numFmtId="0" fontId="17" fillId="0" borderId="1" xfId="0" applyFont="1" applyBorder="1" applyAlignment="1">
      <alignment horizontal="right" vertical="top"/>
    </xf>
    <xf numFmtId="0" fontId="0" fillId="0" borderId="19" xfId="0" applyBorder="1" applyAlignment="1">
      <alignment horizontal="center" vertical="center"/>
    </xf>
    <xf numFmtId="0" fontId="0" fillId="0" borderId="28" xfId="0" applyBorder="1"/>
    <xf numFmtId="0" fontId="18" fillId="0" borderId="23" xfId="0" applyFont="1" applyBorder="1" applyAlignment="1">
      <alignment horizontal="left" vertical="top"/>
    </xf>
    <xf numFmtId="0" fontId="0" fillId="0" borderId="29" xfId="0" applyBorder="1"/>
    <xf numFmtId="0" fontId="5" fillId="0" borderId="30" xfId="0" applyFont="1" applyFill="1" applyBorder="1" applyAlignment="1">
      <alignment horizontal="center" vertical="center"/>
    </xf>
    <xf numFmtId="0" fontId="0" fillId="0" borderId="31" xfId="0" applyBorder="1"/>
    <xf numFmtId="0" fontId="17" fillId="0" borderId="32" xfId="0" applyFont="1" applyBorder="1" applyAlignment="1">
      <alignment horizontal="right" vertical="top"/>
    </xf>
    <xf numFmtId="0" fontId="0" fillId="0" borderId="33" xfId="0" applyBorder="1" applyAlignment="1">
      <alignment horizontal="center" vertical="center"/>
    </xf>
    <xf numFmtId="0" fontId="18" fillId="0" borderId="33" xfId="0" applyFont="1" applyBorder="1" applyAlignment="1">
      <alignment horizontal="left" vertical="top"/>
    </xf>
    <xf numFmtId="0" fontId="0" fillId="9" borderId="32" xfId="0" applyFill="1" applyBorder="1"/>
    <xf numFmtId="0" fontId="0" fillId="9" borderId="33" xfId="0" applyFill="1" applyBorder="1"/>
    <xf numFmtId="0" fontId="0" fillId="9" borderId="34" xfId="0" applyFill="1" applyBorder="1"/>
    <xf numFmtId="0" fontId="19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18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right" vertical="center"/>
    </xf>
    <xf numFmtId="0" fontId="25" fillId="10" borderId="0" xfId="0" applyFont="1" applyFill="1" applyBorder="1" applyAlignment="1">
      <alignment horizontal="center" vertical="top"/>
    </xf>
    <xf numFmtId="0" fontId="10" fillId="0" borderId="0" xfId="0" applyFont="1" applyBorder="1"/>
    <xf numFmtId="0" fontId="26" fillId="0" borderId="0" xfId="0" applyFont="1" applyBorder="1"/>
    <xf numFmtId="0" fontId="0" fillId="0" borderId="0" xfId="0" applyBorder="1" applyAlignment="1">
      <alignment horizontal="right"/>
    </xf>
    <xf numFmtId="0" fontId="27" fillId="8" borderId="0" xfId="0" applyFont="1" applyFill="1" applyBorder="1" applyAlignment="1">
      <alignment horizontal="center"/>
    </xf>
    <xf numFmtId="0" fontId="27" fillId="5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0" fillId="10" borderId="0" xfId="0" applyFill="1" applyBorder="1"/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0" fillId="0" borderId="19" xfId="0" applyBorder="1" applyAlignment="1">
      <alignment horizontal="right"/>
    </xf>
    <xf numFmtId="0" fontId="28" fillId="11" borderId="0" xfId="0" applyFont="1" applyFill="1"/>
    <xf numFmtId="0" fontId="29" fillId="11" borderId="0" xfId="0" applyFont="1" applyFill="1" applyBorder="1"/>
    <xf numFmtId="0" fontId="28" fillId="11" borderId="0" xfId="0" applyFont="1" applyFill="1" applyBorder="1"/>
    <xf numFmtId="0" fontId="28" fillId="11" borderId="0" xfId="0" applyFont="1" applyFill="1" applyBorder="1" applyAlignment="1">
      <alignment horizontal="right"/>
    </xf>
    <xf numFmtId="0" fontId="30" fillId="11" borderId="0" xfId="0" applyFont="1" applyFill="1" applyBorder="1" applyAlignment="1">
      <alignment horizontal="center"/>
    </xf>
    <xf numFmtId="0" fontId="30" fillId="11" borderId="0" xfId="0" applyFont="1" applyFill="1" applyBorder="1" applyAlignment="1">
      <alignment horizontal="center" vertical="center"/>
    </xf>
    <xf numFmtId="0" fontId="31" fillId="11" borderId="0" xfId="0" applyFont="1" applyFill="1" applyBorder="1" applyAlignment="1">
      <alignment horizontal="center"/>
    </xf>
    <xf numFmtId="0" fontId="25" fillId="12" borderId="0" xfId="0" applyFont="1" applyFill="1" applyBorder="1" applyAlignment="1">
      <alignment horizontal="center" vertical="top"/>
    </xf>
    <xf numFmtId="0" fontId="0" fillId="12" borderId="0" xfId="0" applyFill="1" applyBorder="1"/>
    <xf numFmtId="0" fontId="0" fillId="11" borderId="0" xfId="0" applyFill="1"/>
    <xf numFmtId="0" fontId="0" fillId="11" borderId="0" xfId="0" applyFill="1" applyBorder="1"/>
    <xf numFmtId="0" fontId="0" fillId="11" borderId="0" xfId="0" applyFill="1" applyBorder="1" applyAlignment="1">
      <alignment horizontal="right"/>
    </xf>
    <xf numFmtId="0" fontId="27" fillId="11" borderId="0" xfId="0" applyFont="1" applyFill="1" applyBorder="1" applyAlignment="1">
      <alignment horizontal="center"/>
    </xf>
    <xf numFmtId="0" fontId="27" fillId="11" borderId="0" xfId="0" applyFont="1" applyFill="1" applyBorder="1" applyAlignment="1">
      <alignment horizontal="center" vertical="center"/>
    </xf>
    <xf numFmtId="0" fontId="26" fillId="11" borderId="0" xfId="0" applyFont="1" applyFill="1" applyBorder="1" applyAlignment="1">
      <alignment horizontal="center"/>
    </xf>
    <xf numFmtId="0" fontId="10" fillId="11" borderId="0" xfId="0" applyFont="1" applyFill="1" applyBorder="1"/>
    <xf numFmtId="0" fontId="26" fillId="11" borderId="0" xfId="0" applyFont="1" applyFill="1" applyBorder="1"/>
    <xf numFmtId="0" fontId="32" fillId="10" borderId="0" xfId="0" applyFont="1" applyFill="1" applyAlignment="1">
      <alignment horizontal="center" vertical="center"/>
    </xf>
    <xf numFmtId="0" fontId="10" fillId="10" borderId="0" xfId="0" applyFont="1" applyFill="1" applyBorder="1" applyAlignment="1">
      <alignment vertical="center"/>
    </xf>
    <xf numFmtId="0" fontId="0" fillId="10" borderId="0" xfId="0" applyFill="1"/>
    <xf numFmtId="0" fontId="26" fillId="10" borderId="0" xfId="0" applyFont="1" applyFill="1" applyBorder="1" applyAlignment="1">
      <alignment horizontal="center"/>
    </xf>
    <xf numFmtId="0" fontId="27" fillId="10" borderId="0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/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35" fillId="0" borderId="0" xfId="0" applyFont="1"/>
    <xf numFmtId="0" fontId="37" fillId="0" borderId="0" xfId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36" fillId="0" borderId="0" xfId="0" applyFont="1" applyAlignment="1">
      <alignment vertical="center"/>
    </xf>
    <xf numFmtId="0" fontId="0" fillId="0" borderId="0" xfId="0" applyAlignment="1">
      <alignment horizontal="left" vertical="center" indent="2"/>
    </xf>
    <xf numFmtId="0" fontId="37" fillId="0" borderId="0" xfId="1" applyAlignment="1">
      <alignment horizontal="left" vertical="center" indent="2"/>
    </xf>
    <xf numFmtId="49" fontId="6" fillId="0" borderId="35" xfId="0" applyNumberFormat="1" applyFont="1" applyFill="1" applyBorder="1" applyAlignment="1">
      <alignment horizontal="center" wrapText="1"/>
    </xf>
    <xf numFmtId="49" fontId="0" fillId="0" borderId="0" xfId="0" applyNumberFormat="1" applyBorder="1"/>
    <xf numFmtId="49" fontId="0" fillId="0" borderId="0" xfId="0" applyNumberFormat="1" applyBorder="1" applyAlignment="1">
      <alignment wrapText="1"/>
    </xf>
    <xf numFmtId="1" fontId="39" fillId="0" borderId="2" xfId="0" applyNumberFormat="1" applyFont="1" applyBorder="1" applyAlignment="1">
      <alignment horizontal="center" vertical="center"/>
    </xf>
    <xf numFmtId="49" fontId="39" fillId="0" borderId="2" xfId="0" applyNumberFormat="1" applyFont="1" applyFill="1" applyBorder="1" applyAlignment="1">
      <alignment horizontal="center" vertical="center"/>
    </xf>
    <xf numFmtId="49" fontId="39" fillId="0" borderId="41" xfId="0" applyNumberFormat="1" applyFont="1" applyFill="1" applyBorder="1" applyAlignment="1">
      <alignment horizontal="center" vertical="center"/>
    </xf>
    <xf numFmtId="49" fontId="39" fillId="0" borderId="46" xfId="0" applyNumberFormat="1" applyFont="1" applyFill="1" applyBorder="1" applyAlignment="1">
      <alignment horizontal="center" vertical="center"/>
    </xf>
    <xf numFmtId="49" fontId="39" fillId="13" borderId="45" xfId="0" applyNumberFormat="1" applyFont="1" applyFill="1" applyBorder="1" applyAlignment="1">
      <alignment vertical="center"/>
    </xf>
    <xf numFmtId="49" fontId="40" fillId="13" borderId="45" xfId="0" applyNumberFormat="1" applyFont="1" applyFill="1" applyBorder="1" applyAlignment="1">
      <alignment vertical="center"/>
    </xf>
    <xf numFmtId="0" fontId="39" fillId="14" borderId="47" xfId="0" applyFont="1" applyFill="1" applyBorder="1" applyAlignment="1">
      <alignment horizontal="center" vertical="center" wrapText="1"/>
    </xf>
    <xf numFmtId="49" fontId="39" fillId="0" borderId="35" xfId="0" applyNumberFormat="1" applyFont="1" applyFill="1" applyBorder="1" applyAlignment="1">
      <alignment horizontal="center" vertical="center"/>
    </xf>
    <xf numFmtId="49" fontId="39" fillId="0" borderId="44" xfId="0" applyNumberFormat="1" applyFont="1" applyFill="1" applyBorder="1" applyAlignment="1">
      <alignment horizontal="center" vertical="center"/>
    </xf>
    <xf numFmtId="49" fontId="39" fillId="0" borderId="36" xfId="0" applyNumberFormat="1" applyFont="1" applyFill="1" applyBorder="1" applyAlignment="1">
      <alignment horizontal="center" vertical="center"/>
    </xf>
    <xf numFmtId="49" fontId="39" fillId="0" borderId="39" xfId="0" applyNumberFormat="1" applyFont="1" applyFill="1" applyBorder="1" applyAlignment="1">
      <alignment horizontal="center" vertical="center"/>
    </xf>
    <xf numFmtId="49" fontId="39" fillId="0" borderId="38" xfId="0" applyNumberFormat="1" applyFont="1" applyFill="1" applyBorder="1" applyAlignment="1">
      <alignment horizontal="center" vertical="center"/>
    </xf>
    <xf numFmtId="49" fontId="39" fillId="0" borderId="40" xfId="0" applyNumberFormat="1" applyFont="1" applyFill="1" applyBorder="1" applyAlignment="1">
      <alignment horizontal="center" vertical="center"/>
    </xf>
    <xf numFmtId="49" fontId="39" fillId="0" borderId="42" xfId="0" applyNumberFormat="1" applyFont="1" applyFill="1" applyBorder="1" applyAlignment="1">
      <alignment horizontal="center" vertical="center"/>
    </xf>
    <xf numFmtId="49" fontId="39" fillId="14" borderId="47" xfId="0" applyNumberFormat="1" applyFont="1" applyFill="1" applyBorder="1" applyAlignment="1">
      <alignment horizontal="center"/>
    </xf>
    <xf numFmtId="1" fontId="39" fillId="0" borderId="39" xfId="0" applyNumberFormat="1" applyFont="1" applyBorder="1" applyAlignment="1">
      <alignment horizontal="center" vertical="center"/>
    </xf>
    <xf numFmtId="49" fontId="38" fillId="0" borderId="47" xfId="0" applyNumberFormat="1" applyFont="1" applyBorder="1" applyAlignment="1">
      <alignment horizontal="center" vertical="center"/>
    </xf>
    <xf numFmtId="1" fontId="39" fillId="0" borderId="44" xfId="0" applyNumberFormat="1" applyFont="1" applyBorder="1" applyAlignment="1">
      <alignment horizontal="center" vertical="center"/>
    </xf>
    <xf numFmtId="49" fontId="41" fillId="0" borderId="49" xfId="0" applyNumberFormat="1" applyFont="1" applyBorder="1" applyAlignment="1">
      <alignment horizontal="center" vertical="center"/>
    </xf>
    <xf numFmtId="49" fontId="41" fillId="0" borderId="38" xfId="0" applyNumberFormat="1" applyFont="1" applyBorder="1" applyAlignment="1">
      <alignment horizontal="center" vertical="center"/>
    </xf>
    <xf numFmtId="0" fontId="2" fillId="15" borderId="0" xfId="0" applyFont="1" applyFill="1" applyAlignment="1">
      <alignment vertical="center" wrapText="1"/>
    </xf>
    <xf numFmtId="0" fontId="0" fillId="15" borderId="0" xfId="0" applyFill="1" applyAlignment="1">
      <alignment horizontal="right" vertical="center" wrapText="1"/>
    </xf>
    <xf numFmtId="0" fontId="0" fillId="15" borderId="0" xfId="0" applyFill="1" applyAlignment="1">
      <alignment vertical="center" wrapText="1"/>
    </xf>
    <xf numFmtId="0" fontId="2" fillId="13" borderId="0" xfId="0" applyFont="1" applyFill="1" applyAlignment="1">
      <alignment vertical="center" wrapText="1"/>
    </xf>
    <xf numFmtId="0" fontId="0" fillId="13" borderId="0" xfId="0" applyFill="1" applyAlignment="1">
      <alignment horizontal="right" vertical="center" wrapText="1"/>
    </xf>
    <xf numFmtId="0" fontId="0" fillId="13" borderId="0" xfId="0" applyFill="1" applyAlignment="1">
      <alignment vertical="center" wrapText="1"/>
    </xf>
    <xf numFmtId="0" fontId="2" fillId="14" borderId="0" xfId="0" applyFont="1" applyFill="1" applyAlignment="1">
      <alignment vertical="center" wrapText="1"/>
    </xf>
    <xf numFmtId="0" fontId="0" fillId="14" borderId="0" xfId="0" applyFill="1" applyAlignment="1">
      <alignment horizontal="right" vertical="center" wrapText="1"/>
    </xf>
    <xf numFmtId="0" fontId="0" fillId="14" borderId="0" xfId="0" applyFill="1" applyAlignment="1">
      <alignment vertical="center" wrapText="1"/>
    </xf>
    <xf numFmtId="0" fontId="2" fillId="16" borderId="0" xfId="0" applyFont="1" applyFill="1" applyAlignment="1">
      <alignment vertical="center" wrapText="1"/>
    </xf>
    <xf numFmtId="0" fontId="0" fillId="16" borderId="0" xfId="0" applyFill="1" applyAlignment="1">
      <alignment horizontal="right" vertical="center" wrapText="1"/>
    </xf>
    <xf numFmtId="0" fontId="0" fillId="16" borderId="0" xfId="0" applyFill="1" applyAlignment="1">
      <alignment vertical="center" wrapText="1"/>
    </xf>
    <xf numFmtId="49" fontId="39" fillId="16" borderId="45" xfId="0" applyNumberFormat="1" applyFont="1" applyFill="1" applyBorder="1" applyAlignment="1">
      <alignment vertical="center"/>
    </xf>
    <xf numFmtId="49" fontId="40" fillId="16" borderId="45" xfId="0" applyNumberFormat="1" applyFont="1" applyFill="1" applyBorder="1" applyAlignment="1">
      <alignment vertical="center"/>
    </xf>
    <xf numFmtId="49" fontId="39" fillId="0" borderId="52" xfId="0" applyNumberFormat="1" applyFont="1" applyFill="1" applyBorder="1" applyAlignment="1">
      <alignment horizontal="center" vertical="center"/>
    </xf>
    <xf numFmtId="49" fontId="39" fillId="0" borderId="47" xfId="0" applyNumberFormat="1" applyFont="1" applyFill="1" applyBorder="1" applyAlignment="1">
      <alignment horizontal="center" vertical="center"/>
    </xf>
    <xf numFmtId="49" fontId="39" fillId="0" borderId="53" xfId="0" applyNumberFormat="1" applyFont="1" applyFill="1" applyBorder="1" applyAlignment="1">
      <alignment horizontal="center" vertical="center"/>
    </xf>
    <xf numFmtId="49" fontId="39" fillId="0" borderId="48" xfId="0" applyNumberFormat="1" applyFont="1" applyFill="1" applyBorder="1" applyAlignment="1">
      <alignment horizontal="center" vertical="center"/>
    </xf>
    <xf numFmtId="0" fontId="2" fillId="17" borderId="0" xfId="0" applyFont="1" applyFill="1" applyAlignment="1">
      <alignment vertical="center" wrapText="1"/>
    </xf>
    <xf numFmtId="0" fontId="0" fillId="17" borderId="0" xfId="0" applyFill="1" applyAlignment="1">
      <alignment horizontal="right" vertical="center" wrapText="1"/>
    </xf>
    <xf numFmtId="0" fontId="0" fillId="17" borderId="0" xfId="0" applyFill="1" applyAlignment="1">
      <alignment vertical="center" wrapText="1"/>
    </xf>
    <xf numFmtId="0" fontId="2" fillId="18" borderId="0" xfId="0" applyFont="1" applyFill="1" applyAlignment="1">
      <alignment vertical="center" wrapText="1"/>
    </xf>
    <xf numFmtId="0" fontId="0" fillId="18" borderId="0" xfId="0" applyFill="1" applyAlignment="1">
      <alignment vertical="center" wrapText="1"/>
    </xf>
    <xf numFmtId="0" fontId="0" fillId="18" borderId="0" xfId="0" applyFill="1" applyAlignment="1">
      <alignment horizontal="right" vertical="center" wrapText="1"/>
    </xf>
    <xf numFmtId="0" fontId="39" fillId="18" borderId="41" xfId="0" applyFont="1" applyFill="1" applyBorder="1" applyAlignment="1">
      <alignment horizontal="center" vertical="center" wrapText="1"/>
    </xf>
    <xf numFmtId="0" fontId="42" fillId="17" borderId="41" xfId="0" applyFont="1" applyFill="1" applyBorder="1" applyAlignment="1">
      <alignment horizontal="center" vertical="center" wrapText="1"/>
    </xf>
    <xf numFmtId="49" fontId="42" fillId="17" borderId="47" xfId="0" applyNumberFormat="1" applyFont="1" applyFill="1" applyBorder="1" applyAlignment="1">
      <alignment horizontal="center"/>
    </xf>
    <xf numFmtId="49" fontId="40" fillId="15" borderId="45" xfId="0" applyNumberFormat="1" applyFont="1" applyFill="1" applyBorder="1" applyAlignment="1">
      <alignment vertical="center"/>
    </xf>
    <xf numFmtId="0" fontId="2" fillId="4" borderId="0" xfId="0" applyFont="1" applyFill="1" applyAlignment="1">
      <alignment vertical="center" wrapText="1"/>
    </xf>
    <xf numFmtId="0" fontId="0" fillId="4" borderId="0" xfId="0" applyFill="1" applyAlignment="1">
      <alignment horizontal="right" vertical="center" wrapText="1"/>
    </xf>
    <xf numFmtId="0" fontId="0" fillId="4" borderId="0" xfId="0" applyFill="1" applyAlignment="1">
      <alignment vertical="center" wrapText="1"/>
    </xf>
    <xf numFmtId="49" fontId="40" fillId="4" borderId="45" xfId="0" applyNumberFormat="1" applyFont="1" applyFill="1" applyBorder="1" applyAlignment="1">
      <alignment vertical="center"/>
    </xf>
    <xf numFmtId="0" fontId="39" fillId="19" borderId="41" xfId="0" applyFont="1" applyFill="1" applyBorder="1" applyAlignment="1">
      <alignment horizontal="center" vertical="center" wrapText="1"/>
    </xf>
    <xf numFmtId="0" fontId="42" fillId="19" borderId="0" xfId="0" applyFont="1" applyFill="1" applyAlignment="1">
      <alignment horizontal="center" vertical="center" wrapText="1"/>
    </xf>
    <xf numFmtId="0" fontId="33" fillId="19" borderId="0" xfId="0" applyFont="1" applyFill="1" applyAlignment="1">
      <alignment vertical="center" wrapText="1"/>
    </xf>
    <xf numFmtId="0" fontId="34" fillId="19" borderId="0" xfId="0" applyFont="1" applyFill="1" applyAlignment="1">
      <alignment horizontal="right" vertical="center" wrapText="1"/>
    </xf>
    <xf numFmtId="0" fontId="34" fillId="19" borderId="0" xfId="0" applyFont="1" applyFill="1" applyAlignment="1">
      <alignment vertical="center" wrapText="1"/>
    </xf>
    <xf numFmtId="49" fontId="40" fillId="0" borderId="45" xfId="0" applyNumberFormat="1" applyFont="1" applyFill="1" applyBorder="1" applyAlignment="1">
      <alignment vertical="center"/>
    </xf>
    <xf numFmtId="0" fontId="2" fillId="20" borderId="0" xfId="0" applyFont="1" applyFill="1" applyAlignment="1">
      <alignment vertical="center" wrapText="1"/>
    </xf>
    <xf numFmtId="0" fontId="0" fillId="20" borderId="0" xfId="0" applyFill="1" applyAlignment="1">
      <alignment horizontal="right" vertical="center" wrapText="1"/>
    </xf>
    <xf numFmtId="0" fontId="0" fillId="20" borderId="0" xfId="0" applyFill="1" applyAlignment="1">
      <alignment vertical="center" wrapText="1"/>
    </xf>
    <xf numFmtId="0" fontId="39" fillId="20" borderId="0" xfId="0" applyFont="1" applyFill="1" applyAlignment="1">
      <alignment horizontal="center" vertical="center" wrapText="1"/>
    </xf>
    <xf numFmtId="0" fontId="39" fillId="20" borderId="41" xfId="0" applyFont="1" applyFill="1" applyBorder="1" applyAlignment="1">
      <alignment horizontal="center" vertical="center" wrapText="1"/>
    </xf>
    <xf numFmtId="49" fontId="40" fillId="19" borderId="45" xfId="0" applyNumberFormat="1" applyFont="1" applyFill="1" applyBorder="1" applyAlignment="1">
      <alignment vertical="center"/>
    </xf>
    <xf numFmtId="49" fontId="40" fillId="0" borderId="45" xfId="0" applyNumberFormat="1" applyFont="1" applyFill="1" applyBorder="1" applyAlignment="1">
      <alignment horizontal="center" vertical="center" wrapText="1"/>
    </xf>
    <xf numFmtId="49" fontId="39" fillId="13" borderId="45" xfId="0" applyNumberFormat="1" applyFont="1" applyFill="1" applyBorder="1" applyAlignment="1">
      <alignment horizontal="center" vertical="center"/>
    </xf>
    <xf numFmtId="49" fontId="40" fillId="13" borderId="45" xfId="0" applyNumberFormat="1" applyFont="1" applyFill="1" applyBorder="1" applyAlignment="1">
      <alignment horizontal="center" vertical="center"/>
    </xf>
    <xf numFmtId="0" fontId="39" fillId="20" borderId="22" xfId="0" applyFont="1" applyFill="1" applyBorder="1" applyAlignment="1">
      <alignment horizontal="center" vertical="center" wrapText="1"/>
    </xf>
    <xf numFmtId="49" fontId="39" fillId="20" borderId="38" xfId="0" applyNumberFormat="1" applyFont="1" applyFill="1" applyBorder="1" applyAlignment="1">
      <alignment vertical="center"/>
    </xf>
    <xf numFmtId="49" fontId="40" fillId="15" borderId="45" xfId="0" applyNumberFormat="1" applyFont="1" applyFill="1" applyBorder="1" applyAlignment="1">
      <alignment horizontal="center" vertical="center" wrapText="1"/>
    </xf>
    <xf numFmtId="49" fontId="40" fillId="0" borderId="41" xfId="0" applyNumberFormat="1" applyFont="1" applyFill="1" applyBorder="1" applyAlignment="1">
      <alignment horizontal="center" wrapText="1"/>
    </xf>
    <xf numFmtId="49" fontId="39" fillId="15" borderId="41" xfId="0" applyNumberFormat="1" applyFont="1" applyFill="1" applyBorder="1" applyAlignment="1">
      <alignment horizontal="center" vertical="center" wrapText="1"/>
    </xf>
    <xf numFmtId="49" fontId="39" fillId="14" borderId="41" xfId="0" applyNumberFormat="1" applyFont="1" applyFill="1" applyBorder="1" applyAlignment="1">
      <alignment horizontal="center"/>
    </xf>
    <xf numFmtId="49" fontId="42" fillId="17" borderId="41" xfId="0" applyNumberFormat="1" applyFont="1" applyFill="1" applyBorder="1" applyAlignment="1">
      <alignment horizontal="center"/>
    </xf>
    <xf numFmtId="49" fontId="39" fillId="18" borderId="41" xfId="0" applyNumberFormat="1" applyFont="1" applyFill="1" applyBorder="1" applyAlignment="1">
      <alignment horizontal="center"/>
    </xf>
    <xf numFmtId="49" fontId="39" fillId="13" borderId="41" xfId="0" applyNumberFormat="1" applyFont="1" applyFill="1" applyBorder="1" applyAlignment="1">
      <alignment horizontal="center" vertical="center"/>
    </xf>
    <xf numFmtId="49" fontId="39" fillId="19" borderId="41" xfId="0" applyNumberFormat="1" applyFont="1" applyFill="1" applyBorder="1" applyAlignment="1">
      <alignment horizontal="center"/>
    </xf>
    <xf numFmtId="49" fontId="39" fillId="20" borderId="41" xfId="0" applyNumberFormat="1" applyFont="1" applyFill="1" applyBorder="1" applyAlignment="1">
      <alignment horizontal="center"/>
    </xf>
    <xf numFmtId="0" fontId="39" fillId="18" borderId="38" xfId="0" applyFont="1" applyFill="1" applyBorder="1" applyAlignment="1">
      <alignment horizontal="center" vertical="center" wrapText="1"/>
    </xf>
    <xf numFmtId="49" fontId="39" fillId="18" borderId="38" xfId="0" applyNumberFormat="1" applyFont="1" applyFill="1" applyBorder="1" applyAlignment="1">
      <alignment horizontal="center"/>
    </xf>
    <xf numFmtId="49" fontId="39" fillId="16" borderId="45" xfId="0" applyNumberFormat="1" applyFont="1" applyFill="1" applyBorder="1" applyAlignment="1">
      <alignment horizontal="center" vertical="center" wrapText="1"/>
    </xf>
    <xf numFmtId="49" fontId="40" fillId="16" borderId="45" xfId="0" applyNumberFormat="1" applyFont="1" applyFill="1" applyBorder="1" applyAlignment="1">
      <alignment horizontal="center" vertical="center" wrapText="1"/>
    </xf>
    <xf numFmtId="49" fontId="40" fillId="4" borderId="45" xfId="0" applyNumberFormat="1" applyFont="1" applyFill="1" applyBorder="1" applyAlignment="1">
      <alignment horizontal="center" vertical="center"/>
    </xf>
    <xf numFmtId="49" fontId="40" fillId="4" borderId="41" xfId="0" applyNumberFormat="1" applyFont="1" applyFill="1" applyBorder="1" applyAlignment="1">
      <alignment horizontal="center" vertical="center"/>
    </xf>
    <xf numFmtId="0" fontId="39" fillId="14" borderId="38" xfId="0" applyFont="1" applyFill="1" applyBorder="1" applyAlignment="1">
      <alignment horizontal="center" vertical="center" wrapText="1"/>
    </xf>
    <xf numFmtId="49" fontId="39" fillId="14" borderId="38" xfId="0" applyNumberFormat="1" applyFont="1" applyFill="1" applyBorder="1" applyAlignment="1">
      <alignment horizontal="center"/>
    </xf>
    <xf numFmtId="49" fontId="39" fillId="0" borderId="0" xfId="0" applyNumberFormat="1" applyFont="1" applyBorder="1"/>
    <xf numFmtId="49" fontId="39" fillId="0" borderId="0" xfId="0" applyNumberFormat="1" applyFont="1" applyBorder="1" applyAlignment="1">
      <alignment horizontal="center"/>
    </xf>
    <xf numFmtId="49" fontId="44" fillId="0" borderId="2" xfId="0" applyNumberFormat="1" applyFont="1" applyBorder="1" applyAlignment="1">
      <alignment horizontal="center" vertical="center"/>
    </xf>
    <xf numFmtId="0" fontId="39" fillId="16" borderId="0" xfId="0" applyFont="1" applyFill="1" applyAlignment="1">
      <alignment horizontal="center" vertical="center" wrapText="1"/>
    </xf>
    <xf numFmtId="49" fontId="39" fillId="5" borderId="2" xfId="0" applyNumberFormat="1" applyFont="1" applyFill="1" applyBorder="1" applyAlignment="1">
      <alignment horizontal="center" vertical="center"/>
    </xf>
    <xf numFmtId="49" fontId="39" fillId="5" borderId="39" xfId="0" applyNumberFormat="1" applyFont="1" applyFill="1" applyBorder="1" applyAlignment="1">
      <alignment horizontal="center" vertical="center"/>
    </xf>
    <xf numFmtId="49" fontId="41" fillId="5" borderId="47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41" fillId="21" borderId="49" xfId="0" applyNumberFormat="1" applyFont="1" applyFill="1" applyBorder="1" applyAlignment="1">
      <alignment horizontal="center" vertical="center"/>
    </xf>
    <xf numFmtId="49" fontId="39" fillId="21" borderId="2" xfId="0" applyNumberFormat="1" applyFont="1" applyFill="1" applyBorder="1" applyAlignment="1">
      <alignment horizontal="center" vertical="center"/>
    </xf>
    <xf numFmtId="49" fontId="39" fillId="21" borderId="39" xfId="0" applyNumberFormat="1" applyFont="1" applyFill="1" applyBorder="1" applyAlignment="1">
      <alignment horizontal="center" vertical="center"/>
    </xf>
    <xf numFmtId="0" fontId="35" fillId="0" borderId="0" xfId="0" applyFont="1" applyFill="1"/>
    <xf numFmtId="0" fontId="37" fillId="0" borderId="0" xfId="1" applyFill="1" applyAlignment="1">
      <alignment horizontal="center" vertical="center"/>
    </xf>
    <xf numFmtId="0" fontId="0" fillId="0" borderId="0" xfId="0" applyFill="1" applyAlignment="1">
      <alignment horizontal="left" vertical="center" indent="1"/>
    </xf>
    <xf numFmtId="0" fontId="36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 indent="2"/>
    </xf>
    <xf numFmtId="0" fontId="37" fillId="0" borderId="0" xfId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vertical="center" wrapText="1"/>
    </xf>
    <xf numFmtId="0" fontId="47" fillId="0" borderId="2" xfId="0" applyFont="1" applyFill="1" applyBorder="1" applyAlignment="1">
      <alignment vertical="center" wrapText="1"/>
    </xf>
    <xf numFmtId="0" fontId="2" fillId="22" borderId="2" xfId="0" applyFont="1" applyFill="1" applyBorder="1" applyAlignment="1">
      <alignment horizontal="center"/>
    </xf>
    <xf numFmtId="0" fontId="2" fillId="0" borderId="0" xfId="0" applyFont="1"/>
    <xf numFmtId="0" fontId="46" fillId="22" borderId="2" xfId="0" applyFont="1" applyFill="1" applyBorder="1" applyAlignment="1">
      <alignment vertical="center" wrapText="1"/>
    </xf>
    <xf numFmtId="0" fontId="2" fillId="22" borderId="2" xfId="0" applyFont="1" applyFill="1" applyBorder="1" applyAlignment="1">
      <alignment vertical="center" wrapText="1"/>
    </xf>
    <xf numFmtId="0" fontId="33" fillId="23" borderId="2" xfId="0" applyFont="1" applyFill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" fontId="39" fillId="21" borderId="51" xfId="0" applyNumberFormat="1" applyFont="1" applyFill="1" applyBorder="1" applyAlignment="1">
      <alignment horizontal="center" vertical="center"/>
    </xf>
    <xf numFmtId="1" fontId="39" fillId="21" borderId="43" xfId="0" applyNumberFormat="1" applyFont="1" applyFill="1" applyBorder="1" applyAlignment="1">
      <alignment horizontal="center" vertical="center"/>
    </xf>
    <xf numFmtId="1" fontId="39" fillId="21" borderId="50" xfId="0" applyNumberFormat="1" applyFont="1" applyFill="1" applyBorder="1" applyAlignment="1">
      <alignment horizontal="center" vertical="center"/>
    </xf>
    <xf numFmtId="1" fontId="39" fillId="21" borderId="37" xfId="0" applyNumberFormat="1" applyFont="1" applyFill="1" applyBorder="1" applyAlignment="1">
      <alignment horizontal="center" vertical="center"/>
    </xf>
    <xf numFmtId="1" fontId="39" fillId="5" borderId="44" xfId="0" applyNumberFormat="1" applyFont="1" applyFill="1" applyBorder="1" applyAlignment="1">
      <alignment horizontal="center" vertical="center"/>
    </xf>
    <xf numFmtId="1" fontId="39" fillId="5" borderId="2" xfId="0" applyNumberFormat="1" applyFont="1" applyFill="1" applyBorder="1" applyAlignment="1">
      <alignment horizontal="center" vertical="center"/>
    </xf>
    <xf numFmtId="1" fontId="39" fillId="5" borderId="39" xfId="0" applyNumberFormat="1" applyFont="1" applyFill="1" applyBorder="1" applyAlignment="1">
      <alignment horizontal="center" vertical="center"/>
    </xf>
    <xf numFmtId="1" fontId="39" fillId="5" borderId="0" xfId="0" applyNumberFormat="1" applyFont="1" applyFill="1" applyBorder="1" applyAlignment="1">
      <alignment horizontal="center" vertical="center"/>
    </xf>
    <xf numFmtId="49" fontId="39" fillId="21" borderId="44" xfId="0" applyNumberFormat="1" applyFont="1" applyFill="1" applyBorder="1" applyAlignment="1">
      <alignment horizontal="center" vertical="center"/>
    </xf>
    <xf numFmtId="49" fontId="39" fillId="21" borderId="47" xfId="0" applyNumberFormat="1" applyFont="1" applyFill="1" applyBorder="1" applyAlignment="1">
      <alignment horizontal="center" vertical="center"/>
    </xf>
    <xf numFmtId="49" fontId="39" fillId="21" borderId="41" xfId="0" applyNumberFormat="1" applyFont="1" applyFill="1" applyBorder="1" applyAlignment="1">
      <alignment horizontal="center" vertical="center"/>
    </xf>
    <xf numFmtId="49" fontId="39" fillId="0" borderId="37" xfId="0" applyNumberFormat="1" applyFont="1" applyFill="1" applyBorder="1" applyAlignment="1">
      <alignment horizontal="center" vertical="center"/>
    </xf>
    <xf numFmtId="49" fontId="39" fillId="16" borderId="38" xfId="0" applyNumberFormat="1" applyFont="1" applyFill="1" applyBorder="1" applyAlignment="1">
      <alignment vertical="center"/>
    </xf>
    <xf numFmtId="49" fontId="39" fillId="21" borderId="37" xfId="0" applyNumberFormat="1" applyFont="1" applyFill="1" applyBorder="1" applyAlignment="1">
      <alignment horizontal="center" vertical="center"/>
    </xf>
    <xf numFmtId="49" fontId="40" fillId="0" borderId="38" xfId="0" applyNumberFormat="1" applyFont="1" applyFill="1" applyBorder="1" applyAlignment="1">
      <alignment vertical="center"/>
    </xf>
    <xf numFmtId="49" fontId="40" fillId="4" borderId="38" xfId="0" applyNumberFormat="1" applyFont="1" applyFill="1" applyBorder="1" applyAlignment="1">
      <alignment vertical="center"/>
    </xf>
    <xf numFmtId="49" fontId="39" fillId="13" borderId="38" xfId="0" applyNumberFormat="1" applyFont="1" applyFill="1" applyBorder="1" applyAlignment="1">
      <alignment vertical="center"/>
    </xf>
    <xf numFmtId="49" fontId="48" fillId="0" borderId="0" xfId="0" applyNumberFormat="1" applyFont="1" applyFill="1" applyBorder="1" applyAlignment="1">
      <alignment horizontal="center" wrapText="1"/>
    </xf>
    <xf numFmtId="20" fontId="0" fillId="0" borderId="8" xfId="0" applyNumberFormat="1" applyBorder="1" applyAlignment="1">
      <alignment horizontal="center" vertical="center"/>
    </xf>
    <xf numFmtId="0" fontId="0" fillId="0" borderId="8" xfId="0" applyBorder="1"/>
    <xf numFmtId="49" fontId="0" fillId="0" borderId="8" xfId="0" applyNumberFormat="1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55" xfId="0" applyBorder="1"/>
    <xf numFmtId="49" fontId="0" fillId="0" borderId="55" xfId="0" applyNumberFormat="1" applyBorder="1" applyAlignment="1">
      <alignment horizontal="center"/>
    </xf>
    <xf numFmtId="49" fontId="39" fillId="5" borderId="44" xfId="0" applyNumberFormat="1" applyFont="1" applyFill="1" applyBorder="1" applyAlignment="1">
      <alignment horizontal="center" vertical="center"/>
    </xf>
    <xf numFmtId="49" fontId="39" fillId="5" borderId="52" xfId="0" applyNumberFormat="1" applyFont="1" applyFill="1" applyBorder="1" applyAlignment="1">
      <alignment horizontal="center" vertical="center"/>
    </xf>
    <xf numFmtId="49" fontId="39" fillId="5" borderId="41" xfId="0" applyNumberFormat="1" applyFont="1" applyFill="1" applyBorder="1" applyAlignment="1">
      <alignment horizontal="center" vertical="center"/>
    </xf>
    <xf numFmtId="49" fontId="39" fillId="0" borderId="56" xfId="0" applyNumberFormat="1" applyFont="1" applyFill="1" applyBorder="1" applyAlignment="1">
      <alignment horizontal="center" vertical="center"/>
    </xf>
    <xf numFmtId="49" fontId="39" fillId="0" borderId="57" xfId="0" applyNumberFormat="1" applyFont="1" applyFill="1" applyBorder="1" applyAlignment="1">
      <alignment horizontal="center" vertical="center"/>
    </xf>
    <xf numFmtId="49" fontId="39" fillId="21" borderId="57" xfId="0" applyNumberFormat="1" applyFont="1" applyFill="1" applyBorder="1" applyAlignment="1">
      <alignment horizontal="center" vertical="center"/>
    </xf>
    <xf numFmtId="49" fontId="39" fillId="5" borderId="57" xfId="0" applyNumberFormat="1" applyFont="1" applyFill="1" applyBorder="1" applyAlignment="1">
      <alignment horizontal="center" vertical="center"/>
    </xf>
    <xf numFmtId="49" fontId="39" fillId="5" borderId="37" xfId="0" applyNumberFormat="1" applyFont="1" applyFill="1" applyBorder="1" applyAlignment="1">
      <alignment horizontal="center" vertical="center"/>
    </xf>
    <xf numFmtId="49" fontId="39" fillId="21" borderId="3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9" fontId="0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49" fontId="0" fillId="0" borderId="0" xfId="0" applyNumberFormat="1" applyBorder="1" applyAlignment="1">
      <alignment horizontal="center" vertical="center"/>
    </xf>
    <xf numFmtId="49" fontId="39" fillId="5" borderId="38" xfId="0" applyNumberFormat="1" applyFont="1" applyFill="1" applyBorder="1" applyAlignment="1">
      <alignment horizontal="center" vertical="center"/>
    </xf>
    <xf numFmtId="0" fontId="0" fillId="24" borderId="2" xfId="0" applyFill="1" applyBorder="1" applyAlignment="1">
      <alignment horizontal="center"/>
    </xf>
    <xf numFmtId="49" fontId="0" fillId="0" borderId="0" xfId="0" applyNumberFormat="1" applyBorder="1" applyAlignment="1">
      <alignment horizontal="center" vertical="center"/>
    </xf>
    <xf numFmtId="49" fontId="39" fillId="25" borderId="44" xfId="0" applyNumberFormat="1" applyFont="1" applyFill="1" applyBorder="1" applyAlignment="1">
      <alignment horizontal="center" vertical="center"/>
    </xf>
    <xf numFmtId="49" fontId="39" fillId="25" borderId="2" xfId="0" applyNumberFormat="1" applyFont="1" applyFill="1" applyBorder="1" applyAlignment="1">
      <alignment horizontal="center" vertical="center"/>
    </xf>
    <xf numFmtId="49" fontId="39" fillId="25" borderId="39" xfId="0" applyNumberFormat="1" applyFont="1" applyFill="1" applyBorder="1" applyAlignment="1">
      <alignment horizontal="center" vertical="center"/>
    </xf>
    <xf numFmtId="49" fontId="39" fillId="25" borderId="37" xfId="0" applyNumberFormat="1" applyFont="1" applyFill="1" applyBorder="1" applyAlignment="1">
      <alignment horizontal="center" vertical="center"/>
    </xf>
    <xf numFmtId="49" fontId="39" fillId="25" borderId="43" xfId="0" applyNumberFormat="1" applyFont="1" applyFill="1" applyBorder="1" applyAlignment="1">
      <alignment horizontal="center" vertical="center"/>
    </xf>
    <xf numFmtId="49" fontId="39" fillId="5" borderId="47" xfId="0" applyNumberFormat="1" applyFont="1" applyFill="1" applyBorder="1" applyAlignment="1">
      <alignment horizontal="center" vertical="center"/>
    </xf>
    <xf numFmtId="49" fontId="45" fillId="11" borderId="53" xfId="0" applyNumberFormat="1" applyFont="1" applyFill="1" applyBorder="1" applyAlignment="1">
      <alignment horizontal="center"/>
    </xf>
    <xf numFmtId="49" fontId="45" fillId="11" borderId="54" xfId="0" applyNumberFormat="1" applyFont="1" applyFill="1" applyBorder="1" applyAlignment="1">
      <alignment horizontal="center"/>
    </xf>
    <xf numFmtId="49" fontId="0" fillId="0" borderId="8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1" fontId="0" fillId="0" borderId="0" xfId="0" applyNumberFormat="1"/>
  </cellXfs>
  <cellStyles count="3">
    <cellStyle name="Hivatkozás" xfId="1" builtinId="8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324175</xdr:colOff>
      <xdr:row>3</xdr:row>
      <xdr:rowOff>164318</xdr:rowOff>
    </xdr:from>
    <xdr:ext cx="4259820" cy="937629"/>
    <xdr:sp macro="" textlink="">
      <xdr:nvSpPr>
        <xdr:cNvPr id="2" name="Téglalap 1"/>
        <xdr:cNvSpPr/>
      </xdr:nvSpPr>
      <xdr:spPr>
        <a:xfrm>
          <a:off x="4526381" y="1307318"/>
          <a:ext cx="425982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hu-HU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JÁTÉK</a:t>
          </a:r>
          <a:r>
            <a:rPr lang="hu-HU" sz="5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NÉLKÜL</a:t>
          </a:r>
          <a:endParaRPr lang="hu-HU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1"/>
  <sheetViews>
    <sheetView workbookViewId="0">
      <selection activeCell="D15" sqref="D15"/>
    </sheetView>
  </sheetViews>
  <sheetFormatPr defaultRowHeight="15" x14ac:dyDescent="0.25"/>
  <cols>
    <col min="1" max="1" width="25.140625" bestFit="1" customWidth="1"/>
    <col min="4" max="4" width="19.85546875" customWidth="1"/>
  </cols>
  <sheetData>
    <row r="1" spans="1:5" ht="15" customHeight="1" x14ac:dyDescent="0.25">
      <c r="A1" s="200" t="s">
        <v>14</v>
      </c>
      <c r="B1" s="201"/>
    </row>
    <row r="2" spans="1:5" ht="15" customHeight="1" x14ac:dyDescent="0.25">
      <c r="A2" s="201" t="s">
        <v>48</v>
      </c>
      <c r="B2" s="202">
        <v>435.1</v>
      </c>
    </row>
    <row r="3" spans="1:5" ht="15" customHeight="1" x14ac:dyDescent="0.25">
      <c r="A3" s="201" t="s">
        <v>49</v>
      </c>
      <c r="B3" s="202">
        <v>357.8</v>
      </c>
      <c r="D3" t="s">
        <v>260</v>
      </c>
    </row>
    <row r="4" spans="1:5" ht="15" customHeight="1" x14ac:dyDescent="0.25">
      <c r="A4" s="201" t="s">
        <v>50</v>
      </c>
      <c r="B4" s="202">
        <v>261.60000000000002</v>
      </c>
    </row>
    <row r="5" spans="1:5" ht="15" customHeight="1" x14ac:dyDescent="0.25">
      <c r="A5" s="201" t="s">
        <v>51</v>
      </c>
      <c r="B5" s="202">
        <v>210.8</v>
      </c>
      <c r="D5" t="s">
        <v>7</v>
      </c>
      <c r="E5" s="324">
        <v>1630.6</v>
      </c>
    </row>
    <row r="6" spans="1:5" ht="15" customHeight="1" x14ac:dyDescent="0.25">
      <c r="A6" s="201" t="s">
        <v>52</v>
      </c>
      <c r="B6" s="202">
        <v>180</v>
      </c>
      <c r="D6" t="s">
        <v>26</v>
      </c>
      <c r="E6" s="324">
        <v>1554.8999999999999</v>
      </c>
    </row>
    <row r="7" spans="1:5" ht="15" customHeight="1" x14ac:dyDescent="0.25">
      <c r="A7" s="201" t="s">
        <v>54</v>
      </c>
      <c r="B7" s="202">
        <v>113</v>
      </c>
      <c r="D7" t="s">
        <v>13</v>
      </c>
      <c r="E7" s="324">
        <v>1423.8000000000002</v>
      </c>
    </row>
    <row r="8" spans="1:5" ht="15" customHeight="1" x14ac:dyDescent="0.25">
      <c r="A8" s="201" t="s">
        <v>53</v>
      </c>
      <c r="B8" s="202">
        <v>111.6</v>
      </c>
      <c r="D8" t="s">
        <v>29</v>
      </c>
      <c r="E8" s="324">
        <v>1312.1999999999998</v>
      </c>
    </row>
    <row r="9" spans="1:5" ht="15" customHeight="1" x14ac:dyDescent="0.25">
      <c r="A9" s="207" t="s">
        <v>55</v>
      </c>
      <c r="B9" s="208"/>
      <c r="D9" t="s">
        <v>14</v>
      </c>
      <c r="E9" s="324">
        <v>1265.3</v>
      </c>
    </row>
    <row r="10" spans="1:5" ht="15" customHeight="1" x14ac:dyDescent="0.25">
      <c r="A10" s="209" t="s">
        <v>56</v>
      </c>
      <c r="B10" s="208">
        <v>297.10000000000002</v>
      </c>
      <c r="D10" t="s">
        <v>259</v>
      </c>
      <c r="E10" s="324">
        <v>1184</v>
      </c>
    </row>
    <row r="11" spans="1:5" ht="15" customHeight="1" x14ac:dyDescent="0.25">
      <c r="A11" s="209" t="s">
        <v>57</v>
      </c>
      <c r="B11" s="208">
        <v>285.8</v>
      </c>
      <c r="D11" t="s">
        <v>28</v>
      </c>
      <c r="E11" s="324">
        <v>1002.8000000000002</v>
      </c>
    </row>
    <row r="12" spans="1:5" ht="15" customHeight="1" x14ac:dyDescent="0.25">
      <c r="A12" s="209" t="s">
        <v>58</v>
      </c>
      <c r="B12" s="208">
        <v>150.80000000000001</v>
      </c>
      <c r="D12" t="s">
        <v>19</v>
      </c>
      <c r="E12" s="324">
        <v>998</v>
      </c>
    </row>
    <row r="13" spans="1:5" ht="15" customHeight="1" x14ac:dyDescent="0.25">
      <c r="A13" s="209" t="s">
        <v>59</v>
      </c>
      <c r="B13" s="208">
        <v>99.2</v>
      </c>
      <c r="D13" t="s">
        <v>258</v>
      </c>
      <c r="E13" s="324">
        <v>870.39999999999986</v>
      </c>
    </row>
    <row r="14" spans="1:5" ht="15" customHeight="1" x14ac:dyDescent="0.25">
      <c r="A14" s="182" t="s">
        <v>60</v>
      </c>
      <c r="B14" s="183"/>
      <c r="D14" t="s">
        <v>261</v>
      </c>
      <c r="E14" s="324">
        <v>832.90000000000009</v>
      </c>
    </row>
    <row r="15" spans="1:5" ht="15" customHeight="1" x14ac:dyDescent="0.25">
      <c r="A15" s="184" t="s">
        <v>61</v>
      </c>
      <c r="B15" s="183">
        <v>340.8</v>
      </c>
    </row>
    <row r="16" spans="1:5" ht="15" customHeight="1" x14ac:dyDescent="0.25">
      <c r="A16" s="184" t="s">
        <v>62</v>
      </c>
      <c r="B16" s="183">
        <v>269.10000000000002</v>
      </c>
    </row>
    <row r="17" spans="1:2" ht="15" customHeight="1" x14ac:dyDescent="0.25">
      <c r="A17" s="184" t="s">
        <v>63</v>
      </c>
      <c r="B17" s="183">
        <v>243.1</v>
      </c>
    </row>
    <row r="18" spans="1:2" ht="15" customHeight="1" x14ac:dyDescent="0.25">
      <c r="A18" s="184" t="s">
        <v>64</v>
      </c>
      <c r="B18" s="183">
        <v>149.80000000000001</v>
      </c>
    </row>
    <row r="19" spans="1:2" ht="15" customHeight="1" x14ac:dyDescent="0.25">
      <c r="A19" s="184" t="s">
        <v>65</v>
      </c>
      <c r="B19" s="183">
        <v>120.4</v>
      </c>
    </row>
    <row r="20" spans="1:2" ht="15" customHeight="1" x14ac:dyDescent="0.25">
      <c r="A20" s="184" t="s">
        <v>182</v>
      </c>
      <c r="B20" s="183"/>
    </row>
    <row r="21" spans="1:2" ht="15" customHeight="1" x14ac:dyDescent="0.25">
      <c r="A21" s="148" t="s">
        <v>19</v>
      </c>
      <c r="B21" s="149"/>
    </row>
    <row r="22" spans="1:2" ht="15" customHeight="1" x14ac:dyDescent="0.25">
      <c r="A22" s="147" t="s">
        <v>66</v>
      </c>
      <c r="B22" s="149">
        <v>337.3</v>
      </c>
    </row>
    <row r="23" spans="1:2" ht="15" customHeight="1" x14ac:dyDescent="0.25">
      <c r="A23" s="147" t="s">
        <v>67</v>
      </c>
      <c r="B23" s="149">
        <v>296.2</v>
      </c>
    </row>
    <row r="24" spans="1:2" ht="15" customHeight="1" x14ac:dyDescent="0.25">
      <c r="A24" s="147" t="s">
        <v>68</v>
      </c>
      <c r="B24" s="149">
        <v>262</v>
      </c>
    </row>
    <row r="25" spans="1:2" ht="15" customHeight="1" x14ac:dyDescent="0.25">
      <c r="A25" s="147" t="s">
        <v>69</v>
      </c>
      <c r="B25" s="149">
        <v>102.5</v>
      </c>
    </row>
    <row r="26" spans="1:2" ht="15" customHeight="1" x14ac:dyDescent="0.25">
      <c r="A26" s="147" t="s">
        <v>70</v>
      </c>
      <c r="B26" s="149">
        <v>24.8</v>
      </c>
    </row>
    <row r="27" spans="1:2" ht="15" customHeight="1" x14ac:dyDescent="0.25">
      <c r="A27" s="147" t="s">
        <v>71</v>
      </c>
      <c r="B27" s="149"/>
    </row>
    <row r="28" spans="1:2" ht="15" customHeight="1" x14ac:dyDescent="0.25">
      <c r="A28" s="147" t="s">
        <v>72</v>
      </c>
      <c r="B28" s="149"/>
    </row>
    <row r="29" spans="1:2" ht="15" customHeight="1" x14ac:dyDescent="0.25">
      <c r="A29" s="185" t="s">
        <v>73</v>
      </c>
      <c r="B29" s="186"/>
    </row>
    <row r="30" spans="1:2" ht="15" customHeight="1" x14ac:dyDescent="0.25">
      <c r="A30" s="187" t="s">
        <v>74</v>
      </c>
      <c r="B30" s="186">
        <v>433.3</v>
      </c>
    </row>
    <row r="31" spans="1:2" ht="15" customHeight="1" x14ac:dyDescent="0.25">
      <c r="A31" s="187" t="s">
        <v>75</v>
      </c>
      <c r="B31" s="186">
        <v>424.6</v>
      </c>
    </row>
    <row r="32" spans="1:2" ht="15" customHeight="1" x14ac:dyDescent="0.25">
      <c r="A32" s="187" t="s">
        <v>77</v>
      </c>
      <c r="B32" s="186">
        <v>396.6</v>
      </c>
    </row>
    <row r="33" spans="1:2" ht="15" customHeight="1" x14ac:dyDescent="0.25">
      <c r="A33" s="187" t="s">
        <v>76</v>
      </c>
      <c r="B33" s="186">
        <v>376.1</v>
      </c>
    </row>
    <row r="34" spans="1:2" ht="15" customHeight="1" x14ac:dyDescent="0.25">
      <c r="A34" s="187" t="s">
        <v>78</v>
      </c>
      <c r="B34" s="186">
        <v>303.10000000000002</v>
      </c>
    </row>
    <row r="35" spans="1:2" ht="15" customHeight="1" x14ac:dyDescent="0.25">
      <c r="A35" s="187" t="s">
        <v>79</v>
      </c>
      <c r="B35" s="186">
        <v>188</v>
      </c>
    </row>
    <row r="36" spans="1:2" ht="15" customHeight="1" x14ac:dyDescent="0.25">
      <c r="A36" s="197" t="s">
        <v>80</v>
      </c>
      <c r="B36" s="198"/>
    </row>
    <row r="37" spans="1:2" ht="15" customHeight="1" x14ac:dyDescent="0.25">
      <c r="A37" s="199" t="s">
        <v>81</v>
      </c>
      <c r="B37" s="198">
        <v>302.2</v>
      </c>
    </row>
    <row r="38" spans="1:2" ht="15" customHeight="1" x14ac:dyDescent="0.25">
      <c r="A38" s="199" t="s">
        <v>116</v>
      </c>
      <c r="B38" s="198">
        <v>256.39999999999998</v>
      </c>
    </row>
    <row r="39" spans="1:2" ht="15" customHeight="1" x14ac:dyDescent="0.25">
      <c r="A39" s="199" t="s">
        <v>117</v>
      </c>
      <c r="B39" s="198">
        <v>183.4</v>
      </c>
    </row>
    <row r="40" spans="1:2" ht="15" customHeight="1" x14ac:dyDescent="0.25">
      <c r="A40" s="199" t="s">
        <v>82</v>
      </c>
      <c r="B40" s="198">
        <v>128.4</v>
      </c>
    </row>
    <row r="41" spans="1:2" ht="15" customHeight="1" x14ac:dyDescent="0.25">
      <c r="A41" s="199" t="s">
        <v>83</v>
      </c>
      <c r="B41" s="198">
        <v>118.2</v>
      </c>
    </row>
    <row r="42" spans="1:2" ht="15" customHeight="1" x14ac:dyDescent="0.25">
      <c r="A42" s="199" t="s">
        <v>84</v>
      </c>
      <c r="B42" s="198">
        <v>6</v>
      </c>
    </row>
    <row r="43" spans="1:2" ht="15" customHeight="1" x14ac:dyDescent="0.25">
      <c r="A43" s="188" t="s">
        <v>233</v>
      </c>
      <c r="B43" s="189"/>
    </row>
    <row r="44" spans="1:2" ht="15" customHeight="1" x14ac:dyDescent="0.25">
      <c r="A44" s="190" t="s">
        <v>85</v>
      </c>
      <c r="B44" s="189">
        <v>433.3</v>
      </c>
    </row>
    <row r="45" spans="1:2" ht="15" customHeight="1" x14ac:dyDescent="0.25">
      <c r="A45" s="190" t="s">
        <v>86</v>
      </c>
      <c r="B45" s="189">
        <v>385.9</v>
      </c>
    </row>
    <row r="46" spans="1:2" ht="15" customHeight="1" x14ac:dyDescent="0.25">
      <c r="A46" s="190" t="s">
        <v>87</v>
      </c>
      <c r="B46" s="189">
        <v>362.9</v>
      </c>
    </row>
    <row r="47" spans="1:2" ht="15" customHeight="1" x14ac:dyDescent="0.25">
      <c r="A47" s="190" t="s">
        <v>88</v>
      </c>
      <c r="B47" s="189">
        <v>372.8</v>
      </c>
    </row>
    <row r="48" spans="1:2" ht="15" customHeight="1" x14ac:dyDescent="0.25">
      <c r="A48" s="190" t="s">
        <v>89</v>
      </c>
      <c r="B48" s="189">
        <v>329.6</v>
      </c>
    </row>
    <row r="49" spans="1:2" ht="15" customHeight="1" x14ac:dyDescent="0.25">
      <c r="A49" s="190" t="s">
        <v>91</v>
      </c>
      <c r="B49" s="189">
        <v>310.8</v>
      </c>
    </row>
    <row r="50" spans="1:2" ht="15" customHeight="1" x14ac:dyDescent="0.25">
      <c r="A50" s="190" t="s">
        <v>90</v>
      </c>
      <c r="B50" s="189">
        <v>294.60000000000002</v>
      </c>
    </row>
    <row r="51" spans="1:2" ht="15" customHeight="1" x14ac:dyDescent="0.25">
      <c r="A51" s="190" t="s">
        <v>92</v>
      </c>
      <c r="B51" s="189">
        <v>265.8</v>
      </c>
    </row>
    <row r="52" spans="1:2" ht="15" customHeight="1" x14ac:dyDescent="0.25">
      <c r="A52" s="217" t="s">
        <v>93</v>
      </c>
      <c r="B52" s="218"/>
    </row>
    <row r="53" spans="1:2" ht="15" customHeight="1" x14ac:dyDescent="0.25">
      <c r="A53" s="219" t="s">
        <v>94</v>
      </c>
      <c r="B53" s="218">
        <v>327.5</v>
      </c>
    </row>
    <row r="54" spans="1:2" ht="15" customHeight="1" x14ac:dyDescent="0.25">
      <c r="A54" s="219" t="s">
        <v>95</v>
      </c>
      <c r="B54" s="218">
        <v>318.60000000000002</v>
      </c>
    </row>
    <row r="55" spans="1:2" ht="15" customHeight="1" x14ac:dyDescent="0.25">
      <c r="A55" s="219" t="s">
        <v>96</v>
      </c>
      <c r="B55" s="218">
        <v>301.10000000000002</v>
      </c>
    </row>
    <row r="56" spans="1:2" ht="15" customHeight="1" x14ac:dyDescent="0.25">
      <c r="A56" s="219" t="s">
        <v>97</v>
      </c>
      <c r="B56" s="218">
        <v>236.8</v>
      </c>
    </row>
    <row r="57" spans="1:2" ht="15" customHeight="1" x14ac:dyDescent="0.25">
      <c r="A57" s="219" t="s">
        <v>98</v>
      </c>
      <c r="B57" s="218">
        <v>236.2</v>
      </c>
    </row>
    <row r="58" spans="1:2" ht="15" customHeight="1" x14ac:dyDescent="0.25">
      <c r="A58" s="219" t="s">
        <v>99</v>
      </c>
      <c r="B58" s="218">
        <v>178.8</v>
      </c>
    </row>
    <row r="59" spans="1:2" ht="15" customHeight="1" x14ac:dyDescent="0.25">
      <c r="A59" s="179" t="s">
        <v>100</v>
      </c>
      <c r="B59" s="180"/>
    </row>
    <row r="60" spans="1:2" ht="15" customHeight="1" x14ac:dyDescent="0.25">
      <c r="A60" s="181" t="s">
        <v>193</v>
      </c>
      <c r="B60" s="180">
        <v>367.3</v>
      </c>
    </row>
    <row r="61" spans="1:2" ht="15" customHeight="1" x14ac:dyDescent="0.25">
      <c r="A61" s="181" t="s">
        <v>102</v>
      </c>
      <c r="B61" s="180">
        <v>364.7</v>
      </c>
    </row>
    <row r="62" spans="1:2" ht="15" customHeight="1" x14ac:dyDescent="0.25">
      <c r="A62" s="181" t="s">
        <v>103</v>
      </c>
      <c r="B62" s="180">
        <v>351.4</v>
      </c>
    </row>
    <row r="63" spans="1:2" ht="15" customHeight="1" x14ac:dyDescent="0.25">
      <c r="A63" s="181" t="s">
        <v>104</v>
      </c>
      <c r="B63" s="180">
        <v>340.4</v>
      </c>
    </row>
    <row r="64" spans="1:2" ht="15" customHeight="1" x14ac:dyDescent="0.25">
      <c r="A64" s="181" t="s">
        <v>105</v>
      </c>
      <c r="B64" s="180">
        <v>324.10000000000002</v>
      </c>
    </row>
    <row r="65" spans="1:2" ht="15" customHeight="1" x14ac:dyDescent="0.25">
      <c r="A65" s="181" t="s">
        <v>106</v>
      </c>
      <c r="B65" s="180">
        <v>311.5</v>
      </c>
    </row>
    <row r="66" spans="1:2" ht="15" customHeight="1" x14ac:dyDescent="0.25">
      <c r="A66" s="181" t="s">
        <v>107</v>
      </c>
      <c r="B66" s="180">
        <v>260.60000000000002</v>
      </c>
    </row>
    <row r="67" spans="1:2" ht="15" customHeight="1" x14ac:dyDescent="0.25">
      <c r="A67" s="181" t="s">
        <v>108</v>
      </c>
      <c r="B67" s="180">
        <v>231</v>
      </c>
    </row>
    <row r="68" spans="1:2" ht="15" customHeight="1" x14ac:dyDescent="0.25">
      <c r="A68" s="213" t="s">
        <v>109</v>
      </c>
      <c r="B68" s="214"/>
    </row>
    <row r="69" spans="1:2" ht="15" customHeight="1" x14ac:dyDescent="0.25">
      <c r="A69" s="215" t="s">
        <v>110</v>
      </c>
      <c r="B69" s="214">
        <v>407.4</v>
      </c>
    </row>
    <row r="70" spans="1:2" ht="15" customHeight="1" x14ac:dyDescent="0.25">
      <c r="A70" s="215" t="s">
        <v>111</v>
      </c>
      <c r="B70" s="214">
        <v>346</v>
      </c>
    </row>
    <row r="71" spans="1:2" ht="15" customHeight="1" x14ac:dyDescent="0.25">
      <c r="A71" s="215" t="s">
        <v>112</v>
      </c>
      <c r="B71" s="214">
        <v>297.2</v>
      </c>
    </row>
    <row r="72" spans="1:2" ht="15" customHeight="1" x14ac:dyDescent="0.25">
      <c r="A72" s="215" t="s">
        <v>113</v>
      </c>
      <c r="B72" s="214">
        <v>261.60000000000002</v>
      </c>
    </row>
    <row r="73" spans="1:2" ht="15" customHeight="1" x14ac:dyDescent="0.25">
      <c r="A73" s="215" t="s">
        <v>114</v>
      </c>
      <c r="B73" s="214">
        <v>229.6</v>
      </c>
    </row>
    <row r="74" spans="1:2" x14ac:dyDescent="0.25">
      <c r="A74" s="150"/>
    </row>
    <row r="75" spans="1:2" x14ac:dyDescent="0.25">
      <c r="A75" s="151"/>
    </row>
    <row r="76" spans="1:2" x14ac:dyDescent="0.25">
      <c r="A76" s="151"/>
    </row>
    <row r="77" spans="1:2" x14ac:dyDescent="0.25">
      <c r="A77" s="152"/>
    </row>
    <row r="78" spans="1:2" ht="18" x14ac:dyDescent="0.25">
      <c r="A78" s="153"/>
    </row>
    <row r="79" spans="1:2" x14ac:dyDescent="0.25">
      <c r="A79" s="154"/>
    </row>
    <row r="80" spans="1:2" x14ac:dyDescent="0.25">
      <c r="A80" s="155"/>
    </row>
    <row r="81" spans="1:1" x14ac:dyDescent="0.25">
      <c r="A81" s="155"/>
    </row>
  </sheetData>
  <sortState ref="D5:E14">
    <sortCondition descending="1" ref="E1:E10"/>
  </sortState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="85" zoomScaleNormal="85" workbookViewId="0">
      <selection activeCell="O13" sqref="O13"/>
    </sheetView>
  </sheetViews>
  <sheetFormatPr defaultRowHeight="24.95" customHeight="1" x14ac:dyDescent="0.25"/>
  <cols>
    <col min="1" max="1" width="25.7109375" style="158" customWidth="1"/>
    <col min="2" max="9" width="18.7109375" style="157" customWidth="1"/>
    <col min="10" max="16384" width="9.140625" style="157"/>
  </cols>
  <sheetData>
    <row r="1" spans="1:13" ht="41.1" customHeight="1" thickBot="1" x14ac:dyDescent="0.35">
      <c r="A1" s="156" t="s">
        <v>139</v>
      </c>
      <c r="B1" s="204" t="s">
        <v>81</v>
      </c>
      <c r="C1" s="204" t="s">
        <v>116</v>
      </c>
      <c r="D1" s="204" t="s">
        <v>117</v>
      </c>
      <c r="E1" s="204" t="s">
        <v>82</v>
      </c>
      <c r="F1" s="204" t="s">
        <v>83</v>
      </c>
      <c r="G1" s="204" t="s">
        <v>84</v>
      </c>
      <c r="H1" s="205"/>
      <c r="I1" s="232"/>
      <c r="J1" s="253"/>
      <c r="K1" s="251"/>
      <c r="L1" s="175"/>
      <c r="M1" s="175"/>
    </row>
    <row r="2" spans="1:13" ht="24.95" customHeight="1" x14ac:dyDescent="0.25">
      <c r="A2" s="206" t="s">
        <v>193</v>
      </c>
      <c r="B2" s="166"/>
      <c r="C2" s="167"/>
      <c r="D2" s="167"/>
      <c r="E2" s="167"/>
      <c r="F2" s="167"/>
      <c r="G2" s="167"/>
      <c r="H2" s="167"/>
      <c r="I2" s="168"/>
      <c r="J2" s="275"/>
      <c r="K2" s="277"/>
      <c r="L2" s="176"/>
      <c r="M2" s="176"/>
    </row>
    <row r="3" spans="1:13" ht="24.95" customHeight="1" x14ac:dyDescent="0.25">
      <c r="A3" s="206" t="s">
        <v>102</v>
      </c>
      <c r="B3" s="169"/>
      <c r="C3" s="160"/>
      <c r="D3" s="160"/>
      <c r="E3" s="160"/>
      <c r="F3" s="160"/>
      <c r="G3" s="160"/>
      <c r="H3" s="160"/>
      <c r="I3" s="170"/>
      <c r="J3" s="276"/>
      <c r="K3" s="278"/>
      <c r="L3" s="159"/>
      <c r="M3" s="159"/>
    </row>
    <row r="4" spans="1:13" ht="24.95" customHeight="1" x14ac:dyDescent="0.25">
      <c r="A4" s="206" t="s">
        <v>103</v>
      </c>
      <c r="B4" s="169"/>
      <c r="C4" s="160"/>
      <c r="D4" s="160"/>
      <c r="E4" s="160"/>
      <c r="F4" s="160"/>
      <c r="G4" s="160"/>
      <c r="H4" s="160"/>
      <c r="I4" s="170"/>
      <c r="J4" s="276"/>
      <c r="K4" s="278"/>
      <c r="L4" s="159"/>
      <c r="M4" s="159"/>
    </row>
    <row r="5" spans="1:13" ht="24.95" customHeight="1" x14ac:dyDescent="0.25">
      <c r="A5" s="206" t="s">
        <v>104</v>
      </c>
      <c r="B5" s="169"/>
      <c r="C5" s="160"/>
      <c r="D5" s="160"/>
      <c r="E5" s="160"/>
      <c r="F5" s="160"/>
      <c r="G5" s="160"/>
      <c r="H5" s="160"/>
      <c r="I5" s="170"/>
      <c r="J5" s="276"/>
      <c r="K5" s="278"/>
      <c r="L5" s="159"/>
      <c r="M5" s="159"/>
    </row>
    <row r="6" spans="1:13" ht="24.95" customHeight="1" x14ac:dyDescent="0.25">
      <c r="A6" s="206" t="s">
        <v>105</v>
      </c>
      <c r="B6" s="169"/>
      <c r="C6" s="160"/>
      <c r="D6" s="160"/>
      <c r="E6" s="160"/>
      <c r="F6" s="160"/>
      <c r="G6" s="160"/>
      <c r="H6" s="160"/>
      <c r="I6" s="170"/>
      <c r="J6" s="276"/>
      <c r="K6" s="278"/>
      <c r="L6" s="159"/>
      <c r="M6" s="159"/>
    </row>
    <row r="7" spans="1:13" ht="24.95" customHeight="1" x14ac:dyDescent="0.25">
      <c r="A7" s="206" t="s">
        <v>106</v>
      </c>
      <c r="B7" s="169"/>
      <c r="C7" s="160"/>
      <c r="D7" s="160"/>
      <c r="E7" s="160"/>
      <c r="F7" s="160"/>
      <c r="G7" s="160"/>
      <c r="H7" s="160"/>
      <c r="I7" s="170"/>
      <c r="J7" s="276"/>
      <c r="K7" s="278"/>
      <c r="L7" s="159"/>
      <c r="M7" s="159"/>
    </row>
    <row r="8" spans="1:13" ht="24.95" customHeight="1" x14ac:dyDescent="0.25">
      <c r="A8" s="206" t="s">
        <v>107</v>
      </c>
      <c r="B8" s="193"/>
      <c r="C8" s="194"/>
      <c r="D8" s="194"/>
      <c r="E8" s="194"/>
      <c r="F8" s="194"/>
      <c r="G8" s="194"/>
      <c r="H8" s="195"/>
      <c r="I8" s="196"/>
      <c r="J8" s="276"/>
      <c r="K8" s="278"/>
      <c r="L8" s="159"/>
      <c r="M8" s="159"/>
    </row>
    <row r="9" spans="1:13" ht="24.95" customHeight="1" thickBot="1" x14ac:dyDescent="0.3">
      <c r="A9" s="206" t="s">
        <v>108</v>
      </c>
      <c r="B9" s="171"/>
      <c r="C9" s="161"/>
      <c r="D9" s="161"/>
      <c r="E9" s="161"/>
      <c r="F9" s="161"/>
      <c r="G9" s="161"/>
      <c r="H9" s="162"/>
      <c r="I9" s="172"/>
      <c r="J9" s="276"/>
      <c r="K9" s="278"/>
      <c r="L9" s="159"/>
      <c r="M9" s="159"/>
    </row>
    <row r="10" spans="1:13" ht="24.95" customHeight="1" x14ac:dyDescent="0.35">
      <c r="A10" s="177"/>
      <c r="B10" s="273"/>
      <c r="C10" s="274"/>
      <c r="D10" s="274"/>
      <c r="E10" s="274"/>
      <c r="F10" s="274"/>
      <c r="G10" s="274"/>
      <c r="H10" s="274"/>
      <c r="I10" s="274"/>
      <c r="J10" s="319" t="s">
        <v>223</v>
      </c>
      <c r="K10" s="320"/>
    </row>
    <row r="11" spans="1:13" ht="24.95" customHeight="1" x14ac:dyDescent="0.25">
      <c r="A11" s="177"/>
      <c r="B11" s="279"/>
      <c r="C11" s="278"/>
      <c r="D11" s="278"/>
      <c r="E11" s="278"/>
      <c r="F11" s="278"/>
      <c r="G11" s="280"/>
      <c r="H11" s="278"/>
      <c r="I11" s="278"/>
    </row>
    <row r="12" spans="1:13" ht="24.95" customHeight="1" x14ac:dyDescent="0.25">
      <c r="A12" s="177"/>
      <c r="B12" s="174"/>
      <c r="C12" s="159"/>
      <c r="D12" s="159"/>
      <c r="E12" s="159"/>
      <c r="F12" s="159"/>
      <c r="G12" s="159"/>
      <c r="H12" s="159"/>
      <c r="I12" s="159"/>
    </row>
    <row r="13" spans="1:13" ht="24.95" customHeight="1" x14ac:dyDescent="0.25">
      <c r="A13" s="178"/>
      <c r="B13" s="174"/>
      <c r="C13" s="159"/>
      <c r="D13" s="159"/>
      <c r="E13" s="159"/>
      <c r="F13" s="159"/>
      <c r="G13" s="159"/>
      <c r="H13" s="159"/>
      <c r="I13" s="159"/>
    </row>
    <row r="14" spans="1:13" ht="24.95" customHeight="1" thickBot="1" x14ac:dyDescent="0.3"/>
    <row r="15" spans="1:13" ht="41.1" customHeight="1" thickBot="1" x14ac:dyDescent="0.35">
      <c r="A15" s="156" t="s">
        <v>140</v>
      </c>
      <c r="B15" s="203" t="s">
        <v>48</v>
      </c>
      <c r="C15" s="203" t="s">
        <v>49</v>
      </c>
      <c r="D15" s="203" t="s">
        <v>50</v>
      </c>
      <c r="E15" s="203" t="s">
        <v>51</v>
      </c>
      <c r="F15" s="203" t="s">
        <v>52</v>
      </c>
      <c r="G15" s="203" t="s">
        <v>54</v>
      </c>
      <c r="H15" s="203" t="s">
        <v>53</v>
      </c>
      <c r="I15" s="233"/>
      <c r="J15" s="253" t="s">
        <v>200</v>
      </c>
      <c r="K15" s="251" t="s">
        <v>189</v>
      </c>
      <c r="L15" s="175"/>
      <c r="M15" s="175"/>
    </row>
    <row r="16" spans="1:13" ht="24.95" customHeight="1" x14ac:dyDescent="0.25">
      <c r="A16" s="163" t="s">
        <v>61</v>
      </c>
      <c r="B16" s="166"/>
      <c r="C16" s="167"/>
      <c r="D16" s="167"/>
      <c r="E16" s="167"/>
      <c r="F16" s="167"/>
      <c r="G16" s="167"/>
      <c r="H16" s="167"/>
      <c r="I16" s="168"/>
      <c r="J16" s="275"/>
      <c r="K16" s="277"/>
      <c r="L16" s="176"/>
      <c r="M16" s="176"/>
    </row>
    <row r="17" spans="1:13" ht="24.95" customHeight="1" x14ac:dyDescent="0.25">
      <c r="A17" s="164" t="s">
        <v>62</v>
      </c>
      <c r="B17" s="169"/>
      <c r="C17" s="160"/>
      <c r="E17" s="249" t="s">
        <v>186</v>
      </c>
      <c r="F17" s="254" t="s">
        <v>199</v>
      </c>
      <c r="G17" s="160"/>
      <c r="H17" s="160"/>
      <c r="I17" s="170"/>
      <c r="J17" s="276">
        <v>2</v>
      </c>
      <c r="K17" s="278">
        <v>1</v>
      </c>
      <c r="L17" s="159"/>
      <c r="M17" s="159"/>
    </row>
    <row r="18" spans="1:13" ht="24.95" customHeight="1" x14ac:dyDescent="0.25">
      <c r="A18" s="163" t="s">
        <v>63</v>
      </c>
      <c r="B18" s="250" t="s">
        <v>188</v>
      </c>
      <c r="C18" s="254" t="s">
        <v>185</v>
      </c>
      <c r="D18" s="160"/>
      <c r="E18" s="160"/>
      <c r="F18" s="160"/>
      <c r="G18" s="160"/>
      <c r="H18" s="160"/>
      <c r="I18" s="170"/>
      <c r="J18" s="276">
        <v>1</v>
      </c>
      <c r="K18" s="278">
        <v>0</v>
      </c>
      <c r="L18" s="159"/>
      <c r="M18" s="159"/>
    </row>
    <row r="19" spans="1:13" ht="24.95" customHeight="1" x14ac:dyDescent="0.25">
      <c r="A19" s="163" t="s">
        <v>64</v>
      </c>
      <c r="B19" s="169"/>
      <c r="C19" s="160"/>
      <c r="D19" s="160"/>
      <c r="E19" s="160"/>
      <c r="F19" s="160"/>
      <c r="G19" s="160"/>
      <c r="H19" s="160"/>
      <c r="I19" s="170"/>
      <c r="J19" s="276"/>
      <c r="K19" s="278"/>
      <c r="L19" s="159"/>
      <c r="M19" s="159"/>
    </row>
    <row r="20" spans="1:13" ht="24.95" customHeight="1" x14ac:dyDescent="0.25">
      <c r="A20" s="163" t="s">
        <v>65</v>
      </c>
      <c r="B20" s="169"/>
      <c r="C20" s="160"/>
      <c r="D20" s="160"/>
      <c r="E20" s="254" t="s">
        <v>191</v>
      </c>
      <c r="F20" s="249" t="s">
        <v>185</v>
      </c>
      <c r="G20" s="160"/>
      <c r="H20" s="160"/>
      <c r="I20" s="170"/>
      <c r="J20" s="276">
        <v>0</v>
      </c>
      <c r="K20" s="278">
        <v>1</v>
      </c>
      <c r="L20" s="159"/>
      <c r="M20" s="159"/>
    </row>
    <row r="21" spans="1:13" ht="24.95" customHeight="1" x14ac:dyDescent="0.25">
      <c r="A21" s="163" t="s">
        <v>182</v>
      </c>
      <c r="B21" s="255" t="s">
        <v>188</v>
      </c>
      <c r="C21" s="249" t="s">
        <v>190</v>
      </c>
      <c r="D21" s="160"/>
      <c r="E21" s="160"/>
      <c r="F21" s="160"/>
      <c r="G21" s="160"/>
      <c r="H21" s="160"/>
      <c r="I21" s="170"/>
      <c r="J21" s="276">
        <v>0</v>
      </c>
      <c r="K21" s="278">
        <v>0</v>
      </c>
      <c r="L21" s="159"/>
      <c r="M21" s="159"/>
    </row>
    <row r="22" spans="1:13" ht="24.95" customHeight="1" x14ac:dyDescent="0.25">
      <c r="A22" s="163"/>
      <c r="B22" s="193"/>
      <c r="C22" s="194"/>
      <c r="D22" s="194"/>
      <c r="E22" s="194"/>
      <c r="F22" s="194"/>
      <c r="G22" s="194"/>
      <c r="H22" s="195"/>
      <c r="I22" s="196"/>
      <c r="J22" s="276"/>
      <c r="K22" s="278"/>
      <c r="L22" s="159"/>
      <c r="M22" s="159"/>
    </row>
    <row r="23" spans="1:13" ht="24.95" customHeight="1" thickBot="1" x14ac:dyDescent="0.3">
      <c r="A23" s="163"/>
      <c r="B23" s="171"/>
      <c r="C23" s="161"/>
      <c r="D23" s="161"/>
      <c r="E23" s="161"/>
      <c r="F23" s="161"/>
      <c r="G23" s="161"/>
      <c r="H23" s="162"/>
      <c r="I23" s="172"/>
      <c r="J23" s="276"/>
      <c r="K23" s="278"/>
      <c r="L23" s="159"/>
      <c r="M23" s="159"/>
    </row>
    <row r="24" spans="1:13" ht="24.95" customHeight="1" x14ac:dyDescent="0.35">
      <c r="A24" s="177"/>
      <c r="B24" s="273">
        <v>2</v>
      </c>
      <c r="C24" s="274">
        <v>1</v>
      </c>
      <c r="D24" s="274"/>
      <c r="E24" s="274">
        <v>2</v>
      </c>
      <c r="F24" s="274">
        <v>0</v>
      </c>
      <c r="G24" s="274"/>
      <c r="H24" s="274"/>
      <c r="I24" s="274"/>
      <c r="J24" s="319" t="s">
        <v>217</v>
      </c>
      <c r="K24" s="320"/>
    </row>
    <row r="25" spans="1:13" ht="24.95" customHeight="1" x14ac:dyDescent="0.25">
      <c r="A25" s="177"/>
      <c r="B25" s="279">
        <v>2</v>
      </c>
      <c r="C25" s="278">
        <v>2</v>
      </c>
      <c r="D25" s="278"/>
      <c r="E25" s="278">
        <v>1</v>
      </c>
      <c r="F25" s="278">
        <v>1</v>
      </c>
      <c r="G25" s="280"/>
      <c r="H25" s="278"/>
      <c r="I25" s="278"/>
    </row>
    <row r="26" spans="1:13" ht="24.95" customHeight="1" x14ac:dyDescent="0.25">
      <c r="A26" s="177"/>
      <c r="B26" s="174"/>
      <c r="C26" s="159"/>
      <c r="D26" s="159"/>
      <c r="E26" s="159"/>
      <c r="F26" s="159"/>
      <c r="G26" s="159"/>
      <c r="H26" s="159"/>
      <c r="I26" s="159"/>
    </row>
    <row r="27" spans="1:13" ht="24.95" customHeight="1" x14ac:dyDescent="0.25">
      <c r="A27" s="178"/>
      <c r="B27" s="174"/>
      <c r="C27" s="159"/>
      <c r="D27" s="159"/>
      <c r="E27" s="159"/>
      <c r="F27" s="159"/>
      <c r="G27" s="159"/>
      <c r="H27" s="159"/>
      <c r="I27" s="159"/>
    </row>
    <row r="28" spans="1:13" ht="24.95" customHeight="1" thickBot="1" x14ac:dyDescent="0.3"/>
    <row r="29" spans="1:13" ht="41.1" customHeight="1" thickBot="1" x14ac:dyDescent="0.35">
      <c r="A29" s="156" t="s">
        <v>141</v>
      </c>
      <c r="B29" s="165" t="s">
        <v>74</v>
      </c>
      <c r="C29" s="165" t="s">
        <v>75</v>
      </c>
      <c r="D29" s="165" t="s">
        <v>77</v>
      </c>
      <c r="E29" s="165" t="s">
        <v>76</v>
      </c>
      <c r="F29" s="165" t="s">
        <v>78</v>
      </c>
      <c r="G29" s="165" t="s">
        <v>79</v>
      </c>
      <c r="H29" s="173"/>
      <c r="I29" s="231"/>
      <c r="J29" s="253" t="s">
        <v>200</v>
      </c>
      <c r="K29" s="251" t="s">
        <v>189</v>
      </c>
      <c r="L29" s="175"/>
      <c r="M29" s="175"/>
    </row>
    <row r="30" spans="1:13" ht="24.95" customHeight="1" x14ac:dyDescent="0.25">
      <c r="A30" s="212" t="s">
        <v>110</v>
      </c>
      <c r="B30" s="166"/>
      <c r="C30" s="167"/>
      <c r="D30" s="167"/>
      <c r="E30" s="281" t="s">
        <v>190</v>
      </c>
      <c r="F30" s="297" t="s">
        <v>195</v>
      </c>
      <c r="G30" s="167"/>
      <c r="H30" s="167"/>
      <c r="I30" s="168"/>
      <c r="J30" s="275">
        <v>0</v>
      </c>
      <c r="K30" s="277">
        <v>0</v>
      </c>
      <c r="L30" s="176"/>
      <c r="M30" s="176"/>
    </row>
    <row r="31" spans="1:13" ht="24.95" customHeight="1" x14ac:dyDescent="0.25">
      <c r="A31" s="212" t="s">
        <v>111</v>
      </c>
      <c r="B31" s="169"/>
      <c r="C31" s="160"/>
      <c r="D31" s="160"/>
      <c r="E31" s="249" t="s">
        <v>197</v>
      </c>
      <c r="F31" s="254" t="s">
        <v>185</v>
      </c>
      <c r="G31" s="160"/>
      <c r="H31" s="160"/>
      <c r="I31" s="170"/>
      <c r="J31" s="276">
        <v>1</v>
      </c>
      <c r="K31" s="278">
        <v>2</v>
      </c>
      <c r="L31" s="159"/>
      <c r="M31" s="159"/>
    </row>
    <row r="32" spans="1:13" ht="24.95" customHeight="1" x14ac:dyDescent="0.25">
      <c r="A32" s="212" t="s">
        <v>112</v>
      </c>
      <c r="B32" s="250" t="s">
        <v>188</v>
      </c>
      <c r="C32" s="254" t="s">
        <v>188</v>
      </c>
      <c r="D32" s="160"/>
      <c r="E32" s="160"/>
      <c r="F32" s="160"/>
      <c r="H32" s="160"/>
      <c r="I32" s="170"/>
      <c r="J32" s="276">
        <v>0</v>
      </c>
      <c r="K32" s="278">
        <v>0</v>
      </c>
      <c r="L32" s="159"/>
      <c r="M32" s="159"/>
    </row>
    <row r="33" spans="1:13" ht="24.95" customHeight="1" x14ac:dyDescent="0.25">
      <c r="A33" s="212" t="s">
        <v>113</v>
      </c>
      <c r="B33" s="255" t="s">
        <v>196</v>
      </c>
      <c r="D33" s="160"/>
      <c r="E33" s="160"/>
      <c r="F33" s="160"/>
      <c r="G33" s="160"/>
      <c r="H33" s="160"/>
      <c r="I33" s="170"/>
      <c r="J33" s="276">
        <v>2</v>
      </c>
      <c r="K33" s="278">
        <v>0</v>
      </c>
      <c r="L33" s="159"/>
      <c r="M33" s="159"/>
    </row>
    <row r="34" spans="1:13" ht="24.95" customHeight="1" x14ac:dyDescent="0.25">
      <c r="A34" s="212" t="s">
        <v>114</v>
      </c>
      <c r="B34" s="169"/>
      <c r="C34" s="249" t="s">
        <v>188</v>
      </c>
      <c r="D34" s="160"/>
      <c r="E34" s="160"/>
      <c r="F34" s="160"/>
      <c r="G34" s="160"/>
      <c r="H34" s="160"/>
      <c r="I34" s="170"/>
      <c r="J34" s="276"/>
      <c r="K34" s="278"/>
      <c r="L34" s="159"/>
      <c r="M34" s="159"/>
    </row>
    <row r="35" spans="1:13" ht="24.95" customHeight="1" x14ac:dyDescent="0.25">
      <c r="A35" s="222"/>
      <c r="B35" s="169"/>
      <c r="C35" s="160"/>
      <c r="D35" s="160"/>
      <c r="E35" s="160"/>
      <c r="F35" s="160"/>
      <c r="G35" s="160"/>
      <c r="H35" s="160"/>
      <c r="I35" s="170"/>
      <c r="J35" s="276"/>
      <c r="K35" s="278"/>
      <c r="L35" s="159"/>
      <c r="M35" s="159"/>
    </row>
    <row r="36" spans="1:13" ht="24.95" customHeight="1" x14ac:dyDescent="0.25">
      <c r="A36" s="222"/>
      <c r="B36" s="193"/>
      <c r="C36" s="194"/>
      <c r="D36" s="194"/>
      <c r="E36" s="194"/>
      <c r="F36" s="194"/>
      <c r="G36" s="194"/>
      <c r="H36" s="195"/>
      <c r="I36" s="196"/>
      <c r="J36" s="276"/>
      <c r="K36" s="278"/>
      <c r="L36" s="159"/>
      <c r="M36" s="159"/>
    </row>
    <row r="37" spans="1:13" ht="24.95" customHeight="1" thickBot="1" x14ac:dyDescent="0.3">
      <c r="A37" s="222"/>
      <c r="B37" s="171"/>
      <c r="C37" s="161"/>
      <c r="D37" s="161"/>
      <c r="E37" s="161"/>
      <c r="F37" s="161"/>
      <c r="G37" s="161"/>
      <c r="H37" s="162"/>
      <c r="I37" s="172"/>
      <c r="J37" s="276"/>
      <c r="K37" s="278"/>
      <c r="L37" s="159"/>
      <c r="M37" s="159"/>
    </row>
    <row r="38" spans="1:13" ht="24.95" customHeight="1" x14ac:dyDescent="0.35">
      <c r="A38" s="177"/>
      <c r="B38" s="273">
        <v>0</v>
      </c>
      <c r="C38" s="274">
        <v>2</v>
      </c>
      <c r="D38" s="274"/>
      <c r="E38" s="274">
        <v>2</v>
      </c>
      <c r="F38" s="274">
        <v>1</v>
      </c>
      <c r="G38" s="274"/>
      <c r="H38" s="274"/>
      <c r="I38" s="274"/>
      <c r="J38" s="319" t="s">
        <v>217</v>
      </c>
      <c r="K38" s="320"/>
    </row>
    <row r="39" spans="1:13" ht="24.95" customHeight="1" x14ac:dyDescent="0.25">
      <c r="A39" s="177"/>
      <c r="B39" s="279">
        <v>2</v>
      </c>
      <c r="C39" s="278">
        <v>2</v>
      </c>
      <c r="D39" s="278"/>
      <c r="E39" s="278">
        <v>0</v>
      </c>
      <c r="F39" s="278">
        <v>2</v>
      </c>
      <c r="G39" s="280"/>
      <c r="H39" s="278"/>
      <c r="I39" s="278"/>
    </row>
    <row r="40" spans="1:13" ht="24.95" customHeight="1" x14ac:dyDescent="0.25">
      <c r="A40" s="177"/>
      <c r="B40" s="174"/>
      <c r="C40" s="159"/>
      <c r="D40" s="159"/>
      <c r="E40" s="159"/>
      <c r="F40" s="159"/>
      <c r="G40" s="159"/>
      <c r="H40" s="159"/>
      <c r="I40" s="159"/>
    </row>
    <row r="41" spans="1:13" ht="24.95" customHeight="1" x14ac:dyDescent="0.25">
      <c r="A41" s="178"/>
      <c r="B41" s="174"/>
      <c r="C41" s="159"/>
      <c r="D41" s="159"/>
      <c r="E41" s="159"/>
      <c r="F41" s="159"/>
      <c r="G41" s="159"/>
      <c r="H41" s="159"/>
      <c r="I41" s="159"/>
    </row>
    <row r="42" spans="1:13" ht="24.95" customHeight="1" thickBot="1" x14ac:dyDescent="0.3"/>
    <row r="43" spans="1:13" ht="41.1" customHeight="1" thickBot="1" x14ac:dyDescent="0.35">
      <c r="A43" s="156" t="s">
        <v>142</v>
      </c>
      <c r="B43" s="241" t="s">
        <v>56</v>
      </c>
      <c r="C43" s="241" t="s">
        <v>57</v>
      </c>
      <c r="D43" s="241" t="s">
        <v>58</v>
      </c>
      <c r="E43" s="241" t="s">
        <v>59</v>
      </c>
      <c r="F43" s="241"/>
      <c r="G43" s="241"/>
      <c r="H43" s="241"/>
      <c r="I43" s="242"/>
      <c r="J43" s="253" t="s">
        <v>201</v>
      </c>
      <c r="K43" s="251" t="s">
        <v>202</v>
      </c>
      <c r="L43" s="175"/>
      <c r="M43" s="175"/>
    </row>
    <row r="44" spans="1:13" ht="24.95" customHeight="1" x14ac:dyDescent="0.25">
      <c r="A44" s="226" t="s">
        <v>94</v>
      </c>
      <c r="B44" s="166"/>
      <c r="C44" s="167"/>
      <c r="D44" s="297" t="s">
        <v>185</v>
      </c>
      <c r="E44" s="281" t="s">
        <v>204</v>
      </c>
      <c r="F44" s="167"/>
      <c r="G44" s="167"/>
      <c r="H44" s="167"/>
      <c r="I44" s="168"/>
      <c r="J44" s="275">
        <v>2</v>
      </c>
      <c r="K44" s="277">
        <v>1</v>
      </c>
      <c r="L44" s="176"/>
      <c r="M44" s="176"/>
    </row>
    <row r="45" spans="1:13" ht="24.95" customHeight="1" x14ac:dyDescent="0.25">
      <c r="A45" s="226" t="s">
        <v>95</v>
      </c>
      <c r="B45" s="169"/>
      <c r="C45" s="160"/>
      <c r="D45" s="254" t="s">
        <v>197</v>
      </c>
      <c r="E45" s="249" t="s">
        <v>186</v>
      </c>
      <c r="F45" s="160"/>
      <c r="G45" s="160"/>
      <c r="H45" s="160"/>
      <c r="I45" s="170"/>
      <c r="J45" s="276">
        <v>2</v>
      </c>
      <c r="K45" s="278">
        <v>1</v>
      </c>
      <c r="L45" s="159"/>
      <c r="M45" s="159"/>
    </row>
    <row r="46" spans="1:13" ht="24.95" customHeight="1" x14ac:dyDescent="0.25">
      <c r="A46" s="226" t="s">
        <v>96</v>
      </c>
      <c r="B46" s="250" t="s">
        <v>205</v>
      </c>
      <c r="C46" s="254" t="s">
        <v>195</v>
      </c>
      <c r="D46" s="160"/>
      <c r="E46" s="160"/>
      <c r="F46" s="160"/>
      <c r="G46" s="160"/>
      <c r="H46" s="160"/>
      <c r="I46" s="170"/>
      <c r="J46" s="276">
        <v>0</v>
      </c>
      <c r="K46" s="278">
        <v>1</v>
      </c>
      <c r="L46" s="159"/>
      <c r="M46" s="159"/>
    </row>
    <row r="47" spans="1:13" ht="24.95" customHeight="1" x14ac:dyDescent="0.25">
      <c r="A47" s="226" t="s">
        <v>97</v>
      </c>
      <c r="C47" s="249" t="s">
        <v>197</v>
      </c>
      <c r="D47" s="160"/>
      <c r="E47" s="160"/>
      <c r="F47" s="160"/>
      <c r="G47" s="160"/>
      <c r="H47" s="160"/>
      <c r="I47" s="170"/>
      <c r="J47" s="276"/>
      <c r="K47" s="278">
        <v>2</v>
      </c>
      <c r="L47" s="159"/>
      <c r="M47" s="159"/>
    </row>
    <row r="48" spans="1:13" ht="24.95" customHeight="1" x14ac:dyDescent="0.25">
      <c r="A48" s="226" t="s">
        <v>121</v>
      </c>
      <c r="B48" s="255" t="s">
        <v>188</v>
      </c>
      <c r="C48" s="160"/>
      <c r="D48" s="160"/>
      <c r="E48" s="160"/>
      <c r="F48" s="160"/>
      <c r="G48" s="160"/>
      <c r="H48" s="160"/>
      <c r="I48" s="170"/>
      <c r="J48" s="276">
        <v>0</v>
      </c>
      <c r="K48" s="278"/>
      <c r="L48" s="159"/>
      <c r="M48" s="159"/>
    </row>
    <row r="49" spans="1:13" ht="24.95" customHeight="1" x14ac:dyDescent="0.25">
      <c r="A49" s="226" t="s">
        <v>99</v>
      </c>
      <c r="B49" s="169"/>
      <c r="C49" s="160"/>
      <c r="D49" s="160"/>
      <c r="E49" s="160"/>
      <c r="F49" s="160"/>
      <c r="G49" s="160"/>
      <c r="H49" s="160"/>
      <c r="I49" s="170"/>
      <c r="J49" s="276"/>
      <c r="K49" s="278"/>
      <c r="L49" s="159"/>
      <c r="M49" s="159"/>
    </row>
    <row r="50" spans="1:13" ht="24.95" customHeight="1" x14ac:dyDescent="0.25">
      <c r="A50" s="227" t="s">
        <v>91</v>
      </c>
      <c r="B50" s="193"/>
      <c r="C50" s="194"/>
      <c r="D50" s="194"/>
      <c r="E50" s="194"/>
      <c r="F50" s="194"/>
      <c r="G50" s="194"/>
      <c r="H50" s="195"/>
      <c r="I50" s="196"/>
      <c r="J50" s="276"/>
      <c r="K50" s="278"/>
      <c r="L50" s="159"/>
      <c r="M50" s="159"/>
    </row>
    <row r="51" spans="1:13" ht="24.95" customHeight="1" thickBot="1" x14ac:dyDescent="0.3">
      <c r="A51" s="227" t="s">
        <v>92</v>
      </c>
      <c r="B51" s="171"/>
      <c r="C51" s="161"/>
      <c r="D51" s="161"/>
      <c r="E51" s="161"/>
      <c r="F51" s="161"/>
      <c r="G51" s="161"/>
      <c r="H51" s="162"/>
      <c r="I51" s="172"/>
      <c r="J51" s="276"/>
      <c r="K51" s="278"/>
      <c r="L51" s="159"/>
      <c r="M51" s="159"/>
    </row>
    <row r="52" spans="1:13" ht="24.95" customHeight="1" x14ac:dyDescent="0.35">
      <c r="A52" s="177"/>
      <c r="B52" s="273">
        <v>2</v>
      </c>
      <c r="C52" s="274">
        <v>2</v>
      </c>
      <c r="D52" s="274">
        <v>0</v>
      </c>
      <c r="E52" s="274">
        <v>0</v>
      </c>
      <c r="F52" s="274"/>
      <c r="G52" s="274"/>
      <c r="H52" s="274"/>
      <c r="I52" s="274"/>
      <c r="J52" s="319" t="s">
        <v>216</v>
      </c>
      <c r="K52" s="320"/>
    </row>
    <row r="53" spans="1:13" ht="24.95" customHeight="1" x14ac:dyDescent="0.25">
      <c r="A53" s="177"/>
      <c r="B53" s="279">
        <v>1</v>
      </c>
      <c r="C53" s="278">
        <v>0</v>
      </c>
      <c r="D53" s="278">
        <v>1</v>
      </c>
      <c r="E53" s="278">
        <v>1</v>
      </c>
      <c r="F53" s="278"/>
      <c r="G53" s="280"/>
      <c r="H53" s="278"/>
      <c r="I53" s="278"/>
    </row>
    <row r="54" spans="1:13" ht="24.95" customHeight="1" x14ac:dyDescent="0.25">
      <c r="A54" s="177"/>
      <c r="B54" s="174"/>
      <c r="C54" s="159"/>
      <c r="D54" s="159"/>
      <c r="E54" s="159"/>
      <c r="F54" s="159"/>
      <c r="G54" s="159"/>
      <c r="H54" s="159"/>
      <c r="I54" s="159"/>
    </row>
    <row r="55" spans="1:13" ht="24.95" customHeight="1" x14ac:dyDescent="0.25">
      <c r="A55" s="178"/>
      <c r="B55" s="174"/>
      <c r="C55" s="159"/>
      <c r="D55" s="159"/>
      <c r="E55" s="159"/>
      <c r="F55" s="159"/>
      <c r="G55" s="159"/>
      <c r="H55" s="159"/>
      <c r="I55" s="159"/>
    </row>
  </sheetData>
  <mergeCells count="4">
    <mergeCell ref="J10:K10"/>
    <mergeCell ref="J24:K24"/>
    <mergeCell ref="J38:K38"/>
    <mergeCell ref="J52:K5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10" zoomScale="85" zoomScaleNormal="85" workbookViewId="0">
      <selection activeCell="F7" sqref="F7"/>
    </sheetView>
  </sheetViews>
  <sheetFormatPr defaultRowHeight="24.95" customHeight="1" x14ac:dyDescent="0.25"/>
  <cols>
    <col min="1" max="1" width="25.7109375" style="158" customWidth="1"/>
    <col min="2" max="9" width="18.7109375" style="157" customWidth="1"/>
    <col min="10" max="16384" width="9.140625" style="157"/>
  </cols>
  <sheetData>
    <row r="1" spans="1:13" ht="41.1" customHeight="1" thickBot="1" x14ac:dyDescent="0.35">
      <c r="A1" s="156" t="s">
        <v>143</v>
      </c>
      <c r="B1" s="220" t="s">
        <v>94</v>
      </c>
      <c r="C1" s="220" t="s">
        <v>95</v>
      </c>
      <c r="D1" s="220" t="s">
        <v>96</v>
      </c>
      <c r="E1" s="220" t="s">
        <v>97</v>
      </c>
      <c r="F1" s="220" t="s">
        <v>121</v>
      </c>
      <c r="G1" s="220" t="s">
        <v>99</v>
      </c>
      <c r="H1" s="221"/>
      <c r="I1" s="236"/>
      <c r="J1" s="253" t="s">
        <v>202</v>
      </c>
      <c r="K1" s="251" t="s">
        <v>214</v>
      </c>
      <c r="L1" s="175"/>
      <c r="M1" s="175"/>
    </row>
    <row r="2" spans="1:13" ht="24.95" customHeight="1" x14ac:dyDescent="0.25">
      <c r="A2" s="191" t="s">
        <v>85</v>
      </c>
      <c r="B2" s="166"/>
      <c r="C2" s="167"/>
      <c r="D2" s="297" t="s">
        <v>197</v>
      </c>
      <c r="E2" s="281" t="s">
        <v>196</v>
      </c>
      <c r="F2" s="167"/>
      <c r="G2" s="167"/>
      <c r="H2" s="167"/>
      <c r="I2" s="168"/>
      <c r="J2" s="275">
        <v>2</v>
      </c>
      <c r="K2" s="277">
        <v>2</v>
      </c>
      <c r="L2" s="176"/>
      <c r="M2" s="176"/>
    </row>
    <row r="3" spans="1:13" ht="24.95" customHeight="1" x14ac:dyDescent="0.25">
      <c r="A3" s="192" t="s">
        <v>86</v>
      </c>
      <c r="B3" s="169"/>
      <c r="C3" s="160"/>
      <c r="D3" s="254" t="s">
        <v>195</v>
      </c>
      <c r="E3" s="249" t="s">
        <v>197</v>
      </c>
      <c r="F3" s="160"/>
      <c r="G3" s="160"/>
      <c r="H3" s="160"/>
      <c r="I3" s="170"/>
      <c r="J3" s="276">
        <v>0</v>
      </c>
      <c r="K3" s="278">
        <v>2</v>
      </c>
      <c r="L3" s="159"/>
      <c r="M3" s="159"/>
    </row>
    <row r="4" spans="1:13" ht="24.95" customHeight="1" x14ac:dyDescent="0.25">
      <c r="A4" s="191" t="s">
        <v>87</v>
      </c>
      <c r="B4" s="169"/>
      <c r="C4" s="160"/>
      <c r="D4" s="160"/>
      <c r="E4" s="160"/>
      <c r="F4" s="160"/>
      <c r="G4" s="160"/>
      <c r="H4" s="160"/>
      <c r="I4" s="170"/>
      <c r="J4" s="276"/>
      <c r="K4" s="278"/>
      <c r="L4" s="159"/>
      <c r="M4" s="159"/>
    </row>
    <row r="5" spans="1:13" ht="24.95" customHeight="1" x14ac:dyDescent="0.25">
      <c r="A5" s="191" t="s">
        <v>88</v>
      </c>
      <c r="B5" s="255" t="s">
        <v>185</v>
      </c>
      <c r="C5" s="249" t="s">
        <v>191</v>
      </c>
      <c r="D5" s="160"/>
      <c r="E5" s="160"/>
      <c r="F5" s="160"/>
      <c r="G5" s="160"/>
      <c r="H5" s="160"/>
      <c r="I5" s="170"/>
      <c r="J5" s="276">
        <v>1</v>
      </c>
      <c r="K5" s="278">
        <v>0</v>
      </c>
      <c r="L5" s="159"/>
      <c r="M5" s="159"/>
    </row>
    <row r="6" spans="1:13" ht="24.95" customHeight="1" x14ac:dyDescent="0.25">
      <c r="A6" s="191" t="s">
        <v>89</v>
      </c>
      <c r="B6" s="250" t="s">
        <v>203</v>
      </c>
      <c r="C6" s="254" t="s">
        <v>199</v>
      </c>
      <c r="D6" s="160"/>
      <c r="E6" s="160"/>
      <c r="F6" s="160"/>
      <c r="G6" s="160"/>
      <c r="H6" s="160"/>
      <c r="I6" s="170"/>
      <c r="J6" s="276">
        <v>2</v>
      </c>
      <c r="K6" s="278">
        <v>2</v>
      </c>
      <c r="L6" s="159"/>
      <c r="M6" s="159"/>
    </row>
    <row r="7" spans="1:13" ht="24.95" customHeight="1" x14ac:dyDescent="0.25">
      <c r="A7" s="191" t="s">
        <v>91</v>
      </c>
      <c r="B7" s="169"/>
      <c r="C7" s="160"/>
      <c r="D7" s="160"/>
      <c r="E7" s="160"/>
      <c r="F7" s="160"/>
      <c r="G7" s="160"/>
      <c r="H7" s="160"/>
      <c r="I7" s="170"/>
      <c r="J7" s="276"/>
      <c r="K7" s="278"/>
      <c r="L7" s="159"/>
      <c r="M7" s="159"/>
    </row>
    <row r="8" spans="1:13" ht="24.95" customHeight="1" x14ac:dyDescent="0.25">
      <c r="A8" s="191" t="s">
        <v>90</v>
      </c>
      <c r="B8" s="193"/>
      <c r="C8" s="194"/>
      <c r="D8" s="194"/>
      <c r="E8" s="194"/>
      <c r="F8" s="194"/>
      <c r="G8" s="194"/>
      <c r="H8" s="195"/>
      <c r="I8" s="196"/>
      <c r="J8" s="276"/>
      <c r="K8" s="278"/>
      <c r="L8" s="159"/>
      <c r="M8" s="159"/>
    </row>
    <row r="9" spans="1:13" ht="24.95" customHeight="1" thickBot="1" x14ac:dyDescent="0.3">
      <c r="A9" s="191" t="s">
        <v>92</v>
      </c>
      <c r="B9" s="171"/>
      <c r="C9" s="161"/>
      <c r="D9" s="161"/>
      <c r="E9" s="161"/>
      <c r="F9" s="161"/>
      <c r="G9" s="161"/>
      <c r="H9" s="162"/>
      <c r="I9" s="172"/>
      <c r="J9" s="276"/>
      <c r="K9" s="278"/>
      <c r="L9" s="159"/>
      <c r="M9" s="159"/>
    </row>
    <row r="10" spans="1:13" ht="24.95" customHeight="1" x14ac:dyDescent="0.35">
      <c r="A10" s="177"/>
      <c r="B10" s="273">
        <v>1</v>
      </c>
      <c r="C10" s="274">
        <v>0</v>
      </c>
      <c r="D10" s="274">
        <v>2</v>
      </c>
      <c r="E10" s="274">
        <v>0</v>
      </c>
      <c r="F10" s="274"/>
      <c r="G10" s="274"/>
      <c r="H10" s="274"/>
      <c r="I10" s="274"/>
      <c r="J10" s="319" t="s">
        <v>230</v>
      </c>
      <c r="K10" s="320"/>
    </row>
    <row r="11" spans="1:13" ht="24.95" customHeight="1" x14ac:dyDescent="0.25">
      <c r="A11" s="177"/>
      <c r="B11" s="279">
        <v>0</v>
      </c>
      <c r="C11" s="278">
        <v>2</v>
      </c>
      <c r="D11" s="278">
        <v>0</v>
      </c>
      <c r="E11" s="278">
        <v>0</v>
      </c>
      <c r="F11" s="278"/>
      <c r="G11" s="280"/>
      <c r="H11" s="278"/>
      <c r="I11" s="278"/>
    </row>
    <row r="12" spans="1:13" ht="24.95" customHeight="1" x14ac:dyDescent="0.25">
      <c r="A12" s="177"/>
      <c r="B12" s="174"/>
      <c r="C12" s="159"/>
      <c r="D12" s="159"/>
      <c r="E12" s="159"/>
      <c r="F12" s="159"/>
      <c r="G12" s="159"/>
      <c r="H12" s="159"/>
      <c r="I12" s="159"/>
    </row>
    <row r="13" spans="1:13" ht="24.95" customHeight="1" x14ac:dyDescent="0.25">
      <c r="A13" s="178"/>
      <c r="B13" s="174"/>
      <c r="C13" s="159"/>
      <c r="D13" s="159"/>
      <c r="E13" s="159"/>
      <c r="F13" s="159"/>
      <c r="G13" s="159"/>
      <c r="H13" s="159"/>
      <c r="I13" s="159"/>
    </row>
    <row r="14" spans="1:13" ht="24.95" customHeight="1" thickBot="1" x14ac:dyDescent="0.3"/>
    <row r="15" spans="1:13" ht="41.1" customHeight="1" thickBot="1" x14ac:dyDescent="0.35">
      <c r="A15" s="156" t="s">
        <v>144</v>
      </c>
      <c r="B15" s="212" t="s">
        <v>110</v>
      </c>
      <c r="C15" s="212" t="s">
        <v>111</v>
      </c>
      <c r="D15" s="212" t="s">
        <v>112</v>
      </c>
      <c r="E15" s="212" t="s">
        <v>113</v>
      </c>
      <c r="F15" s="212" t="s">
        <v>114</v>
      </c>
      <c r="G15" s="222"/>
      <c r="H15" s="222"/>
      <c r="I15" s="222"/>
      <c r="J15" s="253" t="s">
        <v>189</v>
      </c>
      <c r="K15" s="251" t="s">
        <v>201</v>
      </c>
      <c r="L15" s="175"/>
      <c r="M15" s="175"/>
    </row>
    <row r="16" spans="1:13" ht="24.95" customHeight="1" x14ac:dyDescent="0.25">
      <c r="A16" s="206" t="s">
        <v>193</v>
      </c>
      <c r="B16" s="166"/>
      <c r="C16" s="167"/>
      <c r="D16" s="167"/>
      <c r="E16" s="167"/>
      <c r="F16" s="167"/>
      <c r="G16" s="167"/>
      <c r="H16" s="167"/>
      <c r="I16" s="168"/>
      <c r="J16" s="275"/>
      <c r="K16" s="277"/>
      <c r="L16" s="176"/>
      <c r="M16" s="176"/>
    </row>
    <row r="17" spans="1:13" ht="24.95" customHeight="1" x14ac:dyDescent="0.25">
      <c r="A17" s="206" t="s">
        <v>102</v>
      </c>
      <c r="B17" s="169"/>
      <c r="C17" s="160"/>
      <c r="D17" s="254" t="s">
        <v>188</v>
      </c>
      <c r="E17" s="249" t="s">
        <v>197</v>
      </c>
      <c r="F17" s="160"/>
      <c r="G17" s="160"/>
      <c r="H17" s="160"/>
      <c r="I17" s="170"/>
      <c r="J17" s="276">
        <v>0</v>
      </c>
      <c r="K17" s="278">
        <v>2</v>
      </c>
      <c r="L17" s="159"/>
      <c r="M17" s="159"/>
    </row>
    <row r="18" spans="1:13" ht="24.95" customHeight="1" x14ac:dyDescent="0.25">
      <c r="A18" s="206" t="s">
        <v>103</v>
      </c>
      <c r="B18" s="250" t="s">
        <v>188</v>
      </c>
      <c r="C18" s="254" t="s">
        <v>199</v>
      </c>
      <c r="D18" s="160"/>
      <c r="E18" s="160"/>
      <c r="F18" s="160"/>
      <c r="G18" s="160"/>
      <c r="H18" s="160"/>
      <c r="I18" s="170"/>
      <c r="J18" s="276">
        <v>2</v>
      </c>
      <c r="K18" s="278">
        <v>0</v>
      </c>
      <c r="L18" s="159"/>
      <c r="M18" s="159"/>
    </row>
    <row r="19" spans="1:13" ht="24.95" customHeight="1" x14ac:dyDescent="0.25">
      <c r="A19" s="206" t="s">
        <v>104</v>
      </c>
      <c r="B19" s="169"/>
      <c r="C19" s="160"/>
      <c r="D19" s="160"/>
      <c r="E19" s="160"/>
      <c r="F19" s="160"/>
      <c r="G19" s="160"/>
      <c r="H19" s="160"/>
      <c r="I19" s="170"/>
      <c r="J19" s="276"/>
      <c r="K19" s="278"/>
      <c r="L19" s="159"/>
      <c r="M19" s="159"/>
    </row>
    <row r="20" spans="1:13" ht="24.95" customHeight="1" x14ac:dyDescent="0.25">
      <c r="A20" s="206" t="s">
        <v>105</v>
      </c>
      <c r="B20" s="255" t="s">
        <v>237</v>
      </c>
      <c r="C20" s="249" t="s">
        <v>218</v>
      </c>
      <c r="D20" s="160"/>
      <c r="E20" s="160"/>
      <c r="F20" s="160"/>
      <c r="G20" s="160"/>
      <c r="H20" s="160"/>
      <c r="I20" s="170"/>
      <c r="J20" s="276">
        <v>0</v>
      </c>
      <c r="K20" s="278">
        <v>0</v>
      </c>
      <c r="L20" s="159"/>
      <c r="M20" s="159"/>
    </row>
    <row r="21" spans="1:13" ht="24.95" customHeight="1" x14ac:dyDescent="0.25">
      <c r="A21" s="206" t="s">
        <v>106</v>
      </c>
      <c r="B21" s="169"/>
      <c r="C21" s="160"/>
      <c r="D21" s="249" t="s">
        <v>196</v>
      </c>
      <c r="E21" s="160"/>
      <c r="F21" s="254" t="s">
        <v>195</v>
      </c>
      <c r="G21" s="160"/>
      <c r="H21" s="160"/>
      <c r="I21" s="170"/>
      <c r="J21" s="276">
        <v>0</v>
      </c>
      <c r="K21" s="278">
        <v>2</v>
      </c>
      <c r="L21" s="159"/>
      <c r="M21" s="159"/>
    </row>
    <row r="22" spans="1:13" ht="24.95" customHeight="1" x14ac:dyDescent="0.25">
      <c r="A22" s="206" t="s">
        <v>107</v>
      </c>
      <c r="B22" s="193"/>
      <c r="C22" s="194"/>
      <c r="D22" s="194"/>
      <c r="E22" s="194"/>
      <c r="F22" s="194"/>
      <c r="G22" s="194"/>
      <c r="H22" s="195"/>
      <c r="I22" s="196"/>
      <c r="J22" s="276"/>
      <c r="K22" s="278"/>
      <c r="L22" s="159"/>
      <c r="M22" s="159"/>
    </row>
    <row r="23" spans="1:13" ht="24.95" customHeight="1" thickBot="1" x14ac:dyDescent="0.3">
      <c r="A23" s="206" t="s">
        <v>108</v>
      </c>
      <c r="B23" s="171"/>
      <c r="C23" s="161"/>
      <c r="D23" s="161"/>
      <c r="E23" s="161"/>
      <c r="F23" s="161"/>
      <c r="G23" s="161"/>
      <c r="H23" s="162"/>
      <c r="I23" s="172"/>
      <c r="J23" s="276"/>
      <c r="K23" s="278"/>
      <c r="L23" s="159"/>
      <c r="M23" s="159"/>
    </row>
    <row r="24" spans="1:13" ht="24.95" customHeight="1" x14ac:dyDescent="0.35">
      <c r="A24" s="177"/>
      <c r="B24" s="273">
        <v>2</v>
      </c>
      <c r="C24" s="274">
        <v>0</v>
      </c>
      <c r="D24" s="274">
        <v>2</v>
      </c>
      <c r="E24" s="274"/>
      <c r="F24" s="274">
        <v>2</v>
      </c>
      <c r="G24" s="274"/>
      <c r="H24" s="274"/>
      <c r="I24" s="274"/>
      <c r="J24" s="319" t="s">
        <v>209</v>
      </c>
      <c r="K24" s="320"/>
    </row>
    <row r="25" spans="1:13" ht="24.95" customHeight="1" x14ac:dyDescent="0.25">
      <c r="A25" s="177"/>
      <c r="B25" s="279">
        <v>2</v>
      </c>
      <c r="C25" s="278">
        <v>2</v>
      </c>
      <c r="D25" s="278">
        <v>0</v>
      </c>
      <c r="E25" s="278">
        <v>0</v>
      </c>
      <c r="F25" s="278"/>
      <c r="G25" s="280"/>
      <c r="H25" s="278"/>
      <c r="I25" s="278"/>
    </row>
    <row r="26" spans="1:13" ht="24.95" customHeight="1" x14ac:dyDescent="0.25">
      <c r="A26" s="177"/>
      <c r="B26" s="174"/>
      <c r="C26" s="159"/>
      <c r="D26" s="159"/>
      <c r="E26" s="159"/>
      <c r="F26" s="159"/>
      <c r="G26" s="159"/>
      <c r="H26" s="159"/>
      <c r="I26" s="159"/>
    </row>
    <row r="27" spans="1:13" ht="24.95" customHeight="1" x14ac:dyDescent="0.25">
      <c r="A27" s="178"/>
      <c r="B27" s="174"/>
      <c r="C27" s="159"/>
      <c r="D27" s="159"/>
      <c r="E27" s="159"/>
      <c r="F27" s="159"/>
      <c r="G27" s="159"/>
      <c r="H27" s="159"/>
      <c r="I27" s="159"/>
    </row>
    <row r="28" spans="1:13" ht="24.95" customHeight="1" thickBot="1" x14ac:dyDescent="0.3"/>
    <row r="29" spans="1:13" ht="41.1" customHeight="1" thickBot="1" x14ac:dyDescent="0.35">
      <c r="A29" s="156" t="s">
        <v>145</v>
      </c>
      <c r="B29" s="204" t="s">
        <v>81</v>
      </c>
      <c r="C29" s="204" t="s">
        <v>116</v>
      </c>
      <c r="D29" s="204" t="s">
        <v>117</v>
      </c>
      <c r="E29" s="204" t="s">
        <v>82</v>
      </c>
      <c r="F29" s="204" t="s">
        <v>83</v>
      </c>
      <c r="G29" s="204" t="s">
        <v>84</v>
      </c>
      <c r="H29" s="205"/>
      <c r="I29" s="232"/>
      <c r="J29" s="253" t="s">
        <v>206</v>
      </c>
      <c r="K29" s="251" t="s">
        <v>201</v>
      </c>
      <c r="L29" s="175"/>
      <c r="M29" s="175"/>
    </row>
    <row r="30" spans="1:13" ht="24.95" customHeight="1" x14ac:dyDescent="0.25">
      <c r="A30" s="216" t="s">
        <v>66</v>
      </c>
      <c r="B30" s="166"/>
      <c r="C30" s="167"/>
      <c r="D30" s="297" t="s">
        <v>199</v>
      </c>
      <c r="E30" s="281" t="s">
        <v>185</v>
      </c>
      <c r="F30" s="167"/>
      <c r="G30" s="167"/>
      <c r="H30" s="167"/>
      <c r="I30" s="168"/>
      <c r="J30" s="275">
        <v>1</v>
      </c>
      <c r="K30" s="277">
        <v>2</v>
      </c>
      <c r="L30" s="176"/>
      <c r="M30" s="176"/>
    </row>
    <row r="31" spans="1:13" ht="24.95" customHeight="1" x14ac:dyDescent="0.25">
      <c r="A31" s="216" t="s">
        <v>67</v>
      </c>
      <c r="B31" s="169"/>
      <c r="C31" s="160"/>
      <c r="D31" s="254" t="s">
        <v>199</v>
      </c>
      <c r="F31" s="249" t="s">
        <v>196</v>
      </c>
      <c r="G31" s="160"/>
      <c r="H31" s="160"/>
      <c r="I31" s="170"/>
      <c r="J31" s="276">
        <v>2</v>
      </c>
      <c r="K31" s="278">
        <v>2</v>
      </c>
      <c r="L31" s="159"/>
      <c r="M31" s="159"/>
    </row>
    <row r="32" spans="1:13" ht="24.95" customHeight="1" x14ac:dyDescent="0.25">
      <c r="A32" s="216" t="s">
        <v>68</v>
      </c>
      <c r="B32" s="250" t="s">
        <v>188</v>
      </c>
      <c r="C32" s="254" t="s">
        <v>196</v>
      </c>
      <c r="D32" s="160"/>
      <c r="E32" s="160"/>
      <c r="F32" s="160"/>
      <c r="G32" s="160"/>
      <c r="H32" s="160"/>
      <c r="I32" s="170"/>
      <c r="J32" s="276">
        <v>2</v>
      </c>
      <c r="K32" s="278">
        <v>0</v>
      </c>
      <c r="L32" s="159"/>
      <c r="M32" s="159"/>
    </row>
    <row r="33" spans="1:13" ht="24.95" customHeight="1" x14ac:dyDescent="0.25">
      <c r="A33" s="216" t="s">
        <v>69</v>
      </c>
      <c r="B33" s="255" t="s">
        <v>197</v>
      </c>
      <c r="C33" s="249" t="s">
        <v>188</v>
      </c>
      <c r="D33" s="160"/>
      <c r="E33" s="160"/>
      <c r="F33" s="160"/>
      <c r="G33" s="160"/>
      <c r="H33" s="160"/>
      <c r="I33" s="170"/>
      <c r="J33" s="276">
        <v>2</v>
      </c>
      <c r="K33" s="278">
        <v>0</v>
      </c>
      <c r="L33" s="159"/>
      <c r="M33" s="159"/>
    </row>
    <row r="34" spans="1:13" ht="24.95" customHeight="1" x14ac:dyDescent="0.25">
      <c r="A34" s="216" t="s">
        <v>70</v>
      </c>
      <c r="B34" s="169"/>
      <c r="C34" s="160"/>
      <c r="D34" s="160"/>
      <c r="E34" s="160"/>
      <c r="F34" s="160"/>
      <c r="G34" s="160"/>
      <c r="H34" s="160"/>
      <c r="I34" s="170"/>
      <c r="J34" s="276"/>
      <c r="K34" s="278"/>
      <c r="L34" s="159"/>
      <c r="M34" s="159"/>
    </row>
    <row r="35" spans="1:13" ht="24.95" customHeight="1" x14ac:dyDescent="0.25">
      <c r="A35" s="216" t="s">
        <v>71</v>
      </c>
      <c r="B35" s="169"/>
      <c r="C35" s="160"/>
      <c r="D35" s="160"/>
      <c r="E35" s="160"/>
      <c r="F35" s="160"/>
      <c r="G35" s="160"/>
      <c r="H35" s="160"/>
      <c r="I35" s="170"/>
      <c r="J35" s="276"/>
      <c r="K35" s="278"/>
      <c r="L35" s="159"/>
      <c r="M35" s="159"/>
    </row>
    <row r="36" spans="1:13" ht="24.95" customHeight="1" x14ac:dyDescent="0.25">
      <c r="A36" s="216" t="s">
        <v>72</v>
      </c>
      <c r="B36" s="193"/>
      <c r="C36" s="194"/>
      <c r="D36" s="194"/>
      <c r="E36" s="194"/>
      <c r="F36" s="194"/>
      <c r="G36" s="194"/>
      <c r="H36" s="195"/>
      <c r="I36" s="196"/>
      <c r="J36" s="276"/>
      <c r="K36" s="278"/>
      <c r="L36" s="159"/>
      <c r="M36" s="159"/>
    </row>
    <row r="37" spans="1:13" ht="24.95" customHeight="1" thickBot="1" x14ac:dyDescent="0.3">
      <c r="A37" s="216"/>
      <c r="B37" s="171"/>
      <c r="C37" s="161"/>
      <c r="D37" s="161"/>
      <c r="E37" s="161"/>
      <c r="F37" s="161"/>
      <c r="G37" s="161"/>
      <c r="H37" s="162"/>
      <c r="I37" s="172"/>
      <c r="J37" s="276"/>
      <c r="K37" s="278"/>
      <c r="L37" s="159"/>
      <c r="M37" s="159"/>
    </row>
    <row r="38" spans="1:13" ht="24.95" customHeight="1" x14ac:dyDescent="0.35">
      <c r="A38" s="177"/>
      <c r="B38" s="273">
        <v>0</v>
      </c>
      <c r="C38" s="274">
        <v>0</v>
      </c>
      <c r="D38" s="274">
        <v>0</v>
      </c>
      <c r="E38" s="274">
        <v>1</v>
      </c>
      <c r="F38" s="274"/>
      <c r="G38" s="274"/>
      <c r="H38" s="274"/>
      <c r="I38" s="274"/>
      <c r="J38" s="319" t="s">
        <v>230</v>
      </c>
      <c r="K38" s="320"/>
    </row>
    <row r="39" spans="1:13" ht="24.95" customHeight="1" x14ac:dyDescent="0.25">
      <c r="A39" s="177"/>
      <c r="B39" s="279">
        <v>2</v>
      </c>
      <c r="C39" s="278">
        <v>2</v>
      </c>
      <c r="D39" s="278">
        <v>0</v>
      </c>
      <c r="E39" s="278"/>
      <c r="F39" s="278">
        <v>0</v>
      </c>
      <c r="G39" s="280"/>
      <c r="H39" s="278"/>
      <c r="I39" s="278"/>
    </row>
    <row r="40" spans="1:13" ht="24.95" customHeight="1" x14ac:dyDescent="0.25">
      <c r="A40" s="177"/>
      <c r="B40" s="174"/>
      <c r="C40" s="159"/>
      <c r="D40" s="159"/>
      <c r="E40" s="159"/>
      <c r="F40" s="159"/>
      <c r="G40" s="159"/>
      <c r="H40" s="159"/>
      <c r="I40" s="159"/>
    </row>
    <row r="41" spans="1:13" ht="24.95" customHeight="1" x14ac:dyDescent="0.25">
      <c r="A41" s="178"/>
      <c r="B41" s="174"/>
      <c r="C41" s="159"/>
      <c r="D41" s="159"/>
      <c r="E41" s="159"/>
      <c r="F41" s="159"/>
      <c r="G41" s="159"/>
      <c r="H41" s="159"/>
      <c r="I41" s="159"/>
    </row>
    <row r="42" spans="1:13" ht="24.95" customHeight="1" thickBot="1" x14ac:dyDescent="0.3"/>
    <row r="43" spans="1:13" ht="41.1" customHeight="1" thickBot="1" x14ac:dyDescent="0.35">
      <c r="A43" s="156" t="s">
        <v>146</v>
      </c>
      <c r="B43" s="203" t="s">
        <v>48</v>
      </c>
      <c r="C43" s="203" t="s">
        <v>49</v>
      </c>
      <c r="D43" s="203" t="s">
        <v>50</v>
      </c>
      <c r="E43" s="203" t="s">
        <v>51</v>
      </c>
      <c r="F43" s="203" t="s">
        <v>52</v>
      </c>
      <c r="G43" s="203" t="s">
        <v>54</v>
      </c>
      <c r="H43" s="203" t="s">
        <v>53</v>
      </c>
      <c r="I43" s="233"/>
      <c r="J43" s="253" t="s">
        <v>184</v>
      </c>
      <c r="K43" s="251" t="s">
        <v>189</v>
      </c>
      <c r="L43" s="175"/>
      <c r="M43" s="175"/>
    </row>
    <row r="44" spans="1:13" ht="24.95" customHeight="1" x14ac:dyDescent="0.25">
      <c r="A44" s="210" t="s">
        <v>56</v>
      </c>
      <c r="B44" s="166"/>
      <c r="C44" s="167"/>
      <c r="E44" s="281" t="s">
        <v>186</v>
      </c>
      <c r="F44" s="297" t="s">
        <v>185</v>
      </c>
      <c r="G44" s="167"/>
      <c r="H44" s="167"/>
      <c r="I44" s="168"/>
      <c r="J44" s="275">
        <v>1</v>
      </c>
      <c r="K44" s="277">
        <v>1</v>
      </c>
      <c r="L44" s="176"/>
      <c r="M44" s="176"/>
    </row>
    <row r="45" spans="1:13" ht="24.95" customHeight="1" x14ac:dyDescent="0.25">
      <c r="A45" s="210" t="s">
        <v>57</v>
      </c>
      <c r="B45" s="169"/>
      <c r="C45" s="160"/>
      <c r="D45" s="254" t="s">
        <v>195</v>
      </c>
      <c r="F45" s="160"/>
      <c r="G45" s="160"/>
      <c r="H45" s="249" t="s">
        <v>190</v>
      </c>
      <c r="I45" s="170"/>
      <c r="J45" s="276">
        <v>0</v>
      </c>
      <c r="K45" s="278">
        <v>0</v>
      </c>
      <c r="L45" s="159"/>
      <c r="M45" s="159"/>
    </row>
    <row r="46" spans="1:13" ht="24.95" customHeight="1" x14ac:dyDescent="0.25">
      <c r="A46" s="210" t="s">
        <v>58</v>
      </c>
      <c r="B46" s="250" t="s">
        <v>188</v>
      </c>
      <c r="C46" s="254" t="s">
        <v>195</v>
      </c>
      <c r="D46" s="160"/>
      <c r="E46" s="160"/>
      <c r="F46" s="160"/>
      <c r="G46" s="160"/>
      <c r="H46" s="160"/>
      <c r="I46" s="170"/>
      <c r="J46" s="276">
        <v>0</v>
      </c>
      <c r="K46" s="278">
        <v>0</v>
      </c>
      <c r="L46" s="159"/>
      <c r="M46" s="159"/>
    </row>
    <row r="47" spans="1:13" ht="24.95" customHeight="1" x14ac:dyDescent="0.25">
      <c r="A47" s="210" t="s">
        <v>59</v>
      </c>
      <c r="B47" s="255" t="s">
        <v>218</v>
      </c>
      <c r="C47" s="249" t="s">
        <v>186</v>
      </c>
      <c r="D47" s="160"/>
      <c r="E47" s="160"/>
      <c r="F47" s="160"/>
      <c r="G47" s="160"/>
      <c r="H47" s="160"/>
      <c r="I47" s="170"/>
      <c r="J47" s="276">
        <v>0</v>
      </c>
      <c r="K47" s="278">
        <v>1</v>
      </c>
      <c r="L47" s="159"/>
      <c r="M47" s="159"/>
    </row>
    <row r="48" spans="1:13" ht="24.95" customHeight="1" x14ac:dyDescent="0.25">
      <c r="A48" s="210"/>
      <c r="B48" s="169"/>
      <c r="C48" s="160"/>
      <c r="D48" s="160"/>
      <c r="E48" s="160"/>
      <c r="F48" s="160"/>
      <c r="G48" s="160"/>
      <c r="H48" s="160"/>
      <c r="I48" s="170"/>
      <c r="J48" s="276"/>
      <c r="K48" s="278"/>
      <c r="L48" s="159"/>
      <c r="M48" s="159"/>
    </row>
    <row r="49" spans="1:13" ht="24.95" customHeight="1" x14ac:dyDescent="0.25">
      <c r="A49" s="210"/>
      <c r="B49" s="169"/>
      <c r="C49" s="160"/>
      <c r="D49" s="160"/>
      <c r="E49" s="160"/>
      <c r="F49" s="160"/>
      <c r="G49" s="160"/>
      <c r="H49" s="160"/>
      <c r="I49" s="170"/>
      <c r="J49" s="276"/>
      <c r="K49" s="278"/>
      <c r="L49" s="159"/>
      <c r="M49" s="159"/>
    </row>
    <row r="50" spans="1:13" ht="24.95" customHeight="1" x14ac:dyDescent="0.25">
      <c r="A50" s="210"/>
      <c r="B50" s="193"/>
      <c r="C50" s="194"/>
      <c r="D50" s="194"/>
      <c r="E50" s="194"/>
      <c r="F50" s="194"/>
      <c r="G50" s="194"/>
      <c r="H50" s="195"/>
      <c r="I50" s="196"/>
      <c r="J50" s="276"/>
      <c r="K50" s="278"/>
      <c r="L50" s="159"/>
      <c r="M50" s="159"/>
    </row>
    <row r="51" spans="1:13" ht="24.95" customHeight="1" thickBot="1" x14ac:dyDescent="0.3">
      <c r="A51" s="210"/>
      <c r="B51" s="171"/>
      <c r="C51" s="161"/>
      <c r="D51" s="161"/>
      <c r="E51" s="161"/>
      <c r="F51" s="161"/>
      <c r="G51" s="161"/>
      <c r="H51" s="162"/>
      <c r="I51" s="172"/>
      <c r="J51" s="276"/>
      <c r="K51" s="278"/>
      <c r="L51" s="159"/>
      <c r="M51" s="159"/>
    </row>
    <row r="52" spans="1:13" ht="24.95" customHeight="1" x14ac:dyDescent="0.35">
      <c r="A52" s="177"/>
      <c r="B52" s="273">
        <v>2</v>
      </c>
      <c r="C52" s="274">
        <v>2</v>
      </c>
      <c r="D52" s="274">
        <v>2</v>
      </c>
      <c r="E52" s="274">
        <v>1</v>
      </c>
      <c r="F52" s="274"/>
      <c r="G52" s="274"/>
      <c r="H52" s="274"/>
      <c r="I52" s="274"/>
      <c r="J52" s="319" t="s">
        <v>192</v>
      </c>
      <c r="K52" s="320"/>
    </row>
    <row r="53" spans="1:13" ht="24.95" customHeight="1" x14ac:dyDescent="0.25">
      <c r="A53" s="177"/>
      <c r="B53" s="279">
        <v>2</v>
      </c>
      <c r="C53" s="278">
        <v>1</v>
      </c>
      <c r="D53" s="278"/>
      <c r="E53" s="278"/>
      <c r="F53" s="278">
        <v>1</v>
      </c>
      <c r="G53" s="280"/>
      <c r="H53" s="278">
        <v>2</v>
      </c>
      <c r="I53" s="278"/>
    </row>
    <row r="54" spans="1:13" ht="24.95" customHeight="1" x14ac:dyDescent="0.25">
      <c r="A54" s="177"/>
      <c r="B54" s="174"/>
      <c r="C54" s="159"/>
      <c r="D54" s="159"/>
      <c r="E54" s="159"/>
      <c r="F54" s="159"/>
      <c r="G54" s="159"/>
      <c r="H54" s="159"/>
      <c r="I54" s="159"/>
    </row>
    <row r="55" spans="1:13" ht="24.95" customHeight="1" x14ac:dyDescent="0.25">
      <c r="A55" s="178"/>
      <c r="B55" s="174"/>
      <c r="C55" s="159"/>
      <c r="D55" s="159"/>
      <c r="E55" s="159"/>
      <c r="F55" s="159"/>
      <c r="G55" s="159"/>
      <c r="H55" s="159"/>
      <c r="I55" s="159"/>
    </row>
  </sheetData>
  <mergeCells count="4">
    <mergeCell ref="J10:K10"/>
    <mergeCell ref="J24:K24"/>
    <mergeCell ref="J38:K38"/>
    <mergeCell ref="J52:K5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13" zoomScale="85" zoomScaleNormal="85" workbookViewId="0">
      <selection activeCell="E7" sqref="E7"/>
    </sheetView>
  </sheetViews>
  <sheetFormatPr defaultRowHeight="24.95" customHeight="1" x14ac:dyDescent="0.25"/>
  <cols>
    <col min="1" max="1" width="25.7109375" style="158" customWidth="1"/>
    <col min="2" max="9" width="18.7109375" style="157" customWidth="1"/>
    <col min="10" max="16384" width="9.140625" style="157"/>
  </cols>
  <sheetData>
    <row r="1" spans="1:13" ht="41.1" customHeight="1" thickBot="1" x14ac:dyDescent="0.35">
      <c r="A1" s="156" t="s">
        <v>147</v>
      </c>
      <c r="B1" s="220" t="s">
        <v>94</v>
      </c>
      <c r="C1" s="220" t="s">
        <v>95</v>
      </c>
      <c r="D1" s="220" t="s">
        <v>96</v>
      </c>
      <c r="E1" s="220" t="s">
        <v>97</v>
      </c>
      <c r="F1" s="220" t="s">
        <v>121</v>
      </c>
      <c r="G1" s="220" t="s">
        <v>99</v>
      </c>
      <c r="H1" s="221"/>
      <c r="I1" s="236"/>
      <c r="J1" s="253" t="s">
        <v>201</v>
      </c>
      <c r="K1" s="251" t="s">
        <v>189</v>
      </c>
      <c r="L1" s="175"/>
      <c r="M1" s="175"/>
    </row>
    <row r="2" spans="1:13" ht="24.95" customHeight="1" x14ac:dyDescent="0.25">
      <c r="A2" s="206" t="s">
        <v>193</v>
      </c>
      <c r="B2" s="166"/>
      <c r="C2" s="167"/>
      <c r="D2" s="167"/>
      <c r="E2" s="167"/>
      <c r="F2" s="167"/>
      <c r="G2" s="167"/>
      <c r="H2" s="167"/>
      <c r="I2" s="168"/>
      <c r="J2" s="275"/>
      <c r="K2" s="277"/>
      <c r="L2" s="176"/>
      <c r="M2" s="176"/>
    </row>
    <row r="3" spans="1:13" ht="24.95" customHeight="1" x14ac:dyDescent="0.25">
      <c r="A3" s="206" t="s">
        <v>102</v>
      </c>
      <c r="B3" s="169"/>
      <c r="C3" s="160"/>
      <c r="D3" s="314" t="s">
        <v>196</v>
      </c>
      <c r="E3" s="249" t="s">
        <v>190</v>
      </c>
      <c r="F3" s="160"/>
      <c r="G3" s="160"/>
      <c r="H3" s="160"/>
      <c r="I3" s="170"/>
      <c r="J3" s="276">
        <v>2</v>
      </c>
      <c r="K3" s="278">
        <v>0</v>
      </c>
      <c r="L3" s="159"/>
      <c r="M3" s="159"/>
    </row>
    <row r="4" spans="1:13" ht="24.95" customHeight="1" x14ac:dyDescent="0.25">
      <c r="A4" s="206" t="s">
        <v>103</v>
      </c>
      <c r="B4" s="250" t="s">
        <v>188</v>
      </c>
      <c r="C4" s="314" t="s">
        <v>195</v>
      </c>
      <c r="D4" s="160"/>
      <c r="E4" s="160"/>
      <c r="F4" s="160"/>
      <c r="G4" s="160"/>
      <c r="H4" s="160"/>
      <c r="I4" s="170"/>
      <c r="J4" s="276">
        <v>0</v>
      </c>
      <c r="K4" s="278">
        <v>0</v>
      </c>
      <c r="L4" s="159"/>
      <c r="M4" s="159"/>
    </row>
    <row r="5" spans="1:13" ht="24.95" customHeight="1" x14ac:dyDescent="0.25">
      <c r="A5" s="206" t="s">
        <v>104</v>
      </c>
      <c r="B5" s="169"/>
      <c r="C5" s="160"/>
      <c r="D5" s="160"/>
      <c r="E5" s="160"/>
      <c r="F5" s="160"/>
      <c r="G5" s="160"/>
      <c r="H5" s="160"/>
      <c r="I5" s="170"/>
      <c r="J5" s="276"/>
      <c r="K5" s="278"/>
      <c r="L5" s="159"/>
      <c r="M5" s="159"/>
    </row>
    <row r="6" spans="1:13" ht="24.95" customHeight="1" x14ac:dyDescent="0.25">
      <c r="A6" s="206" t="s">
        <v>105</v>
      </c>
      <c r="B6" s="315" t="s">
        <v>197</v>
      </c>
      <c r="C6" s="249" t="s">
        <v>186</v>
      </c>
      <c r="D6" s="160"/>
      <c r="E6" s="160"/>
      <c r="F6" s="160"/>
      <c r="G6" s="160"/>
      <c r="H6" s="160"/>
      <c r="I6" s="170"/>
      <c r="J6" s="276">
        <v>2</v>
      </c>
      <c r="K6" s="278">
        <v>1</v>
      </c>
      <c r="L6" s="159"/>
      <c r="M6" s="159"/>
    </row>
    <row r="7" spans="1:13" ht="24.95" customHeight="1" x14ac:dyDescent="0.25">
      <c r="A7" s="206" t="s">
        <v>106</v>
      </c>
      <c r="B7" s="169"/>
      <c r="C7" s="160"/>
      <c r="D7" s="249" t="s">
        <v>185</v>
      </c>
      <c r="E7" s="314" t="s">
        <v>195</v>
      </c>
      <c r="F7" s="160"/>
      <c r="G7" s="160"/>
      <c r="H7" s="160"/>
      <c r="I7" s="170"/>
      <c r="J7" s="276">
        <v>0</v>
      </c>
      <c r="K7" s="278">
        <v>1</v>
      </c>
      <c r="L7" s="159"/>
      <c r="M7" s="159"/>
    </row>
    <row r="8" spans="1:13" ht="24.95" customHeight="1" x14ac:dyDescent="0.25">
      <c r="A8" s="206" t="s">
        <v>107</v>
      </c>
      <c r="B8" s="193"/>
      <c r="C8" s="194"/>
      <c r="D8" s="194"/>
      <c r="E8" s="194"/>
      <c r="F8" s="194"/>
      <c r="G8" s="194"/>
      <c r="H8" s="195"/>
      <c r="I8" s="196"/>
      <c r="J8" s="276"/>
      <c r="K8" s="278"/>
      <c r="L8" s="159"/>
      <c r="M8" s="159"/>
    </row>
    <row r="9" spans="1:13" ht="24.95" customHeight="1" thickBot="1" x14ac:dyDescent="0.3">
      <c r="A9" s="206" t="s">
        <v>108</v>
      </c>
      <c r="B9" s="171"/>
      <c r="C9" s="161"/>
      <c r="D9" s="161"/>
      <c r="E9" s="161"/>
      <c r="F9" s="161"/>
      <c r="G9" s="161"/>
      <c r="H9" s="162"/>
      <c r="I9" s="172"/>
      <c r="J9" s="276"/>
      <c r="K9" s="278"/>
      <c r="L9" s="159"/>
      <c r="M9" s="159"/>
    </row>
    <row r="10" spans="1:13" ht="24.95" customHeight="1" x14ac:dyDescent="0.35">
      <c r="A10" s="177"/>
      <c r="B10" s="273">
        <v>0</v>
      </c>
      <c r="C10" s="274">
        <v>2</v>
      </c>
      <c r="D10" s="274">
        <v>0</v>
      </c>
      <c r="E10" s="274">
        <v>2</v>
      </c>
      <c r="F10" s="274"/>
      <c r="G10" s="274"/>
      <c r="H10" s="274"/>
      <c r="I10" s="274"/>
      <c r="J10" s="319" t="s">
        <v>209</v>
      </c>
      <c r="K10" s="320"/>
    </row>
    <row r="11" spans="1:13" ht="24.95" customHeight="1" x14ac:dyDescent="0.25">
      <c r="A11" s="177"/>
      <c r="B11" s="279">
        <v>2</v>
      </c>
      <c r="C11" s="278">
        <v>1</v>
      </c>
      <c r="D11" s="278">
        <v>1</v>
      </c>
      <c r="E11" s="278">
        <v>2</v>
      </c>
      <c r="F11" s="278"/>
      <c r="G11" s="280"/>
      <c r="H11" s="278"/>
      <c r="I11" s="278"/>
    </row>
    <row r="12" spans="1:13" ht="24.95" customHeight="1" x14ac:dyDescent="0.25">
      <c r="A12" s="177"/>
      <c r="B12" s="174"/>
      <c r="C12" s="159"/>
      <c r="D12" s="159"/>
      <c r="E12" s="159"/>
      <c r="F12" s="159"/>
      <c r="G12" s="159"/>
      <c r="H12" s="159"/>
      <c r="I12" s="159"/>
    </row>
    <row r="13" spans="1:13" ht="24.95" customHeight="1" x14ac:dyDescent="0.25">
      <c r="A13" s="178"/>
      <c r="B13" s="174"/>
      <c r="C13" s="159"/>
      <c r="D13" s="159"/>
      <c r="E13" s="159"/>
      <c r="F13" s="159"/>
      <c r="G13" s="159"/>
      <c r="H13" s="159"/>
      <c r="I13" s="159"/>
    </row>
    <row r="14" spans="1:13" ht="24.95" customHeight="1" thickBot="1" x14ac:dyDescent="0.3"/>
    <row r="15" spans="1:13" ht="41.1" customHeight="1" thickBot="1" x14ac:dyDescent="0.35">
      <c r="A15" s="156" t="s">
        <v>148</v>
      </c>
      <c r="B15" s="212" t="s">
        <v>110</v>
      </c>
      <c r="C15" s="212" t="s">
        <v>111</v>
      </c>
      <c r="D15" s="212" t="s">
        <v>112</v>
      </c>
      <c r="E15" s="212" t="s">
        <v>113</v>
      </c>
      <c r="F15" s="212" t="s">
        <v>114</v>
      </c>
      <c r="G15" s="222"/>
      <c r="H15" s="222"/>
      <c r="I15" s="222"/>
      <c r="J15" s="253" t="s">
        <v>200</v>
      </c>
      <c r="K15" s="251" t="s">
        <v>214</v>
      </c>
      <c r="L15" s="175"/>
      <c r="M15" s="175"/>
    </row>
    <row r="16" spans="1:13" ht="24.95" customHeight="1" x14ac:dyDescent="0.25">
      <c r="A16" s="163" t="s">
        <v>61</v>
      </c>
      <c r="B16" s="166"/>
      <c r="C16" s="167"/>
      <c r="D16" s="297" t="s">
        <v>196</v>
      </c>
      <c r="E16" s="167"/>
      <c r="F16" s="313" t="s">
        <v>197</v>
      </c>
      <c r="G16" s="167"/>
      <c r="H16" s="167"/>
      <c r="I16" s="168"/>
      <c r="J16" s="275">
        <v>2</v>
      </c>
      <c r="K16" s="277">
        <v>2</v>
      </c>
      <c r="L16" s="176"/>
      <c r="M16" s="176"/>
    </row>
    <row r="17" spans="1:13" ht="24.95" customHeight="1" x14ac:dyDescent="0.25">
      <c r="A17" s="164" t="s">
        <v>62</v>
      </c>
      <c r="B17" s="169"/>
      <c r="C17" s="160"/>
      <c r="D17" s="314" t="s">
        <v>188</v>
      </c>
      <c r="E17" s="249" t="s">
        <v>196</v>
      </c>
      <c r="F17" s="160"/>
      <c r="G17" s="160"/>
      <c r="H17" s="160"/>
      <c r="I17" s="170"/>
      <c r="J17" s="276">
        <v>0</v>
      </c>
      <c r="K17" s="278">
        <v>2</v>
      </c>
      <c r="L17" s="159"/>
      <c r="M17" s="159"/>
    </row>
    <row r="18" spans="1:13" ht="24.95" customHeight="1" x14ac:dyDescent="0.25">
      <c r="A18" s="163" t="s">
        <v>63</v>
      </c>
      <c r="B18" s="250" t="s">
        <v>196</v>
      </c>
      <c r="C18" s="314" t="s">
        <v>185</v>
      </c>
      <c r="D18" s="160"/>
      <c r="E18" s="160"/>
      <c r="F18" s="160"/>
      <c r="G18" s="160"/>
      <c r="H18" s="160"/>
      <c r="I18" s="170"/>
      <c r="J18" s="276">
        <v>1</v>
      </c>
      <c r="K18" s="278">
        <v>2</v>
      </c>
      <c r="L18" s="159"/>
      <c r="M18" s="159"/>
    </row>
    <row r="19" spans="1:13" ht="24.95" customHeight="1" x14ac:dyDescent="0.25">
      <c r="A19" s="163" t="s">
        <v>64</v>
      </c>
      <c r="B19" s="169"/>
      <c r="C19" s="160"/>
      <c r="D19" s="160"/>
      <c r="E19" s="160"/>
      <c r="F19" s="160"/>
      <c r="G19" s="160"/>
      <c r="H19" s="160"/>
      <c r="I19" s="170"/>
      <c r="J19" s="276"/>
      <c r="K19" s="278"/>
      <c r="L19" s="159"/>
      <c r="M19" s="159"/>
    </row>
    <row r="20" spans="1:13" ht="24.95" customHeight="1" x14ac:dyDescent="0.25">
      <c r="A20" s="163" t="s">
        <v>65</v>
      </c>
      <c r="B20" s="315" t="s">
        <v>218</v>
      </c>
      <c r="D20" s="160"/>
      <c r="E20" s="160"/>
      <c r="F20" s="160"/>
      <c r="G20" s="160"/>
      <c r="H20" s="160"/>
      <c r="I20" s="170"/>
      <c r="J20" s="276">
        <v>0</v>
      </c>
      <c r="K20" s="278"/>
      <c r="L20" s="159"/>
      <c r="M20" s="159"/>
    </row>
    <row r="21" spans="1:13" ht="24.95" customHeight="1" x14ac:dyDescent="0.25">
      <c r="A21" s="163" t="s">
        <v>182</v>
      </c>
      <c r="B21" s="169"/>
      <c r="C21" s="249" t="s">
        <v>188</v>
      </c>
      <c r="D21" s="160"/>
      <c r="E21" s="160"/>
      <c r="F21" s="160"/>
      <c r="G21" s="160"/>
      <c r="H21" s="160"/>
      <c r="I21" s="170"/>
      <c r="J21" s="276"/>
      <c r="K21" s="278">
        <v>0</v>
      </c>
      <c r="L21" s="159"/>
      <c r="M21" s="159"/>
    </row>
    <row r="22" spans="1:13" ht="24.95" customHeight="1" x14ac:dyDescent="0.25">
      <c r="A22" s="163"/>
      <c r="B22" s="193"/>
      <c r="C22" s="194"/>
      <c r="D22" s="194"/>
      <c r="E22" s="194"/>
      <c r="F22" s="194"/>
      <c r="G22" s="194"/>
      <c r="H22" s="195"/>
      <c r="I22" s="196"/>
      <c r="J22" s="276"/>
      <c r="K22" s="278"/>
      <c r="L22" s="159"/>
      <c r="M22" s="159"/>
    </row>
    <row r="23" spans="1:13" ht="24.95" customHeight="1" thickBot="1" x14ac:dyDescent="0.3">
      <c r="A23" s="163"/>
      <c r="B23" s="171"/>
      <c r="C23" s="161"/>
      <c r="D23" s="161"/>
      <c r="E23" s="161"/>
      <c r="F23" s="161"/>
      <c r="G23" s="161"/>
      <c r="H23" s="162"/>
      <c r="I23" s="172"/>
      <c r="J23" s="276"/>
      <c r="K23" s="278"/>
      <c r="L23" s="159"/>
      <c r="M23" s="159"/>
    </row>
    <row r="24" spans="1:13" ht="24.95" customHeight="1" x14ac:dyDescent="0.35">
      <c r="A24" s="177"/>
      <c r="B24" s="273">
        <v>2</v>
      </c>
      <c r="C24" s="274">
        <v>1</v>
      </c>
      <c r="D24" s="274">
        <v>2</v>
      </c>
      <c r="E24" s="274"/>
      <c r="F24" s="274">
        <v>0</v>
      </c>
      <c r="G24" s="274"/>
      <c r="H24" s="274"/>
      <c r="I24" s="274"/>
      <c r="J24" s="319" t="s">
        <v>216</v>
      </c>
      <c r="K24" s="320"/>
    </row>
    <row r="25" spans="1:13" ht="24.95" customHeight="1" x14ac:dyDescent="0.25">
      <c r="A25" s="177"/>
      <c r="B25" s="279">
        <v>0</v>
      </c>
      <c r="C25" s="278">
        <v>2</v>
      </c>
      <c r="D25" s="278">
        <v>0</v>
      </c>
      <c r="E25" s="278">
        <v>0</v>
      </c>
      <c r="F25" s="278"/>
      <c r="G25" s="280"/>
      <c r="H25" s="278"/>
      <c r="I25" s="278"/>
    </row>
    <row r="26" spans="1:13" ht="24.95" customHeight="1" x14ac:dyDescent="0.25">
      <c r="A26" s="177"/>
      <c r="B26" s="174"/>
      <c r="C26" s="159"/>
      <c r="D26" s="159"/>
      <c r="E26" s="159"/>
      <c r="F26" s="159"/>
      <c r="G26" s="159"/>
      <c r="H26" s="159"/>
      <c r="I26" s="159"/>
    </row>
    <row r="27" spans="1:13" ht="24.95" customHeight="1" x14ac:dyDescent="0.25">
      <c r="A27" s="178"/>
      <c r="B27" s="174"/>
      <c r="C27" s="159"/>
      <c r="D27" s="159"/>
      <c r="E27" s="159"/>
      <c r="F27" s="159"/>
      <c r="G27" s="159"/>
      <c r="H27" s="159"/>
      <c r="I27" s="159"/>
    </row>
    <row r="28" spans="1:13" ht="24.95" customHeight="1" thickBot="1" x14ac:dyDescent="0.3"/>
    <row r="29" spans="1:13" ht="41.1" customHeight="1" thickBot="1" x14ac:dyDescent="0.35">
      <c r="A29" s="156" t="s">
        <v>149</v>
      </c>
      <c r="B29" s="204" t="s">
        <v>81</v>
      </c>
      <c r="C29" s="204" t="s">
        <v>116</v>
      </c>
      <c r="D29" s="204" t="s">
        <v>117</v>
      </c>
      <c r="E29" s="204" t="s">
        <v>82</v>
      </c>
      <c r="F29" s="204" t="s">
        <v>83</v>
      </c>
      <c r="G29" s="204" t="s">
        <v>84</v>
      </c>
      <c r="H29" s="205"/>
      <c r="I29" s="232"/>
      <c r="J29" s="253" t="s">
        <v>200</v>
      </c>
      <c r="K29" s="251" t="s">
        <v>201</v>
      </c>
      <c r="L29" s="175"/>
      <c r="M29" s="175"/>
    </row>
    <row r="30" spans="1:13" ht="24.95" customHeight="1" x14ac:dyDescent="0.25">
      <c r="A30" s="210" t="s">
        <v>56</v>
      </c>
      <c r="B30" s="166"/>
      <c r="C30" s="167"/>
      <c r="D30" s="297" t="s">
        <v>185</v>
      </c>
      <c r="E30" s="313" t="s">
        <v>196</v>
      </c>
      <c r="F30" s="167"/>
      <c r="G30" s="167"/>
      <c r="H30" s="167"/>
      <c r="I30" s="168"/>
      <c r="J30" s="275">
        <v>2</v>
      </c>
      <c r="K30" s="277">
        <v>1</v>
      </c>
      <c r="L30" s="176"/>
      <c r="M30" s="176"/>
    </row>
    <row r="31" spans="1:13" ht="24.95" customHeight="1" x14ac:dyDescent="0.25">
      <c r="A31" s="210" t="s">
        <v>57</v>
      </c>
      <c r="B31" s="169"/>
      <c r="C31" s="160"/>
      <c r="D31" s="314" t="s">
        <v>186</v>
      </c>
      <c r="F31" s="249" t="s">
        <v>185</v>
      </c>
      <c r="G31" s="160"/>
      <c r="H31" s="160"/>
      <c r="I31" s="170"/>
      <c r="J31" s="276">
        <v>1</v>
      </c>
      <c r="K31" s="278">
        <v>1</v>
      </c>
      <c r="L31" s="159"/>
      <c r="M31" s="159"/>
    </row>
    <row r="32" spans="1:13" ht="24.95" customHeight="1" x14ac:dyDescent="0.25">
      <c r="A32" s="210" t="s">
        <v>58</v>
      </c>
      <c r="B32" s="250" t="s">
        <v>197</v>
      </c>
      <c r="C32" s="314" t="s">
        <v>188</v>
      </c>
      <c r="D32" s="160"/>
      <c r="E32" s="160"/>
      <c r="F32" s="160"/>
      <c r="G32" s="160"/>
      <c r="H32" s="160"/>
      <c r="I32" s="170"/>
      <c r="J32" s="276">
        <v>0</v>
      </c>
      <c r="K32" s="278">
        <v>2</v>
      </c>
      <c r="L32" s="159"/>
      <c r="M32" s="159"/>
    </row>
    <row r="33" spans="1:13" ht="24.95" customHeight="1" x14ac:dyDescent="0.25">
      <c r="A33" s="210" t="s">
        <v>59</v>
      </c>
      <c r="B33" s="315" t="s">
        <v>190</v>
      </c>
      <c r="C33" s="249" t="s">
        <v>242</v>
      </c>
      <c r="D33" s="160"/>
      <c r="E33" s="160"/>
      <c r="F33" s="160"/>
      <c r="G33" s="160"/>
      <c r="H33" s="160"/>
      <c r="I33" s="170"/>
      <c r="J33" s="276">
        <v>0</v>
      </c>
      <c r="K33" s="278">
        <v>0</v>
      </c>
      <c r="L33" s="159"/>
      <c r="M33" s="159"/>
    </row>
    <row r="34" spans="1:13" ht="24.95" customHeight="1" x14ac:dyDescent="0.25">
      <c r="A34" s="210"/>
      <c r="B34" s="169"/>
      <c r="C34" s="160"/>
      <c r="D34" s="160"/>
      <c r="E34" s="160"/>
      <c r="F34" s="160"/>
      <c r="G34" s="160"/>
      <c r="H34" s="160"/>
      <c r="I34" s="170"/>
      <c r="J34" s="276"/>
      <c r="K34" s="278"/>
      <c r="L34" s="159"/>
      <c r="M34" s="159"/>
    </row>
    <row r="35" spans="1:13" ht="24.95" customHeight="1" x14ac:dyDescent="0.25">
      <c r="A35" s="210"/>
      <c r="B35" s="169"/>
      <c r="C35" s="160"/>
      <c r="D35" s="160"/>
      <c r="E35" s="160"/>
      <c r="F35" s="160"/>
      <c r="G35" s="160"/>
      <c r="H35" s="160"/>
      <c r="I35" s="170"/>
      <c r="J35" s="276"/>
      <c r="K35" s="278"/>
      <c r="L35" s="159"/>
      <c r="M35" s="159"/>
    </row>
    <row r="36" spans="1:13" ht="24.95" customHeight="1" x14ac:dyDescent="0.25">
      <c r="A36" s="210"/>
      <c r="B36" s="193"/>
      <c r="C36" s="194"/>
      <c r="D36" s="194"/>
      <c r="E36" s="194"/>
      <c r="F36" s="194"/>
      <c r="G36" s="194"/>
      <c r="H36" s="195"/>
      <c r="I36" s="196"/>
      <c r="J36" s="276"/>
      <c r="K36" s="278"/>
      <c r="L36" s="159"/>
      <c r="M36" s="159"/>
    </row>
    <row r="37" spans="1:13" ht="24.95" customHeight="1" thickBot="1" x14ac:dyDescent="0.3">
      <c r="A37" s="210"/>
      <c r="B37" s="171"/>
      <c r="C37" s="161"/>
      <c r="D37" s="161"/>
      <c r="E37" s="161"/>
      <c r="F37" s="161"/>
      <c r="G37" s="161"/>
      <c r="H37" s="162"/>
      <c r="I37" s="172"/>
      <c r="J37" s="276"/>
      <c r="K37" s="278"/>
      <c r="L37" s="159"/>
      <c r="M37" s="159"/>
    </row>
    <row r="38" spans="1:13" ht="24.95" customHeight="1" x14ac:dyDescent="0.35">
      <c r="A38" s="177"/>
      <c r="B38" s="273">
        <v>2</v>
      </c>
      <c r="C38" s="274">
        <v>2</v>
      </c>
      <c r="D38" s="274">
        <v>1</v>
      </c>
      <c r="E38" s="274">
        <v>0</v>
      </c>
      <c r="F38" s="274"/>
      <c r="G38" s="274"/>
      <c r="H38" s="274"/>
      <c r="I38" s="274"/>
      <c r="J38" s="319" t="s">
        <v>183</v>
      </c>
      <c r="K38" s="320"/>
    </row>
    <row r="39" spans="1:13" ht="24.95" customHeight="1" x14ac:dyDescent="0.25">
      <c r="A39" s="177"/>
      <c r="B39" s="279">
        <v>0</v>
      </c>
      <c r="C39" s="278">
        <v>2</v>
      </c>
      <c r="D39" s="278">
        <v>1</v>
      </c>
      <c r="E39" s="278"/>
      <c r="F39" s="278">
        <v>1</v>
      </c>
      <c r="G39" s="280"/>
      <c r="H39" s="278"/>
      <c r="I39" s="278"/>
    </row>
    <row r="40" spans="1:13" ht="24.95" customHeight="1" x14ac:dyDescent="0.25">
      <c r="A40" s="177"/>
      <c r="B40" s="174"/>
      <c r="C40" s="159"/>
      <c r="D40" s="159"/>
      <c r="E40" s="159"/>
      <c r="F40" s="159"/>
      <c r="G40" s="159"/>
      <c r="H40" s="159"/>
      <c r="I40" s="159"/>
    </row>
    <row r="41" spans="1:13" ht="24.95" customHeight="1" x14ac:dyDescent="0.25">
      <c r="A41" s="178"/>
      <c r="B41" s="174"/>
      <c r="C41" s="159"/>
      <c r="D41" s="159"/>
      <c r="E41" s="159"/>
      <c r="F41" s="159"/>
      <c r="G41" s="159"/>
      <c r="H41" s="159"/>
      <c r="I41" s="159"/>
    </row>
    <row r="42" spans="1:13" ht="24.95" customHeight="1" thickBot="1" x14ac:dyDescent="0.3"/>
    <row r="43" spans="1:13" ht="41.1" customHeight="1" thickBot="1" x14ac:dyDescent="0.35">
      <c r="A43" s="156" t="s">
        <v>150</v>
      </c>
      <c r="B43" s="165" t="s">
        <v>74</v>
      </c>
      <c r="C43" s="165" t="s">
        <v>75</v>
      </c>
      <c r="D43" s="165" t="s">
        <v>77</v>
      </c>
      <c r="E43" s="165" t="s">
        <v>76</v>
      </c>
      <c r="F43" s="165" t="s">
        <v>78</v>
      </c>
      <c r="G43" s="165" t="s">
        <v>79</v>
      </c>
      <c r="H43" s="173"/>
      <c r="I43" s="231"/>
      <c r="J43" s="253" t="s">
        <v>201</v>
      </c>
      <c r="K43" s="251" t="s">
        <v>214</v>
      </c>
      <c r="L43" s="175"/>
      <c r="M43" s="175"/>
    </row>
    <row r="44" spans="1:13" ht="24.95" customHeight="1" x14ac:dyDescent="0.25">
      <c r="A44" s="237" t="s">
        <v>48</v>
      </c>
      <c r="B44" s="166"/>
      <c r="C44" s="167"/>
      <c r="D44" s="297" t="s">
        <v>225</v>
      </c>
      <c r="E44" s="313" t="s">
        <v>197</v>
      </c>
      <c r="F44" s="167"/>
      <c r="G44" s="167"/>
      <c r="H44" s="167"/>
      <c r="I44" s="168"/>
      <c r="J44" s="275">
        <v>2</v>
      </c>
      <c r="K44" s="277">
        <v>2</v>
      </c>
      <c r="L44" s="176"/>
      <c r="M44" s="176"/>
    </row>
    <row r="45" spans="1:13" ht="24.95" customHeight="1" x14ac:dyDescent="0.25">
      <c r="A45" s="237" t="s">
        <v>49</v>
      </c>
      <c r="B45" s="169"/>
      <c r="C45" s="160"/>
      <c r="D45" s="314" t="s">
        <v>186</v>
      </c>
      <c r="E45" s="249" t="s">
        <v>186</v>
      </c>
      <c r="F45" s="160"/>
      <c r="G45" s="160"/>
      <c r="H45" s="160"/>
      <c r="I45" s="170"/>
      <c r="J45" s="276">
        <v>1</v>
      </c>
      <c r="K45" s="278">
        <v>1</v>
      </c>
      <c r="L45" s="159"/>
      <c r="M45" s="159"/>
    </row>
    <row r="46" spans="1:13" ht="24.95" customHeight="1" x14ac:dyDescent="0.25">
      <c r="A46" s="237" t="s">
        <v>50</v>
      </c>
      <c r="B46" s="250" t="s">
        <v>186</v>
      </c>
      <c r="C46" s="314" t="s">
        <v>191</v>
      </c>
      <c r="D46" s="160"/>
      <c r="E46" s="160"/>
      <c r="F46" s="160"/>
      <c r="G46" s="160"/>
      <c r="H46" s="160"/>
      <c r="I46" s="170"/>
      <c r="J46" s="276">
        <v>0</v>
      </c>
      <c r="K46" s="278">
        <v>1</v>
      </c>
      <c r="L46" s="159"/>
      <c r="M46" s="159"/>
    </row>
    <row r="47" spans="1:13" ht="24.95" customHeight="1" x14ac:dyDescent="0.25">
      <c r="A47" s="237" t="s">
        <v>51</v>
      </c>
      <c r="B47" s="315" t="s">
        <v>185</v>
      </c>
      <c r="C47" s="249" t="s">
        <v>197</v>
      </c>
      <c r="D47" s="160"/>
      <c r="E47" s="160"/>
      <c r="F47" s="160"/>
      <c r="G47" s="160"/>
      <c r="H47" s="160"/>
      <c r="I47" s="170"/>
      <c r="J47" s="276">
        <v>1</v>
      </c>
      <c r="K47" s="278">
        <v>2</v>
      </c>
      <c r="L47" s="159"/>
      <c r="M47" s="159"/>
    </row>
    <row r="48" spans="1:13" ht="24.95" customHeight="1" x14ac:dyDescent="0.25">
      <c r="A48" s="237" t="s">
        <v>52</v>
      </c>
      <c r="B48" s="169"/>
      <c r="C48" s="160"/>
      <c r="D48" s="160"/>
      <c r="E48" s="160"/>
      <c r="F48" s="160"/>
      <c r="G48" s="160"/>
      <c r="H48" s="160"/>
      <c r="I48" s="170"/>
      <c r="J48" s="276"/>
      <c r="K48" s="278"/>
      <c r="L48" s="159"/>
      <c r="M48" s="159"/>
    </row>
    <row r="49" spans="1:13" ht="24.95" customHeight="1" x14ac:dyDescent="0.25">
      <c r="A49" s="237" t="s">
        <v>54</v>
      </c>
      <c r="B49" s="169"/>
      <c r="C49" s="160"/>
      <c r="D49" s="160"/>
      <c r="E49" s="160"/>
      <c r="F49" s="160"/>
      <c r="G49" s="160"/>
      <c r="H49" s="160"/>
      <c r="I49" s="170"/>
      <c r="J49" s="276"/>
      <c r="K49" s="278"/>
      <c r="L49" s="159"/>
      <c r="M49" s="159"/>
    </row>
    <row r="50" spans="1:13" ht="24.95" customHeight="1" x14ac:dyDescent="0.25">
      <c r="A50" s="237" t="s">
        <v>53</v>
      </c>
      <c r="B50" s="193"/>
      <c r="C50" s="194"/>
      <c r="D50" s="194"/>
      <c r="E50" s="194"/>
      <c r="F50" s="194"/>
      <c r="G50" s="194"/>
      <c r="H50" s="195"/>
      <c r="I50" s="196"/>
      <c r="J50" s="276"/>
      <c r="K50" s="278"/>
      <c r="L50" s="159"/>
      <c r="M50" s="159"/>
    </row>
    <row r="51" spans="1:13" ht="24.95" customHeight="1" thickBot="1" x14ac:dyDescent="0.35">
      <c r="A51" s="238"/>
      <c r="B51" s="171"/>
      <c r="C51" s="161"/>
      <c r="D51" s="161"/>
      <c r="E51" s="161"/>
      <c r="F51" s="161"/>
      <c r="G51" s="161"/>
      <c r="H51" s="162"/>
      <c r="I51" s="172"/>
      <c r="J51" s="276"/>
      <c r="K51" s="278"/>
      <c r="L51" s="159"/>
      <c r="M51" s="159"/>
    </row>
    <row r="52" spans="1:13" ht="24.95" customHeight="1" x14ac:dyDescent="0.35">
      <c r="A52" s="177"/>
      <c r="B52" s="273">
        <v>1</v>
      </c>
      <c r="C52" s="274">
        <v>2</v>
      </c>
      <c r="D52" s="274">
        <v>1</v>
      </c>
      <c r="E52" s="274">
        <v>0</v>
      </c>
      <c r="F52" s="274"/>
      <c r="G52" s="274"/>
      <c r="H52" s="274"/>
      <c r="I52" s="274"/>
      <c r="J52" s="319" t="s">
        <v>220</v>
      </c>
      <c r="K52" s="320"/>
    </row>
    <row r="53" spans="1:13" ht="24.95" customHeight="1" x14ac:dyDescent="0.25">
      <c r="A53" s="177"/>
      <c r="B53" s="279">
        <v>1</v>
      </c>
      <c r="C53" s="278">
        <v>0</v>
      </c>
      <c r="D53" s="278">
        <v>0</v>
      </c>
      <c r="E53" s="278">
        <v>1</v>
      </c>
      <c r="F53" s="278"/>
      <c r="G53" s="280"/>
      <c r="H53" s="278"/>
      <c r="I53" s="278"/>
    </row>
    <row r="54" spans="1:13" ht="24.95" customHeight="1" x14ac:dyDescent="0.25">
      <c r="A54" s="177"/>
      <c r="B54" s="174"/>
      <c r="C54" s="159"/>
      <c r="D54" s="159"/>
      <c r="E54" s="159"/>
      <c r="F54" s="159"/>
      <c r="G54" s="159"/>
      <c r="H54" s="159"/>
      <c r="I54" s="159"/>
    </row>
    <row r="55" spans="1:13" ht="24.95" customHeight="1" x14ac:dyDescent="0.25">
      <c r="A55" s="178"/>
      <c r="B55" s="174"/>
      <c r="C55" s="159"/>
      <c r="D55" s="159"/>
      <c r="E55" s="159"/>
      <c r="F55" s="159"/>
      <c r="G55" s="159"/>
      <c r="H55" s="159"/>
      <c r="I55" s="159"/>
    </row>
  </sheetData>
  <mergeCells count="4">
    <mergeCell ref="J10:K10"/>
    <mergeCell ref="J24:K24"/>
    <mergeCell ref="J38:K38"/>
    <mergeCell ref="J52:K5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="85" zoomScaleNormal="85" workbookViewId="0">
      <selection activeCell="C47" sqref="C47"/>
    </sheetView>
  </sheetViews>
  <sheetFormatPr defaultRowHeight="24.95" customHeight="1" x14ac:dyDescent="0.25"/>
  <cols>
    <col min="1" max="1" width="25.7109375" style="158" customWidth="1"/>
    <col min="2" max="9" width="18.7109375" style="157" customWidth="1"/>
    <col min="10" max="16384" width="9.140625" style="157"/>
  </cols>
  <sheetData>
    <row r="1" spans="1:13" ht="41.1" customHeight="1" thickBot="1" x14ac:dyDescent="0.35">
      <c r="A1" s="156" t="s">
        <v>151</v>
      </c>
      <c r="B1" s="212" t="s">
        <v>110</v>
      </c>
      <c r="C1" s="212" t="s">
        <v>111</v>
      </c>
      <c r="D1" s="212" t="s">
        <v>112</v>
      </c>
      <c r="E1" s="212" t="s">
        <v>113</v>
      </c>
      <c r="F1" s="212" t="s">
        <v>114</v>
      </c>
      <c r="G1" s="222"/>
      <c r="H1" s="222"/>
      <c r="I1" s="222"/>
      <c r="J1" s="253" t="s">
        <v>202</v>
      </c>
      <c r="K1" s="251" t="s">
        <v>189</v>
      </c>
      <c r="L1" s="175"/>
      <c r="M1" s="175"/>
    </row>
    <row r="2" spans="1:13" ht="24.95" customHeight="1" x14ac:dyDescent="0.25">
      <c r="A2" s="191" t="s">
        <v>85</v>
      </c>
      <c r="B2" s="166"/>
      <c r="C2" s="167"/>
      <c r="D2" s="297" t="s">
        <v>205</v>
      </c>
      <c r="E2" s="281" t="s">
        <v>197</v>
      </c>
      <c r="G2" s="167"/>
      <c r="H2" s="167"/>
      <c r="I2" s="168"/>
      <c r="J2" s="275">
        <v>2</v>
      </c>
      <c r="K2" s="277">
        <v>1</v>
      </c>
      <c r="L2" s="176"/>
      <c r="M2" s="176"/>
    </row>
    <row r="3" spans="1:13" ht="24.95" customHeight="1" x14ac:dyDescent="0.25">
      <c r="A3" s="192" t="s">
        <v>86</v>
      </c>
      <c r="B3" s="169"/>
      <c r="C3" s="160"/>
      <c r="D3" s="254" t="s">
        <v>197</v>
      </c>
      <c r="E3" s="249" t="s">
        <v>185</v>
      </c>
      <c r="F3" s="160"/>
      <c r="G3" s="160"/>
      <c r="H3" s="160"/>
      <c r="I3" s="170"/>
      <c r="J3" s="276">
        <v>2</v>
      </c>
      <c r="K3" s="278">
        <v>1</v>
      </c>
      <c r="L3" s="159"/>
      <c r="M3" s="159"/>
    </row>
    <row r="4" spans="1:13" ht="24.95" customHeight="1" x14ac:dyDescent="0.25">
      <c r="A4" s="191" t="s">
        <v>87</v>
      </c>
      <c r="B4" s="169"/>
      <c r="C4" s="160"/>
      <c r="D4" s="160"/>
      <c r="E4" s="160"/>
      <c r="F4" s="160"/>
      <c r="G4" s="160"/>
      <c r="H4" s="160"/>
      <c r="I4" s="170"/>
      <c r="J4" s="276"/>
      <c r="K4" s="278"/>
      <c r="L4" s="159"/>
      <c r="M4" s="159"/>
    </row>
    <row r="5" spans="1:13" ht="24.95" customHeight="1" x14ac:dyDescent="0.25">
      <c r="A5" s="191" t="s">
        <v>88</v>
      </c>
      <c r="B5" s="255" t="s">
        <v>186</v>
      </c>
      <c r="C5" s="249" t="s">
        <v>188</v>
      </c>
      <c r="D5" s="160"/>
      <c r="E5" s="160"/>
      <c r="F5" s="160"/>
      <c r="G5" s="160"/>
      <c r="H5" s="160"/>
      <c r="I5" s="170"/>
      <c r="J5" s="276">
        <v>1</v>
      </c>
      <c r="K5" s="278">
        <v>0</v>
      </c>
      <c r="L5" s="159"/>
      <c r="M5" s="159"/>
    </row>
    <row r="6" spans="1:13" ht="24.95" customHeight="1" x14ac:dyDescent="0.25">
      <c r="A6" s="191" t="s">
        <v>89</v>
      </c>
      <c r="B6" s="250" t="s">
        <v>188</v>
      </c>
      <c r="C6" s="254" t="s">
        <v>195</v>
      </c>
      <c r="D6" s="160"/>
      <c r="E6" s="160"/>
      <c r="F6" s="160"/>
      <c r="G6" s="160"/>
      <c r="H6" s="160"/>
      <c r="I6" s="170"/>
      <c r="J6" s="276">
        <v>0</v>
      </c>
      <c r="K6" s="278">
        <v>0</v>
      </c>
      <c r="L6" s="159"/>
      <c r="M6" s="159"/>
    </row>
    <row r="7" spans="1:13" ht="24.95" customHeight="1" x14ac:dyDescent="0.25">
      <c r="A7" s="191" t="s">
        <v>91</v>
      </c>
      <c r="B7" s="169"/>
      <c r="C7" s="160"/>
      <c r="D7" s="160"/>
      <c r="E7" s="160"/>
      <c r="F7" s="160"/>
      <c r="G7" s="160"/>
      <c r="H7" s="160"/>
      <c r="I7" s="170"/>
      <c r="J7" s="276"/>
      <c r="K7" s="278"/>
      <c r="L7" s="159"/>
      <c r="M7" s="159"/>
    </row>
    <row r="8" spans="1:13" ht="24.95" customHeight="1" x14ac:dyDescent="0.25">
      <c r="A8" s="191" t="s">
        <v>90</v>
      </c>
      <c r="B8" s="193"/>
      <c r="C8" s="194"/>
      <c r="D8" s="194"/>
      <c r="E8" s="194"/>
      <c r="F8" s="194"/>
      <c r="G8" s="194"/>
      <c r="H8" s="195"/>
      <c r="I8" s="196"/>
      <c r="J8" s="276"/>
      <c r="K8" s="278"/>
      <c r="L8" s="159"/>
      <c r="M8" s="159"/>
    </row>
    <row r="9" spans="1:13" ht="24.95" customHeight="1" thickBot="1" x14ac:dyDescent="0.3">
      <c r="A9" s="191" t="s">
        <v>92</v>
      </c>
      <c r="B9" s="171"/>
      <c r="C9" s="161"/>
      <c r="D9" s="161"/>
      <c r="E9" s="161"/>
      <c r="F9" s="161"/>
      <c r="G9" s="161"/>
      <c r="H9" s="162"/>
      <c r="I9" s="172"/>
      <c r="J9" s="276"/>
      <c r="K9" s="278"/>
      <c r="L9" s="159"/>
      <c r="M9" s="159"/>
    </row>
    <row r="10" spans="1:13" ht="24.95" customHeight="1" x14ac:dyDescent="0.35">
      <c r="A10" s="177"/>
      <c r="B10" s="273">
        <v>1</v>
      </c>
      <c r="C10" s="274">
        <v>2</v>
      </c>
      <c r="D10" s="274">
        <v>0</v>
      </c>
      <c r="E10" s="274">
        <v>0</v>
      </c>
      <c r="F10" s="274"/>
      <c r="G10" s="274"/>
      <c r="H10" s="274"/>
      <c r="I10" s="274"/>
      <c r="J10" s="319" t="s">
        <v>183</v>
      </c>
      <c r="K10" s="320"/>
    </row>
    <row r="11" spans="1:13" ht="24.95" customHeight="1" x14ac:dyDescent="0.25">
      <c r="A11" s="177"/>
      <c r="B11" s="279">
        <v>2</v>
      </c>
      <c r="C11" s="278">
        <v>2</v>
      </c>
      <c r="D11" s="278">
        <v>1</v>
      </c>
      <c r="E11" s="278">
        <v>1</v>
      </c>
      <c r="F11" s="278"/>
      <c r="G11" s="280"/>
      <c r="H11" s="278"/>
      <c r="I11" s="278"/>
    </row>
    <row r="12" spans="1:13" ht="24.95" customHeight="1" x14ac:dyDescent="0.25">
      <c r="A12" s="177"/>
      <c r="B12" s="174"/>
      <c r="C12" s="159"/>
      <c r="D12" s="159"/>
      <c r="E12" s="159"/>
      <c r="F12" s="159"/>
      <c r="G12" s="159"/>
      <c r="H12" s="159"/>
      <c r="I12" s="159"/>
    </row>
    <row r="13" spans="1:13" ht="24.95" customHeight="1" x14ac:dyDescent="0.25">
      <c r="A13" s="178"/>
      <c r="B13" s="174"/>
      <c r="C13" s="159"/>
      <c r="D13" s="159"/>
      <c r="E13" s="159"/>
      <c r="F13" s="159"/>
      <c r="G13" s="159"/>
      <c r="H13" s="159"/>
      <c r="I13" s="159"/>
    </row>
    <row r="14" spans="1:13" ht="24.95" customHeight="1" thickBot="1" x14ac:dyDescent="0.3"/>
    <row r="15" spans="1:13" ht="41.1" customHeight="1" thickBot="1" x14ac:dyDescent="0.35">
      <c r="A15" s="156" t="s">
        <v>152</v>
      </c>
      <c r="B15" s="224" t="s">
        <v>61</v>
      </c>
      <c r="C15" s="225" t="s">
        <v>62</v>
      </c>
      <c r="D15" s="224" t="s">
        <v>63</v>
      </c>
      <c r="E15" s="224" t="s">
        <v>64</v>
      </c>
      <c r="F15" s="224" t="s">
        <v>65</v>
      </c>
      <c r="G15" s="224" t="s">
        <v>182</v>
      </c>
      <c r="H15" s="224"/>
      <c r="I15" s="224"/>
      <c r="J15" s="253" t="s">
        <v>214</v>
      </c>
      <c r="K15" s="251" t="s">
        <v>202</v>
      </c>
      <c r="L15" s="175"/>
      <c r="M15" s="175"/>
    </row>
    <row r="16" spans="1:13" ht="24.95" customHeight="1" x14ac:dyDescent="0.25">
      <c r="A16" s="206" t="s">
        <v>193</v>
      </c>
      <c r="B16" s="166"/>
      <c r="C16" s="167"/>
      <c r="D16" s="167"/>
      <c r="E16" s="167"/>
      <c r="F16" s="167"/>
      <c r="G16" s="167"/>
      <c r="H16" s="167"/>
      <c r="I16" s="168"/>
      <c r="J16" s="275"/>
      <c r="K16" s="277"/>
      <c r="L16" s="176"/>
      <c r="M16" s="176"/>
    </row>
    <row r="17" spans="1:13" ht="24.95" customHeight="1" x14ac:dyDescent="0.25">
      <c r="A17" s="206" t="s">
        <v>102</v>
      </c>
      <c r="B17" s="169"/>
      <c r="C17" s="160"/>
      <c r="D17" s="254" t="s">
        <v>243</v>
      </c>
      <c r="E17" s="160"/>
      <c r="G17" s="249" t="s">
        <v>196</v>
      </c>
      <c r="H17" s="160"/>
      <c r="I17" s="170"/>
      <c r="J17" s="276">
        <v>2</v>
      </c>
      <c r="K17" s="278">
        <v>2</v>
      </c>
      <c r="L17" s="159"/>
      <c r="M17" s="159"/>
    </row>
    <row r="18" spans="1:13" ht="24.95" customHeight="1" x14ac:dyDescent="0.25">
      <c r="A18" s="206" t="s">
        <v>103</v>
      </c>
      <c r="B18" s="250" t="s">
        <v>196</v>
      </c>
      <c r="C18" s="254" t="s">
        <v>197</v>
      </c>
      <c r="D18" s="160"/>
      <c r="E18" s="160"/>
      <c r="F18" s="160"/>
      <c r="G18" s="160"/>
      <c r="H18" s="160"/>
      <c r="I18" s="170"/>
      <c r="J18" s="276">
        <v>2</v>
      </c>
      <c r="K18" s="278">
        <v>2</v>
      </c>
      <c r="L18" s="159"/>
      <c r="M18" s="159"/>
    </row>
    <row r="19" spans="1:13" ht="24.95" customHeight="1" x14ac:dyDescent="0.25">
      <c r="A19" s="206" t="s">
        <v>104</v>
      </c>
      <c r="B19" s="169"/>
      <c r="C19" s="160"/>
      <c r="D19" s="160"/>
      <c r="E19" s="160"/>
      <c r="F19" s="160"/>
      <c r="G19" s="160"/>
      <c r="H19" s="160"/>
      <c r="I19" s="170"/>
      <c r="J19" s="276"/>
      <c r="K19" s="278"/>
      <c r="L19" s="159"/>
      <c r="M19" s="159"/>
    </row>
    <row r="20" spans="1:13" ht="24.95" customHeight="1" x14ac:dyDescent="0.25">
      <c r="A20" s="206" t="s">
        <v>105</v>
      </c>
      <c r="B20" s="255" t="s">
        <v>185</v>
      </c>
      <c r="C20" s="249" t="s">
        <v>195</v>
      </c>
      <c r="D20" s="160"/>
      <c r="E20" s="160"/>
      <c r="F20" s="160"/>
      <c r="G20" s="160"/>
      <c r="H20" s="160"/>
      <c r="I20" s="170"/>
      <c r="J20" s="276">
        <v>1</v>
      </c>
      <c r="K20" s="278">
        <v>0</v>
      </c>
      <c r="L20" s="159"/>
      <c r="M20" s="159"/>
    </row>
    <row r="21" spans="1:13" ht="24.95" customHeight="1" x14ac:dyDescent="0.25">
      <c r="A21" s="206" t="s">
        <v>106</v>
      </c>
      <c r="B21" s="169"/>
      <c r="C21" s="160"/>
      <c r="D21" s="249" t="s">
        <v>186</v>
      </c>
      <c r="E21" s="160"/>
      <c r="F21" s="254" t="s">
        <v>205</v>
      </c>
      <c r="G21" s="160"/>
      <c r="H21" s="160"/>
      <c r="I21" s="170"/>
      <c r="J21" s="276">
        <v>1</v>
      </c>
      <c r="K21" s="278">
        <v>1</v>
      </c>
      <c r="L21" s="159"/>
      <c r="M21" s="159"/>
    </row>
    <row r="22" spans="1:13" ht="24.95" customHeight="1" x14ac:dyDescent="0.25">
      <c r="A22" s="206" t="s">
        <v>107</v>
      </c>
      <c r="B22" s="193"/>
      <c r="C22" s="194"/>
      <c r="D22" s="194"/>
      <c r="E22" s="194"/>
      <c r="F22" s="194"/>
      <c r="G22" s="194"/>
      <c r="H22" s="195"/>
      <c r="I22" s="196"/>
      <c r="J22" s="276"/>
      <c r="K22" s="278"/>
      <c r="L22" s="159"/>
      <c r="M22" s="159"/>
    </row>
    <row r="23" spans="1:13" ht="24.95" customHeight="1" thickBot="1" x14ac:dyDescent="0.3">
      <c r="A23" s="206" t="s">
        <v>108</v>
      </c>
      <c r="B23" s="171"/>
      <c r="C23" s="161"/>
      <c r="D23" s="161"/>
      <c r="E23" s="161"/>
      <c r="F23" s="161"/>
      <c r="G23" s="161"/>
      <c r="H23" s="162"/>
      <c r="I23" s="172"/>
      <c r="J23" s="276"/>
      <c r="K23" s="278"/>
      <c r="L23" s="159"/>
      <c r="M23" s="159"/>
    </row>
    <row r="24" spans="1:13" ht="24.95" customHeight="1" x14ac:dyDescent="0.35">
      <c r="A24" s="177"/>
      <c r="B24" s="273">
        <v>1</v>
      </c>
      <c r="C24" s="274">
        <v>0</v>
      </c>
      <c r="D24" s="274">
        <v>0</v>
      </c>
      <c r="E24" s="274"/>
      <c r="F24" s="274">
        <v>1</v>
      </c>
      <c r="G24" s="274"/>
      <c r="H24" s="274"/>
      <c r="I24" s="274"/>
      <c r="J24" s="319" t="s">
        <v>230</v>
      </c>
      <c r="K24" s="320"/>
    </row>
    <row r="25" spans="1:13" ht="24.95" customHeight="1" x14ac:dyDescent="0.25">
      <c r="A25" s="177"/>
      <c r="B25" s="279">
        <v>0</v>
      </c>
      <c r="C25" s="278">
        <v>2</v>
      </c>
      <c r="D25" s="278">
        <v>1</v>
      </c>
      <c r="E25" s="278"/>
      <c r="F25" s="278"/>
      <c r="G25" s="280">
        <v>0</v>
      </c>
      <c r="H25" s="278"/>
      <c r="I25" s="278"/>
    </row>
    <row r="26" spans="1:13" ht="24.95" customHeight="1" x14ac:dyDescent="0.25">
      <c r="A26" s="177"/>
      <c r="B26" s="174"/>
      <c r="C26" s="159"/>
      <c r="D26" s="159"/>
      <c r="E26" s="159"/>
      <c r="F26" s="159"/>
      <c r="G26" s="159"/>
      <c r="H26" s="159"/>
      <c r="I26" s="159"/>
    </row>
    <row r="27" spans="1:13" ht="24.95" customHeight="1" x14ac:dyDescent="0.25">
      <c r="A27" s="178"/>
      <c r="B27" s="174"/>
      <c r="C27" s="159"/>
      <c r="D27" s="159"/>
      <c r="E27" s="159"/>
      <c r="F27" s="159"/>
      <c r="G27" s="159"/>
      <c r="H27" s="159"/>
      <c r="I27" s="159"/>
    </row>
    <row r="28" spans="1:13" ht="24.95" customHeight="1" thickBot="1" x14ac:dyDescent="0.3"/>
    <row r="29" spans="1:13" ht="41.1" customHeight="1" thickBot="1" x14ac:dyDescent="0.35">
      <c r="A29" s="156" t="s">
        <v>153</v>
      </c>
      <c r="B29" s="223" t="s">
        <v>66</v>
      </c>
      <c r="C29" s="223" t="s">
        <v>67</v>
      </c>
      <c r="D29" s="223" t="s">
        <v>68</v>
      </c>
      <c r="E29" s="223" t="s">
        <v>69</v>
      </c>
      <c r="F29" s="223" t="s">
        <v>70</v>
      </c>
      <c r="G29" s="223" t="s">
        <v>71</v>
      </c>
      <c r="H29" s="223" t="s">
        <v>72</v>
      </c>
      <c r="I29" s="229"/>
      <c r="J29" s="253" t="s">
        <v>246</v>
      </c>
      <c r="K29" s="251" t="s">
        <v>189</v>
      </c>
      <c r="L29" s="175"/>
      <c r="M29" s="175"/>
    </row>
    <row r="30" spans="1:13" ht="24.95" customHeight="1" x14ac:dyDescent="0.25">
      <c r="A30" s="237" t="s">
        <v>48</v>
      </c>
      <c r="B30" s="166"/>
      <c r="C30" s="167"/>
      <c r="D30" s="167"/>
      <c r="E30" s="167"/>
      <c r="F30" s="281" t="s">
        <v>219</v>
      </c>
      <c r="G30" s="167"/>
      <c r="H30" s="167"/>
      <c r="I30" s="168"/>
      <c r="J30" s="275">
        <v>2</v>
      </c>
      <c r="K30" s="277"/>
      <c r="L30" s="176"/>
      <c r="M30" s="176"/>
    </row>
    <row r="31" spans="1:13" ht="24.95" customHeight="1" x14ac:dyDescent="0.25">
      <c r="A31" s="237" t="s">
        <v>49</v>
      </c>
      <c r="B31" s="169"/>
      <c r="C31" s="160"/>
      <c r="D31" s="254" t="s">
        <v>244</v>
      </c>
      <c r="E31" s="160"/>
      <c r="G31" s="160"/>
      <c r="H31" s="160"/>
      <c r="I31" s="170"/>
      <c r="J31" s="276">
        <v>2</v>
      </c>
      <c r="K31" s="278"/>
      <c r="L31" s="159"/>
      <c r="M31" s="159"/>
    </row>
    <row r="32" spans="1:13" ht="24.95" customHeight="1" x14ac:dyDescent="0.25">
      <c r="A32" s="237" t="s">
        <v>50</v>
      </c>
      <c r="B32" s="250" t="s">
        <v>195</v>
      </c>
      <c r="C32" s="254" t="s">
        <v>199</v>
      </c>
      <c r="D32" s="160"/>
      <c r="E32" s="160"/>
      <c r="F32" s="160"/>
      <c r="G32" s="160"/>
      <c r="H32" s="160"/>
      <c r="I32" s="170"/>
      <c r="J32" s="276">
        <v>2</v>
      </c>
      <c r="K32" s="278">
        <v>0</v>
      </c>
      <c r="L32" s="159"/>
      <c r="M32" s="159"/>
    </row>
    <row r="33" spans="1:13" ht="24.95" customHeight="1" thickBot="1" x14ac:dyDescent="0.3">
      <c r="A33" s="237" t="s">
        <v>51</v>
      </c>
      <c r="C33" s="249" t="s">
        <v>218</v>
      </c>
      <c r="D33" s="160"/>
      <c r="E33" s="160"/>
      <c r="F33" s="160"/>
      <c r="G33" s="160"/>
      <c r="H33" s="160"/>
      <c r="I33" s="170"/>
      <c r="J33" s="276"/>
      <c r="K33" s="278">
        <v>0</v>
      </c>
      <c r="L33" s="159"/>
      <c r="M33" s="159"/>
    </row>
    <row r="34" spans="1:13" ht="24.95" customHeight="1" x14ac:dyDescent="0.25">
      <c r="A34" s="237" t="s">
        <v>52</v>
      </c>
      <c r="B34" s="255" t="s">
        <v>203</v>
      </c>
      <c r="C34" s="160"/>
      <c r="D34" s="297" t="s">
        <v>188</v>
      </c>
      <c r="E34" s="160"/>
      <c r="F34" s="160"/>
      <c r="G34" s="160"/>
      <c r="H34" s="160"/>
      <c r="I34" s="170"/>
      <c r="J34" s="276">
        <v>2</v>
      </c>
      <c r="K34" s="278">
        <v>0</v>
      </c>
      <c r="L34" s="159"/>
      <c r="M34" s="159"/>
    </row>
    <row r="35" spans="1:13" ht="24.95" customHeight="1" x14ac:dyDescent="0.25">
      <c r="A35" s="237" t="s">
        <v>54</v>
      </c>
      <c r="B35" s="169"/>
      <c r="C35" s="160"/>
      <c r="D35" s="160"/>
      <c r="E35" s="160"/>
      <c r="F35" s="160"/>
      <c r="G35" s="160"/>
      <c r="H35" s="160"/>
      <c r="I35" s="170"/>
      <c r="J35" s="276"/>
      <c r="K35" s="278"/>
      <c r="L35" s="159"/>
      <c r="M35" s="159"/>
    </row>
    <row r="36" spans="1:13" ht="24.95" customHeight="1" x14ac:dyDescent="0.25">
      <c r="A36" s="237" t="s">
        <v>53</v>
      </c>
      <c r="B36" s="193"/>
      <c r="C36" s="194"/>
      <c r="D36" s="194"/>
      <c r="E36" s="194"/>
      <c r="F36" s="249" t="s">
        <v>196</v>
      </c>
      <c r="G36" s="194"/>
      <c r="H36" s="195"/>
      <c r="I36" s="196"/>
      <c r="J36" s="276"/>
      <c r="K36" s="278">
        <v>2</v>
      </c>
      <c r="L36" s="159"/>
      <c r="M36" s="159"/>
    </row>
    <row r="37" spans="1:13" ht="24.95" customHeight="1" thickBot="1" x14ac:dyDescent="0.35">
      <c r="A37" s="238"/>
      <c r="B37" s="171"/>
      <c r="C37" s="161"/>
      <c r="D37" s="161"/>
      <c r="E37" s="161"/>
      <c r="F37" s="161"/>
      <c r="G37" s="161"/>
      <c r="H37" s="162"/>
      <c r="I37" s="172"/>
      <c r="J37" s="276"/>
      <c r="K37" s="278"/>
      <c r="L37" s="159"/>
      <c r="M37" s="159"/>
    </row>
    <row r="38" spans="1:13" ht="24.95" customHeight="1" x14ac:dyDescent="0.35">
      <c r="A38" s="177"/>
      <c r="B38" s="273">
        <v>0</v>
      </c>
      <c r="C38" s="274">
        <v>0</v>
      </c>
      <c r="D38" s="274">
        <v>0</v>
      </c>
      <c r="E38" s="274"/>
      <c r="F38" s="274">
        <v>0</v>
      </c>
      <c r="G38" s="274"/>
      <c r="H38" s="274"/>
      <c r="I38" s="274"/>
      <c r="J38" s="319" t="s">
        <v>220</v>
      </c>
      <c r="K38" s="320"/>
    </row>
    <row r="39" spans="1:13" ht="24.95" customHeight="1" x14ac:dyDescent="0.25">
      <c r="A39" s="177"/>
      <c r="B39" s="279">
        <v>2</v>
      </c>
      <c r="C39" s="278">
        <v>2</v>
      </c>
      <c r="D39" s="278">
        <v>2</v>
      </c>
      <c r="E39" s="278"/>
      <c r="F39" s="278">
        <v>0</v>
      </c>
      <c r="G39" s="280"/>
      <c r="H39" s="278"/>
      <c r="I39" s="278"/>
    </row>
    <row r="40" spans="1:13" ht="24.95" customHeight="1" x14ac:dyDescent="0.25">
      <c r="A40" s="177"/>
      <c r="B40" s="174"/>
      <c r="C40" s="159"/>
      <c r="D40" s="159"/>
      <c r="E40" s="159"/>
      <c r="F40" s="159"/>
      <c r="G40" s="159"/>
      <c r="H40" s="159"/>
      <c r="I40" s="159"/>
    </row>
    <row r="41" spans="1:13" ht="24.95" customHeight="1" x14ac:dyDescent="0.25">
      <c r="A41" s="178"/>
      <c r="B41" s="174"/>
      <c r="C41" s="159"/>
      <c r="D41" s="159"/>
      <c r="E41" s="159"/>
      <c r="F41" s="159"/>
      <c r="G41" s="159"/>
      <c r="H41" s="159"/>
      <c r="I41" s="159"/>
    </row>
    <row r="42" spans="1:13" ht="24.95" customHeight="1" thickBot="1" x14ac:dyDescent="0.3"/>
    <row r="43" spans="1:13" ht="41.1" customHeight="1" thickBot="1" x14ac:dyDescent="0.35">
      <c r="A43" s="156" t="s">
        <v>154</v>
      </c>
      <c r="B43" s="165" t="s">
        <v>74</v>
      </c>
      <c r="C43" s="165" t="s">
        <v>75</v>
      </c>
      <c r="D43" s="165" t="s">
        <v>77</v>
      </c>
      <c r="E43" s="165" t="s">
        <v>76</v>
      </c>
      <c r="F43" s="165" t="s">
        <v>78</v>
      </c>
      <c r="G43" s="165" t="s">
        <v>79</v>
      </c>
      <c r="H43" s="173"/>
      <c r="I43" s="231"/>
      <c r="J43" s="253" t="s">
        <v>214</v>
      </c>
      <c r="K43" s="251" t="s">
        <v>189</v>
      </c>
      <c r="L43" s="175"/>
      <c r="M43" s="175"/>
    </row>
    <row r="44" spans="1:13" ht="24.95" customHeight="1" x14ac:dyDescent="0.25">
      <c r="A44" s="210" t="s">
        <v>56</v>
      </c>
      <c r="B44" s="166"/>
      <c r="C44" s="167"/>
      <c r="D44" s="297" t="s">
        <v>199</v>
      </c>
      <c r="E44" s="281" t="s">
        <v>197</v>
      </c>
      <c r="G44" s="167"/>
      <c r="H44" s="167"/>
      <c r="I44" s="168"/>
      <c r="J44" s="275">
        <v>2</v>
      </c>
      <c r="K44" s="277">
        <v>2</v>
      </c>
      <c r="L44" s="176"/>
      <c r="M44" s="176"/>
    </row>
    <row r="45" spans="1:13" ht="24.95" customHeight="1" x14ac:dyDescent="0.25">
      <c r="A45" s="210" t="s">
        <v>57</v>
      </c>
      <c r="B45" s="169"/>
      <c r="C45" s="160"/>
      <c r="E45" s="249" t="s">
        <v>195</v>
      </c>
      <c r="F45" s="254" t="s">
        <v>196</v>
      </c>
      <c r="G45" s="160"/>
      <c r="H45" s="160"/>
      <c r="I45" s="170"/>
      <c r="J45" s="276">
        <v>2</v>
      </c>
      <c r="K45" s="278">
        <v>0</v>
      </c>
      <c r="L45" s="159"/>
      <c r="M45" s="159"/>
    </row>
    <row r="46" spans="1:13" ht="24.95" customHeight="1" x14ac:dyDescent="0.25">
      <c r="A46" s="210" t="s">
        <v>58</v>
      </c>
      <c r="B46" s="250" t="s">
        <v>188</v>
      </c>
      <c r="C46" s="254" t="s">
        <v>199</v>
      </c>
      <c r="D46" s="160"/>
      <c r="E46" s="160"/>
      <c r="F46" s="160"/>
      <c r="G46" s="160"/>
      <c r="H46" s="160"/>
      <c r="I46" s="170"/>
      <c r="J46" s="276">
        <v>2</v>
      </c>
      <c r="K46" s="278">
        <v>0</v>
      </c>
      <c r="L46" s="159"/>
      <c r="M46" s="159"/>
    </row>
    <row r="47" spans="1:13" ht="24.95" customHeight="1" x14ac:dyDescent="0.25">
      <c r="A47" s="210" t="s">
        <v>59</v>
      </c>
      <c r="B47" s="255" t="s">
        <v>195</v>
      </c>
      <c r="C47" s="249" t="s">
        <v>188</v>
      </c>
      <c r="D47" s="160"/>
      <c r="E47" s="160"/>
      <c r="F47" s="160"/>
      <c r="G47" s="160"/>
      <c r="H47" s="160"/>
      <c r="I47" s="170"/>
      <c r="J47" s="276">
        <v>0</v>
      </c>
      <c r="K47" s="278">
        <v>0</v>
      </c>
      <c r="L47" s="159"/>
      <c r="M47" s="159"/>
    </row>
    <row r="48" spans="1:13" ht="24.95" customHeight="1" x14ac:dyDescent="0.25">
      <c r="A48" s="210"/>
      <c r="B48" s="169"/>
      <c r="C48" s="160"/>
      <c r="D48" s="160"/>
      <c r="E48" s="160"/>
      <c r="F48" s="160"/>
      <c r="G48" s="160"/>
      <c r="H48" s="160"/>
      <c r="I48" s="170"/>
      <c r="J48" s="276"/>
      <c r="K48" s="278"/>
      <c r="L48" s="159"/>
      <c r="M48" s="159"/>
    </row>
    <row r="49" spans="1:13" ht="24.95" customHeight="1" x14ac:dyDescent="0.25">
      <c r="A49" s="210"/>
      <c r="B49" s="169"/>
      <c r="C49" s="160"/>
      <c r="D49" s="160"/>
      <c r="E49" s="160"/>
      <c r="F49" s="160"/>
      <c r="G49" s="160"/>
      <c r="H49" s="160"/>
      <c r="I49" s="170"/>
      <c r="J49" s="276"/>
      <c r="K49" s="278"/>
      <c r="L49" s="159"/>
      <c r="M49" s="159"/>
    </row>
    <row r="50" spans="1:13" ht="24.95" customHeight="1" x14ac:dyDescent="0.25">
      <c r="A50" s="210"/>
      <c r="B50" s="193"/>
      <c r="C50" s="194"/>
      <c r="D50" s="194"/>
      <c r="E50" s="194"/>
      <c r="F50" s="194"/>
      <c r="G50" s="194"/>
      <c r="H50" s="195"/>
      <c r="I50" s="196"/>
      <c r="J50" s="276"/>
      <c r="K50" s="278"/>
      <c r="L50" s="159"/>
      <c r="M50" s="159"/>
    </row>
    <row r="51" spans="1:13" ht="24.95" customHeight="1" thickBot="1" x14ac:dyDescent="0.3">
      <c r="A51" s="210"/>
      <c r="B51" s="171"/>
      <c r="C51" s="161"/>
      <c r="D51" s="161"/>
      <c r="E51" s="161"/>
      <c r="F51" s="161"/>
      <c r="G51" s="161"/>
      <c r="H51" s="162"/>
      <c r="I51" s="172"/>
      <c r="J51" s="276"/>
      <c r="K51" s="278"/>
      <c r="L51" s="159"/>
      <c r="M51" s="159"/>
    </row>
    <row r="52" spans="1:13" ht="24.95" customHeight="1" x14ac:dyDescent="0.35">
      <c r="A52" s="177"/>
      <c r="B52" s="273">
        <v>2</v>
      </c>
      <c r="C52" s="274">
        <v>0</v>
      </c>
      <c r="D52" s="274"/>
      <c r="E52" s="274">
        <v>0</v>
      </c>
      <c r="F52" s="274">
        <v>0</v>
      </c>
      <c r="G52" s="274"/>
      <c r="H52" s="274"/>
      <c r="I52" s="274"/>
      <c r="J52" s="319" t="s">
        <v>223</v>
      </c>
      <c r="K52" s="320"/>
    </row>
    <row r="53" spans="1:13" ht="24.95" customHeight="1" x14ac:dyDescent="0.25">
      <c r="A53" s="177"/>
      <c r="B53" s="279">
        <v>2</v>
      </c>
      <c r="C53" s="278">
        <v>2</v>
      </c>
      <c r="D53" s="278">
        <v>0</v>
      </c>
      <c r="E53" s="278">
        <v>2</v>
      </c>
      <c r="F53" s="278"/>
      <c r="G53" s="280"/>
      <c r="H53" s="278"/>
      <c r="I53" s="278"/>
    </row>
    <row r="54" spans="1:13" ht="24.95" customHeight="1" x14ac:dyDescent="0.25">
      <c r="A54" s="177"/>
      <c r="B54" s="174"/>
      <c r="C54" s="159"/>
      <c r="D54" s="159"/>
      <c r="E54" s="159"/>
      <c r="F54" s="159"/>
      <c r="G54" s="159"/>
      <c r="H54" s="159"/>
      <c r="I54" s="159"/>
    </row>
    <row r="55" spans="1:13" ht="24.95" customHeight="1" x14ac:dyDescent="0.25">
      <c r="A55" s="178"/>
      <c r="B55" s="174"/>
      <c r="C55" s="159"/>
      <c r="D55" s="159"/>
      <c r="E55" s="159"/>
      <c r="F55" s="159"/>
      <c r="G55" s="159"/>
      <c r="H55" s="159"/>
      <c r="I55" s="159"/>
    </row>
  </sheetData>
  <mergeCells count="4">
    <mergeCell ref="J10:K10"/>
    <mergeCell ref="J24:K24"/>
    <mergeCell ref="J38:K38"/>
    <mergeCell ref="J52:K5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37" zoomScale="85" zoomScaleNormal="85" workbookViewId="0">
      <selection activeCell="G44" sqref="G44:G45"/>
    </sheetView>
  </sheetViews>
  <sheetFormatPr defaultRowHeight="24.95" customHeight="1" x14ac:dyDescent="0.25"/>
  <cols>
    <col min="1" max="1" width="25.7109375" style="158" customWidth="1"/>
    <col min="2" max="9" width="18.7109375" style="157" customWidth="1"/>
    <col min="10" max="16384" width="9.140625" style="157"/>
  </cols>
  <sheetData>
    <row r="1" spans="1:13" ht="41.1" customHeight="1" thickBot="1" x14ac:dyDescent="0.35">
      <c r="A1" s="156" t="s">
        <v>155</v>
      </c>
      <c r="B1" s="224" t="s">
        <v>61</v>
      </c>
      <c r="C1" s="225" t="s">
        <v>62</v>
      </c>
      <c r="D1" s="224" t="s">
        <v>63</v>
      </c>
      <c r="E1" s="224" t="s">
        <v>64</v>
      </c>
      <c r="F1" s="224" t="s">
        <v>65</v>
      </c>
      <c r="G1" s="224" t="s">
        <v>182</v>
      </c>
      <c r="H1" s="224"/>
      <c r="I1" s="224"/>
      <c r="J1" s="253" t="s">
        <v>214</v>
      </c>
      <c r="K1" s="251" t="s">
        <v>201</v>
      </c>
      <c r="L1" s="175"/>
      <c r="M1" s="175"/>
    </row>
    <row r="2" spans="1:13" ht="24.95" customHeight="1" x14ac:dyDescent="0.25">
      <c r="A2" s="191" t="s">
        <v>85</v>
      </c>
      <c r="B2" s="166"/>
      <c r="C2" s="167"/>
      <c r="D2" s="297" t="s">
        <v>196</v>
      </c>
      <c r="E2" s="167"/>
      <c r="F2" s="313" t="s">
        <v>203</v>
      </c>
      <c r="G2" s="167"/>
      <c r="H2" s="167"/>
      <c r="I2" s="168"/>
      <c r="J2" s="275">
        <v>2</v>
      </c>
      <c r="K2" s="277">
        <v>2</v>
      </c>
      <c r="L2" s="176"/>
      <c r="M2" s="176"/>
    </row>
    <row r="3" spans="1:13" ht="24.95" customHeight="1" x14ac:dyDescent="0.25">
      <c r="A3" s="192" t="s">
        <v>86</v>
      </c>
      <c r="B3" s="169"/>
      <c r="C3" s="160"/>
      <c r="D3" s="314" t="s">
        <v>197</v>
      </c>
      <c r="E3" s="160"/>
      <c r="G3" s="249" t="s">
        <v>186</v>
      </c>
      <c r="H3" s="160"/>
      <c r="I3" s="170"/>
      <c r="J3" s="276">
        <v>2</v>
      </c>
      <c r="K3" s="278">
        <v>1</v>
      </c>
      <c r="L3" s="159"/>
      <c r="M3" s="159"/>
    </row>
    <row r="4" spans="1:13" ht="24.95" customHeight="1" x14ac:dyDescent="0.25">
      <c r="A4" s="191" t="s">
        <v>87</v>
      </c>
      <c r="B4" s="169"/>
      <c r="C4" s="160"/>
      <c r="D4" s="160"/>
      <c r="E4" s="160"/>
      <c r="F4" s="160"/>
      <c r="G4" s="160"/>
      <c r="H4" s="160"/>
      <c r="I4" s="170"/>
      <c r="J4" s="276"/>
      <c r="K4" s="278"/>
      <c r="L4" s="159"/>
      <c r="M4" s="159"/>
    </row>
    <row r="5" spans="1:13" ht="24.95" customHeight="1" x14ac:dyDescent="0.25">
      <c r="A5" s="191" t="s">
        <v>88</v>
      </c>
      <c r="B5" s="315" t="s">
        <v>205</v>
      </c>
      <c r="C5" s="249" t="s">
        <v>185</v>
      </c>
      <c r="D5" s="160"/>
      <c r="E5" s="160"/>
      <c r="F5" s="160"/>
      <c r="G5" s="160"/>
      <c r="H5" s="160"/>
      <c r="I5" s="170"/>
      <c r="J5" s="276">
        <v>1</v>
      </c>
      <c r="K5" s="278">
        <v>1</v>
      </c>
      <c r="L5" s="159"/>
      <c r="M5" s="159"/>
    </row>
    <row r="6" spans="1:13" ht="24.95" customHeight="1" x14ac:dyDescent="0.25">
      <c r="A6" s="191" t="s">
        <v>89</v>
      </c>
      <c r="B6" s="193"/>
      <c r="C6" s="314" t="s">
        <v>185</v>
      </c>
      <c r="D6" s="160"/>
      <c r="E6" s="160"/>
      <c r="F6" s="160"/>
      <c r="G6" s="160"/>
      <c r="H6" s="160"/>
      <c r="I6" s="170"/>
      <c r="J6" s="276">
        <v>1</v>
      </c>
      <c r="K6" s="278"/>
      <c r="L6" s="159"/>
      <c r="M6" s="159"/>
    </row>
    <row r="7" spans="1:13" ht="24.95" customHeight="1" x14ac:dyDescent="0.25">
      <c r="A7" s="191" t="s">
        <v>91</v>
      </c>
      <c r="B7" s="250" t="s">
        <v>211</v>
      </c>
      <c r="C7" s="160"/>
      <c r="D7" s="160"/>
      <c r="E7" s="160"/>
      <c r="F7" s="160"/>
      <c r="G7" s="160"/>
      <c r="H7" s="160"/>
      <c r="I7" s="170"/>
      <c r="J7" s="276"/>
      <c r="K7" s="278">
        <v>0</v>
      </c>
      <c r="L7" s="159"/>
      <c r="M7" s="159"/>
    </row>
    <row r="8" spans="1:13" ht="24.95" customHeight="1" x14ac:dyDescent="0.25">
      <c r="A8" s="191" t="s">
        <v>90</v>
      </c>
      <c r="B8" s="193"/>
      <c r="C8" s="194"/>
      <c r="D8" s="194"/>
      <c r="E8" s="194"/>
      <c r="F8" s="194"/>
      <c r="G8" s="194"/>
      <c r="H8" s="195"/>
      <c r="I8" s="196"/>
      <c r="J8" s="276"/>
      <c r="K8" s="278"/>
      <c r="L8" s="159"/>
      <c r="M8" s="159"/>
    </row>
    <row r="9" spans="1:13" ht="24.95" customHeight="1" thickBot="1" x14ac:dyDescent="0.3">
      <c r="A9" s="191" t="s">
        <v>92</v>
      </c>
      <c r="B9" s="171"/>
      <c r="C9" s="161"/>
      <c r="D9" s="161"/>
      <c r="E9" s="161"/>
      <c r="F9" s="161"/>
      <c r="G9" s="161"/>
      <c r="H9" s="162"/>
      <c r="I9" s="172"/>
      <c r="J9" s="276"/>
      <c r="K9" s="278"/>
      <c r="L9" s="159"/>
      <c r="M9" s="159"/>
    </row>
    <row r="10" spans="1:13" ht="24.95" customHeight="1" x14ac:dyDescent="0.35">
      <c r="A10" s="177"/>
      <c r="B10" s="273">
        <v>1</v>
      </c>
      <c r="C10" s="274">
        <v>1</v>
      </c>
      <c r="D10" s="274">
        <v>0</v>
      </c>
      <c r="E10" s="274"/>
      <c r="F10" s="274">
        <v>0</v>
      </c>
      <c r="G10" s="274"/>
      <c r="H10" s="274"/>
      <c r="I10" s="274"/>
      <c r="J10" s="319" t="s">
        <v>220</v>
      </c>
      <c r="K10" s="320"/>
    </row>
    <row r="11" spans="1:13" ht="24.95" customHeight="1" x14ac:dyDescent="0.25">
      <c r="A11" s="177"/>
      <c r="B11" s="279">
        <v>2</v>
      </c>
      <c r="C11" s="278">
        <v>1</v>
      </c>
      <c r="D11" s="278">
        <v>0</v>
      </c>
      <c r="E11" s="278"/>
      <c r="F11" s="278"/>
      <c r="G11" s="280">
        <v>1</v>
      </c>
      <c r="H11" s="278"/>
      <c r="I11" s="278"/>
    </row>
    <row r="12" spans="1:13" ht="24.95" customHeight="1" x14ac:dyDescent="0.25">
      <c r="A12" s="177"/>
      <c r="B12" s="174"/>
      <c r="C12" s="159"/>
      <c r="D12" s="159"/>
      <c r="E12" s="159"/>
      <c r="F12" s="159"/>
      <c r="G12" s="159"/>
      <c r="H12" s="159"/>
      <c r="I12" s="159"/>
    </row>
    <row r="13" spans="1:13" ht="24.95" customHeight="1" x14ac:dyDescent="0.25">
      <c r="A13" s="178"/>
      <c r="B13" s="174"/>
      <c r="C13" s="159"/>
      <c r="D13" s="159"/>
      <c r="E13" s="159"/>
      <c r="F13" s="159"/>
      <c r="G13" s="159"/>
      <c r="H13" s="159"/>
      <c r="I13" s="159"/>
    </row>
    <row r="14" spans="1:13" ht="24.95" customHeight="1" thickBot="1" x14ac:dyDescent="0.3"/>
    <row r="15" spans="1:13" ht="41.1" customHeight="1" thickBot="1" x14ac:dyDescent="0.35">
      <c r="A15" s="156" t="s">
        <v>156</v>
      </c>
      <c r="B15" s="220" t="s">
        <v>94</v>
      </c>
      <c r="C15" s="220" t="s">
        <v>95</v>
      </c>
      <c r="D15" s="220" t="s">
        <v>96</v>
      </c>
      <c r="E15" s="220" t="s">
        <v>97</v>
      </c>
      <c r="F15" s="220" t="s">
        <v>121</v>
      </c>
      <c r="G15" s="220" t="s">
        <v>99</v>
      </c>
      <c r="H15" s="221"/>
      <c r="I15" s="236"/>
      <c r="J15" s="253" t="s">
        <v>201</v>
      </c>
      <c r="K15" s="251" t="s">
        <v>201</v>
      </c>
      <c r="L15" s="175"/>
      <c r="M15" s="175"/>
    </row>
    <row r="16" spans="1:13" ht="24.95" customHeight="1" x14ac:dyDescent="0.25">
      <c r="A16" s="212" t="s">
        <v>110</v>
      </c>
      <c r="B16" s="166"/>
      <c r="C16" s="167"/>
      <c r="D16" s="297" t="s">
        <v>187</v>
      </c>
      <c r="E16" s="313" t="s">
        <v>225</v>
      </c>
      <c r="F16" s="167"/>
      <c r="G16" s="167"/>
      <c r="H16" s="167"/>
      <c r="I16" s="168"/>
      <c r="J16" s="275">
        <v>2</v>
      </c>
      <c r="K16" s="277">
        <v>0</v>
      </c>
      <c r="L16" s="176"/>
      <c r="M16" s="176"/>
    </row>
    <row r="17" spans="1:13" ht="24.95" customHeight="1" x14ac:dyDescent="0.25">
      <c r="A17" s="212" t="s">
        <v>111</v>
      </c>
      <c r="B17" s="169"/>
      <c r="C17" s="160"/>
      <c r="D17" s="314" t="s">
        <v>196</v>
      </c>
      <c r="E17" s="249" t="s">
        <v>203</v>
      </c>
      <c r="F17" s="160"/>
      <c r="G17" s="160"/>
      <c r="H17" s="160"/>
      <c r="I17" s="170"/>
      <c r="J17" s="276">
        <v>2</v>
      </c>
      <c r="K17" s="278">
        <v>2</v>
      </c>
      <c r="L17" s="159"/>
      <c r="M17" s="159"/>
    </row>
    <row r="18" spans="1:13" ht="24.95" customHeight="1" x14ac:dyDescent="0.25">
      <c r="A18" s="212" t="s">
        <v>112</v>
      </c>
      <c r="B18" s="250" t="s">
        <v>186</v>
      </c>
      <c r="C18" s="314" t="s">
        <v>191</v>
      </c>
      <c r="D18" s="160"/>
      <c r="E18" s="160"/>
      <c r="F18" s="160"/>
      <c r="G18" s="160"/>
      <c r="H18" s="160"/>
      <c r="I18" s="170"/>
      <c r="J18" s="276">
        <v>0</v>
      </c>
      <c r="K18" s="278">
        <v>1</v>
      </c>
      <c r="L18" s="159"/>
      <c r="M18" s="159"/>
    </row>
    <row r="19" spans="1:13" ht="24.95" customHeight="1" x14ac:dyDescent="0.25">
      <c r="A19" s="212" t="s">
        <v>113</v>
      </c>
      <c r="B19" s="315" t="s">
        <v>188</v>
      </c>
      <c r="C19" s="249" t="s">
        <v>186</v>
      </c>
      <c r="D19" s="160"/>
      <c r="E19" s="160"/>
      <c r="F19" s="160"/>
      <c r="G19" s="160"/>
      <c r="H19" s="160"/>
      <c r="I19" s="170"/>
      <c r="J19" s="276">
        <v>0</v>
      </c>
      <c r="K19" s="278">
        <v>1</v>
      </c>
      <c r="L19" s="159"/>
      <c r="M19" s="159"/>
    </row>
    <row r="20" spans="1:13" ht="24.95" customHeight="1" x14ac:dyDescent="0.25">
      <c r="A20" s="212" t="s">
        <v>114</v>
      </c>
      <c r="C20" s="160"/>
      <c r="D20" s="160"/>
      <c r="E20" s="160"/>
      <c r="F20" s="160"/>
      <c r="G20" s="160"/>
      <c r="H20" s="160"/>
      <c r="I20" s="170"/>
      <c r="J20" s="276"/>
      <c r="K20" s="278"/>
      <c r="L20" s="159"/>
      <c r="M20" s="159"/>
    </row>
    <row r="21" spans="1:13" ht="24.95" customHeight="1" x14ac:dyDescent="0.25">
      <c r="A21" s="222"/>
      <c r="B21" s="169"/>
      <c r="C21" s="160"/>
      <c r="D21" s="160"/>
      <c r="E21" s="160"/>
      <c r="F21" s="160"/>
      <c r="G21" s="160"/>
      <c r="H21" s="160"/>
      <c r="I21" s="170"/>
      <c r="J21" s="276"/>
      <c r="K21" s="278"/>
      <c r="L21" s="159"/>
      <c r="M21" s="159"/>
    </row>
    <row r="22" spans="1:13" ht="24.95" customHeight="1" x14ac:dyDescent="0.25">
      <c r="A22" s="222"/>
      <c r="B22" s="193"/>
      <c r="C22" s="194"/>
      <c r="D22" s="194"/>
      <c r="E22" s="194"/>
      <c r="F22" s="194"/>
      <c r="G22" s="194"/>
      <c r="H22" s="195"/>
      <c r="I22" s="196"/>
      <c r="J22" s="276"/>
      <c r="K22" s="278"/>
      <c r="L22" s="159"/>
      <c r="M22" s="159"/>
    </row>
    <row r="23" spans="1:13" ht="24.95" customHeight="1" thickBot="1" x14ac:dyDescent="0.3">
      <c r="A23" s="222"/>
      <c r="B23" s="171"/>
      <c r="C23" s="161"/>
      <c r="D23" s="161"/>
      <c r="E23" s="161"/>
      <c r="F23" s="161"/>
      <c r="G23" s="161"/>
      <c r="H23" s="162"/>
      <c r="I23" s="172"/>
      <c r="J23" s="276"/>
      <c r="K23" s="278"/>
      <c r="L23" s="159"/>
      <c r="M23" s="159"/>
    </row>
    <row r="24" spans="1:13" ht="24.95" customHeight="1" x14ac:dyDescent="0.35">
      <c r="A24" s="177"/>
      <c r="B24" s="273">
        <v>2</v>
      </c>
      <c r="C24" s="274">
        <v>2</v>
      </c>
      <c r="D24" s="274">
        <v>0</v>
      </c>
      <c r="E24" s="274">
        <v>0</v>
      </c>
      <c r="F24" s="274"/>
      <c r="G24" s="274"/>
      <c r="H24" s="274"/>
      <c r="I24" s="274"/>
      <c r="J24" s="319" t="s">
        <v>223</v>
      </c>
      <c r="K24" s="320"/>
    </row>
    <row r="25" spans="1:13" ht="24.95" customHeight="1" x14ac:dyDescent="0.25">
      <c r="A25" s="177"/>
      <c r="B25" s="279">
        <v>1</v>
      </c>
      <c r="C25" s="278">
        <v>1</v>
      </c>
      <c r="D25" s="278">
        <v>2</v>
      </c>
      <c r="E25" s="278">
        <v>0</v>
      </c>
      <c r="F25" s="278"/>
      <c r="G25" s="280"/>
      <c r="H25" s="278"/>
      <c r="I25" s="278"/>
    </row>
    <row r="26" spans="1:13" ht="24.95" customHeight="1" x14ac:dyDescent="0.25">
      <c r="A26" s="177"/>
      <c r="B26" s="174"/>
      <c r="C26" s="159"/>
      <c r="D26" s="159"/>
      <c r="E26" s="159"/>
      <c r="F26" s="159"/>
      <c r="G26" s="159"/>
      <c r="H26" s="159"/>
      <c r="I26" s="159"/>
    </row>
    <row r="27" spans="1:13" ht="24.95" customHeight="1" x14ac:dyDescent="0.25">
      <c r="A27" s="178"/>
      <c r="B27" s="174"/>
      <c r="C27" s="159"/>
      <c r="D27" s="159"/>
      <c r="E27" s="159"/>
      <c r="F27" s="159"/>
      <c r="G27" s="159"/>
      <c r="H27" s="159"/>
      <c r="I27" s="159"/>
    </row>
    <row r="28" spans="1:13" ht="24.95" customHeight="1" thickBot="1" x14ac:dyDescent="0.3"/>
    <row r="29" spans="1:13" ht="41.1" customHeight="1" thickBot="1" x14ac:dyDescent="0.35">
      <c r="A29" s="156" t="s">
        <v>157</v>
      </c>
      <c r="B29" s="165" t="s">
        <v>74</v>
      </c>
      <c r="C29" s="165" t="s">
        <v>75</v>
      </c>
      <c r="D29" s="165" t="s">
        <v>77</v>
      </c>
      <c r="E29" s="165" t="s">
        <v>76</v>
      </c>
      <c r="F29" s="165" t="s">
        <v>78</v>
      </c>
      <c r="G29" s="165" t="s">
        <v>79</v>
      </c>
      <c r="H29" s="173"/>
      <c r="I29" s="231"/>
      <c r="J29" s="253" t="s">
        <v>184</v>
      </c>
      <c r="K29" s="251" t="s">
        <v>202</v>
      </c>
      <c r="L29" s="175"/>
      <c r="M29" s="175"/>
    </row>
    <row r="30" spans="1:13" ht="24.95" customHeight="1" x14ac:dyDescent="0.25">
      <c r="A30" s="216" t="s">
        <v>66</v>
      </c>
      <c r="B30" s="166"/>
      <c r="C30" s="167"/>
      <c r="D30" s="167"/>
      <c r="E30" s="313" t="s">
        <v>195</v>
      </c>
      <c r="F30" s="297" t="s">
        <v>203</v>
      </c>
      <c r="G30" s="167"/>
      <c r="H30" s="167"/>
      <c r="I30" s="168"/>
      <c r="J30" s="275">
        <v>0</v>
      </c>
      <c r="K30" s="277">
        <v>2</v>
      </c>
      <c r="L30" s="176"/>
      <c r="M30" s="176"/>
    </row>
    <row r="31" spans="1:13" ht="24.95" customHeight="1" x14ac:dyDescent="0.25">
      <c r="A31" s="216" t="s">
        <v>67</v>
      </c>
      <c r="B31" s="169"/>
      <c r="C31" s="160"/>
      <c r="D31" s="314" t="s">
        <v>186</v>
      </c>
      <c r="E31" s="249" t="s">
        <v>185</v>
      </c>
      <c r="F31" s="160"/>
      <c r="G31" s="160"/>
      <c r="H31" s="160"/>
      <c r="I31" s="170"/>
      <c r="J31" s="276">
        <v>1</v>
      </c>
      <c r="K31" s="278">
        <v>1</v>
      </c>
      <c r="L31" s="159"/>
      <c r="M31" s="159"/>
    </row>
    <row r="32" spans="1:13" ht="24.95" customHeight="1" x14ac:dyDescent="0.25">
      <c r="A32" s="216" t="s">
        <v>68</v>
      </c>
      <c r="B32" s="250" t="s">
        <v>226</v>
      </c>
      <c r="C32" s="314" t="s">
        <v>188</v>
      </c>
      <c r="D32" s="160"/>
      <c r="E32" s="160"/>
      <c r="F32" s="160"/>
      <c r="G32" s="160"/>
      <c r="H32" s="160"/>
      <c r="I32" s="170"/>
      <c r="J32" s="276">
        <v>0</v>
      </c>
      <c r="K32" s="278">
        <v>2</v>
      </c>
      <c r="L32" s="159"/>
      <c r="M32" s="159"/>
    </row>
    <row r="33" spans="1:13" ht="24.95" customHeight="1" x14ac:dyDescent="0.25">
      <c r="A33" s="216" t="s">
        <v>69</v>
      </c>
      <c r="B33" s="315" t="s">
        <v>195</v>
      </c>
      <c r="C33" s="249" t="s">
        <v>195</v>
      </c>
      <c r="D33" s="160"/>
      <c r="E33" s="160"/>
      <c r="F33" s="160"/>
      <c r="G33" s="160"/>
      <c r="H33" s="160"/>
      <c r="I33" s="170"/>
      <c r="J33" s="276">
        <v>0</v>
      </c>
      <c r="K33" s="278">
        <v>0</v>
      </c>
      <c r="L33" s="159"/>
      <c r="M33" s="159"/>
    </row>
    <row r="34" spans="1:13" ht="24.95" customHeight="1" x14ac:dyDescent="0.25">
      <c r="A34" s="216" t="s">
        <v>70</v>
      </c>
      <c r="B34" s="169"/>
      <c r="C34" s="160"/>
      <c r="D34" s="160"/>
      <c r="E34" s="160"/>
      <c r="F34" s="160"/>
      <c r="G34" s="160"/>
      <c r="H34" s="160"/>
      <c r="I34" s="170"/>
      <c r="J34" s="276"/>
      <c r="K34" s="278"/>
      <c r="L34" s="159"/>
      <c r="M34" s="159"/>
    </row>
    <row r="35" spans="1:13" ht="24.95" customHeight="1" x14ac:dyDescent="0.25">
      <c r="A35" s="216" t="s">
        <v>71</v>
      </c>
      <c r="B35" s="169"/>
      <c r="C35" s="160"/>
      <c r="D35" s="160"/>
      <c r="E35" s="160"/>
      <c r="F35" s="160"/>
      <c r="G35" s="160"/>
      <c r="H35" s="160"/>
      <c r="I35" s="170"/>
      <c r="J35" s="276"/>
      <c r="K35" s="278"/>
      <c r="L35" s="159"/>
      <c r="M35" s="159"/>
    </row>
    <row r="36" spans="1:13" ht="24.95" customHeight="1" x14ac:dyDescent="0.25">
      <c r="A36" s="216" t="s">
        <v>72</v>
      </c>
      <c r="B36" s="193"/>
      <c r="C36" s="194"/>
      <c r="D36" s="194"/>
      <c r="E36" s="194"/>
      <c r="F36" s="194"/>
      <c r="G36" s="194"/>
      <c r="H36" s="195"/>
      <c r="I36" s="196"/>
      <c r="J36" s="276"/>
      <c r="K36" s="278"/>
      <c r="L36" s="159"/>
      <c r="M36" s="159"/>
    </row>
    <row r="37" spans="1:13" ht="24.95" customHeight="1" thickBot="1" x14ac:dyDescent="0.3">
      <c r="A37" s="216"/>
      <c r="B37" s="171"/>
      <c r="C37" s="161"/>
      <c r="D37" s="161"/>
      <c r="E37" s="161"/>
      <c r="F37" s="161"/>
      <c r="G37" s="161"/>
      <c r="H37" s="162"/>
      <c r="I37" s="172"/>
      <c r="J37" s="276"/>
      <c r="K37" s="278"/>
      <c r="L37" s="159"/>
      <c r="M37" s="159"/>
    </row>
    <row r="38" spans="1:13" ht="24.95" customHeight="1" x14ac:dyDescent="0.35">
      <c r="A38" s="177"/>
      <c r="B38" s="273">
        <v>2</v>
      </c>
      <c r="C38" s="274">
        <v>2</v>
      </c>
      <c r="D38" s="274">
        <v>1</v>
      </c>
      <c r="E38" s="274">
        <v>2</v>
      </c>
      <c r="F38" s="274"/>
      <c r="G38" s="274"/>
      <c r="H38" s="274"/>
      <c r="I38" s="274"/>
      <c r="J38" s="319" t="s">
        <v>209</v>
      </c>
      <c r="K38" s="320"/>
    </row>
    <row r="39" spans="1:13" ht="24.95" customHeight="1" x14ac:dyDescent="0.25">
      <c r="A39" s="177"/>
      <c r="B39" s="279">
        <v>0</v>
      </c>
      <c r="C39" s="278">
        <v>2</v>
      </c>
      <c r="D39" s="278"/>
      <c r="E39" s="278">
        <v>1</v>
      </c>
      <c r="F39" s="278">
        <v>0</v>
      </c>
      <c r="G39" s="280"/>
      <c r="H39" s="278"/>
      <c r="I39" s="278"/>
    </row>
    <row r="40" spans="1:13" ht="24.95" customHeight="1" x14ac:dyDescent="0.25">
      <c r="A40" s="177"/>
      <c r="B40" s="174"/>
      <c r="C40" s="159"/>
      <c r="D40" s="159"/>
      <c r="E40" s="159"/>
      <c r="F40" s="159"/>
      <c r="G40" s="159"/>
      <c r="H40" s="159"/>
      <c r="I40" s="159"/>
    </row>
    <row r="41" spans="1:13" ht="24.95" customHeight="1" x14ac:dyDescent="0.25">
      <c r="A41" s="178"/>
      <c r="B41" s="174"/>
      <c r="C41" s="159"/>
      <c r="D41" s="159"/>
      <c r="E41" s="159"/>
      <c r="F41" s="159"/>
      <c r="G41" s="159"/>
      <c r="H41" s="159"/>
      <c r="I41" s="159"/>
    </row>
    <row r="42" spans="1:13" ht="24.95" customHeight="1" thickBot="1" x14ac:dyDescent="0.3"/>
    <row r="43" spans="1:13" ht="41.1" customHeight="1" thickBot="1" x14ac:dyDescent="0.35">
      <c r="A43" s="156" t="s">
        <v>158</v>
      </c>
      <c r="B43" s="204" t="s">
        <v>81</v>
      </c>
      <c r="C43" s="204" t="s">
        <v>116</v>
      </c>
      <c r="D43" s="204" t="s">
        <v>117</v>
      </c>
      <c r="E43" s="204" t="s">
        <v>82</v>
      </c>
      <c r="F43" s="204" t="s">
        <v>83</v>
      </c>
      <c r="G43" s="204" t="s">
        <v>84</v>
      </c>
      <c r="H43" s="205"/>
      <c r="I43" s="232"/>
      <c r="J43" s="253" t="s">
        <v>214</v>
      </c>
      <c r="K43" s="251" t="s">
        <v>200</v>
      </c>
      <c r="L43" s="175"/>
      <c r="M43" s="175"/>
    </row>
    <row r="44" spans="1:13" ht="24.95" customHeight="1" x14ac:dyDescent="0.25">
      <c r="A44" s="237" t="s">
        <v>48</v>
      </c>
      <c r="B44" s="166"/>
      <c r="C44" s="167"/>
      <c r="D44" s="297" t="s">
        <v>225</v>
      </c>
      <c r="E44" s="313" t="s">
        <v>204</v>
      </c>
      <c r="F44" s="167"/>
      <c r="G44" s="167"/>
      <c r="H44" s="167"/>
      <c r="I44" s="168"/>
      <c r="J44" s="275">
        <v>2</v>
      </c>
      <c r="K44" s="277">
        <v>2</v>
      </c>
      <c r="L44" s="176"/>
      <c r="M44" s="176"/>
    </row>
    <row r="45" spans="1:13" ht="24.95" customHeight="1" x14ac:dyDescent="0.25">
      <c r="A45" s="237" t="s">
        <v>49</v>
      </c>
      <c r="B45" s="169"/>
      <c r="C45" s="160"/>
      <c r="D45" s="314" t="s">
        <v>186</v>
      </c>
      <c r="F45" s="249" t="s">
        <v>186</v>
      </c>
      <c r="G45" s="160"/>
      <c r="H45" s="160"/>
      <c r="I45" s="170"/>
      <c r="J45" s="276">
        <v>1</v>
      </c>
      <c r="K45" s="278">
        <v>1</v>
      </c>
      <c r="L45" s="159"/>
      <c r="M45" s="159"/>
    </row>
    <row r="46" spans="1:13" ht="24.95" customHeight="1" x14ac:dyDescent="0.25">
      <c r="A46" s="237" t="s">
        <v>50</v>
      </c>
      <c r="B46" s="250" t="s">
        <v>190</v>
      </c>
      <c r="C46" s="314" t="s">
        <v>186</v>
      </c>
      <c r="D46" s="160"/>
      <c r="E46" s="160"/>
      <c r="F46" s="160"/>
      <c r="G46" s="160"/>
      <c r="H46" s="160"/>
      <c r="I46" s="170"/>
      <c r="J46" s="276">
        <v>1</v>
      </c>
      <c r="K46" s="278">
        <v>0</v>
      </c>
      <c r="L46" s="159"/>
      <c r="M46" s="159"/>
    </row>
    <row r="47" spans="1:13" ht="24.95" customHeight="1" x14ac:dyDescent="0.25">
      <c r="A47" s="237" t="s">
        <v>51</v>
      </c>
      <c r="C47" s="249" t="s">
        <v>187</v>
      </c>
      <c r="D47" s="160"/>
      <c r="E47" s="160"/>
      <c r="F47" s="316" t="s">
        <v>226</v>
      </c>
      <c r="G47" s="160"/>
      <c r="H47" s="160"/>
      <c r="I47" s="170"/>
      <c r="J47" s="276">
        <v>2</v>
      </c>
      <c r="K47" s="278">
        <v>0</v>
      </c>
      <c r="L47" s="159"/>
      <c r="M47" s="159"/>
    </row>
    <row r="48" spans="1:13" ht="24.95" customHeight="1" x14ac:dyDescent="0.25">
      <c r="A48" s="237" t="s">
        <v>52</v>
      </c>
      <c r="B48" s="169"/>
      <c r="C48" s="160"/>
      <c r="D48" s="160"/>
      <c r="E48" s="160"/>
      <c r="F48" s="160"/>
      <c r="G48" s="160"/>
      <c r="H48" s="160"/>
      <c r="I48" s="170"/>
      <c r="J48" s="276"/>
      <c r="K48" s="278"/>
      <c r="L48" s="159"/>
      <c r="M48" s="159"/>
    </row>
    <row r="49" spans="1:13" ht="24.95" customHeight="1" x14ac:dyDescent="0.25">
      <c r="A49" s="237" t="s">
        <v>54</v>
      </c>
      <c r="B49" s="169"/>
      <c r="C49" s="160"/>
      <c r="D49" s="160"/>
      <c r="E49" s="160"/>
      <c r="F49" s="160"/>
      <c r="G49" s="160"/>
      <c r="H49" s="160"/>
      <c r="I49" s="170"/>
      <c r="J49" s="276"/>
      <c r="K49" s="278"/>
      <c r="L49" s="159"/>
      <c r="M49" s="159"/>
    </row>
    <row r="50" spans="1:13" ht="24.95" customHeight="1" x14ac:dyDescent="0.25">
      <c r="A50" s="237" t="s">
        <v>53</v>
      </c>
      <c r="B50" s="193"/>
      <c r="C50" s="194"/>
      <c r="D50" s="194"/>
      <c r="E50" s="194"/>
      <c r="F50" s="194"/>
      <c r="G50" s="194"/>
      <c r="H50" s="195"/>
      <c r="I50" s="196"/>
      <c r="J50" s="276"/>
      <c r="K50" s="278"/>
      <c r="L50" s="159"/>
      <c r="M50" s="159"/>
    </row>
    <row r="51" spans="1:13" ht="24.95" customHeight="1" thickBot="1" x14ac:dyDescent="0.35">
      <c r="A51" s="238"/>
      <c r="B51" s="171"/>
      <c r="C51" s="161"/>
      <c r="D51" s="161"/>
      <c r="E51" s="161"/>
      <c r="F51" s="161"/>
      <c r="G51" s="161"/>
      <c r="H51" s="162"/>
      <c r="I51" s="172"/>
      <c r="J51" s="276"/>
      <c r="K51" s="278"/>
      <c r="L51" s="159"/>
      <c r="M51" s="159"/>
    </row>
    <row r="52" spans="1:13" ht="24.95" customHeight="1" x14ac:dyDescent="0.35">
      <c r="A52" s="177"/>
      <c r="B52" s="273"/>
      <c r="C52" s="274">
        <v>1</v>
      </c>
      <c r="D52" s="274">
        <v>1</v>
      </c>
      <c r="E52" s="274">
        <v>0</v>
      </c>
      <c r="F52" s="274">
        <v>0</v>
      </c>
      <c r="G52" s="274"/>
      <c r="H52" s="274"/>
      <c r="I52" s="274"/>
      <c r="J52" s="319" t="s">
        <v>216</v>
      </c>
      <c r="K52" s="320"/>
    </row>
    <row r="53" spans="1:13" ht="24.95" customHeight="1" x14ac:dyDescent="0.25">
      <c r="A53" s="177"/>
      <c r="B53" s="279">
        <v>2</v>
      </c>
      <c r="C53" s="278">
        <v>2</v>
      </c>
      <c r="D53" s="278">
        <v>0</v>
      </c>
      <c r="E53" s="278"/>
      <c r="F53" s="278">
        <v>1</v>
      </c>
      <c r="G53" s="280"/>
      <c r="H53" s="278"/>
      <c r="I53" s="278"/>
    </row>
    <row r="54" spans="1:13" ht="24.95" customHeight="1" x14ac:dyDescent="0.25">
      <c r="A54" s="177"/>
      <c r="B54" s="174"/>
      <c r="C54" s="159"/>
      <c r="D54" s="159"/>
      <c r="E54" s="159"/>
      <c r="F54" s="159"/>
      <c r="G54" s="159"/>
      <c r="H54" s="159"/>
      <c r="I54" s="159"/>
    </row>
    <row r="55" spans="1:13" ht="24.95" customHeight="1" x14ac:dyDescent="0.25">
      <c r="A55" s="178"/>
      <c r="B55" s="174"/>
      <c r="C55" s="159"/>
      <c r="D55" s="159"/>
      <c r="E55" s="159"/>
      <c r="F55" s="159"/>
      <c r="G55" s="159"/>
      <c r="H55" s="159"/>
      <c r="I55" s="159"/>
    </row>
  </sheetData>
  <mergeCells count="4">
    <mergeCell ref="J10:K10"/>
    <mergeCell ref="J24:K24"/>
    <mergeCell ref="J38:K38"/>
    <mergeCell ref="J52:K5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37" zoomScale="85" zoomScaleNormal="85" workbookViewId="0">
      <selection activeCell="C47" sqref="C47"/>
    </sheetView>
  </sheetViews>
  <sheetFormatPr defaultRowHeight="24.95" customHeight="1" x14ac:dyDescent="0.25"/>
  <cols>
    <col min="1" max="1" width="25.7109375" style="158" customWidth="1"/>
    <col min="2" max="9" width="18.7109375" style="157" customWidth="1"/>
    <col min="10" max="16384" width="9.140625" style="157"/>
  </cols>
  <sheetData>
    <row r="1" spans="1:13" ht="41.1" customHeight="1" thickBot="1" x14ac:dyDescent="0.35">
      <c r="A1" s="156" t="s">
        <v>159</v>
      </c>
      <c r="B1" s="239" t="s">
        <v>85</v>
      </c>
      <c r="C1" s="240" t="s">
        <v>86</v>
      </c>
      <c r="D1" s="239" t="s">
        <v>87</v>
      </c>
      <c r="E1" s="239" t="s">
        <v>88</v>
      </c>
      <c r="F1" s="239" t="s">
        <v>89</v>
      </c>
      <c r="G1" s="239" t="s">
        <v>91</v>
      </c>
      <c r="H1" s="239" t="s">
        <v>90</v>
      </c>
      <c r="I1" s="239" t="s">
        <v>92</v>
      </c>
      <c r="J1" s="253" t="s">
        <v>200</v>
      </c>
      <c r="K1" s="251" t="s">
        <v>201</v>
      </c>
      <c r="L1" s="175"/>
      <c r="M1" s="175"/>
    </row>
    <row r="2" spans="1:13" ht="24.95" customHeight="1" x14ac:dyDescent="0.25">
      <c r="A2" s="206" t="s">
        <v>193</v>
      </c>
      <c r="B2" s="166"/>
      <c r="C2" s="167"/>
      <c r="D2" s="167"/>
      <c r="E2" s="167"/>
      <c r="F2" s="167"/>
      <c r="G2" s="167"/>
      <c r="H2" s="167"/>
      <c r="I2" s="168"/>
      <c r="J2" s="275"/>
      <c r="K2" s="277"/>
      <c r="L2" s="176"/>
      <c r="M2" s="176"/>
    </row>
    <row r="3" spans="1:13" ht="24.95" customHeight="1" x14ac:dyDescent="0.25">
      <c r="A3" s="206" t="s">
        <v>102</v>
      </c>
      <c r="B3" s="169"/>
      <c r="C3" s="160"/>
      <c r="D3" s="160"/>
      <c r="E3" s="249" t="s">
        <v>213</v>
      </c>
      <c r="F3" s="314" t="s">
        <v>252</v>
      </c>
      <c r="G3" s="160"/>
      <c r="H3" s="160"/>
      <c r="I3" s="170"/>
      <c r="J3" s="276">
        <v>2</v>
      </c>
      <c r="K3" s="278">
        <v>2</v>
      </c>
      <c r="L3" s="159"/>
      <c r="M3" s="159"/>
    </row>
    <row r="4" spans="1:13" ht="24.95" customHeight="1" x14ac:dyDescent="0.25">
      <c r="A4" s="206" t="s">
        <v>103</v>
      </c>
      <c r="B4" s="250" t="s">
        <v>185</v>
      </c>
      <c r="C4" s="314" t="s">
        <v>188</v>
      </c>
      <c r="D4" s="160"/>
      <c r="E4" s="160"/>
      <c r="F4" s="160"/>
      <c r="G4" s="160"/>
      <c r="H4" s="160"/>
      <c r="I4" s="170"/>
      <c r="J4" s="276">
        <v>0</v>
      </c>
      <c r="K4" s="278">
        <v>1</v>
      </c>
      <c r="L4" s="159"/>
      <c r="M4" s="159"/>
    </row>
    <row r="5" spans="1:13" ht="24.95" customHeight="1" x14ac:dyDescent="0.25">
      <c r="A5" s="206" t="s">
        <v>104</v>
      </c>
      <c r="B5" s="169"/>
      <c r="C5" s="160"/>
      <c r="D5" s="160"/>
      <c r="E5" s="160"/>
      <c r="F5" s="160"/>
      <c r="G5" s="160"/>
      <c r="H5" s="160"/>
      <c r="I5" s="170"/>
      <c r="J5" s="276"/>
      <c r="K5" s="278"/>
      <c r="L5" s="159"/>
      <c r="M5" s="159"/>
    </row>
    <row r="6" spans="1:13" ht="24.95" customHeight="1" x14ac:dyDescent="0.25">
      <c r="A6" s="206" t="s">
        <v>105</v>
      </c>
      <c r="B6" s="169"/>
      <c r="C6" s="160"/>
      <c r="D6" s="160"/>
      <c r="E6" s="160"/>
      <c r="F6" s="160"/>
      <c r="G6" s="160"/>
      <c r="H6" s="160"/>
      <c r="I6" s="170"/>
      <c r="J6" s="276"/>
      <c r="K6" s="278"/>
      <c r="L6" s="159"/>
      <c r="M6" s="159"/>
    </row>
    <row r="7" spans="1:13" ht="24.95" customHeight="1" x14ac:dyDescent="0.25">
      <c r="A7" s="206" t="s">
        <v>106</v>
      </c>
      <c r="B7" s="169"/>
      <c r="C7" s="160"/>
      <c r="D7" s="160"/>
      <c r="E7" s="317" t="s">
        <v>185</v>
      </c>
      <c r="F7" s="249" t="s">
        <v>185</v>
      </c>
      <c r="G7" s="160"/>
      <c r="H7" s="160"/>
      <c r="I7" s="170"/>
      <c r="J7" s="276">
        <v>1</v>
      </c>
      <c r="K7" s="278">
        <v>1</v>
      </c>
      <c r="L7" s="159"/>
      <c r="M7" s="159"/>
    </row>
    <row r="8" spans="1:13" ht="24.95" customHeight="1" x14ac:dyDescent="0.25">
      <c r="A8" s="206" t="s">
        <v>251</v>
      </c>
      <c r="B8" s="315" t="s">
        <v>187</v>
      </c>
      <c r="C8" s="318" t="s">
        <v>188</v>
      </c>
      <c r="D8" s="194"/>
      <c r="E8" s="194"/>
      <c r="F8" s="194"/>
      <c r="G8" s="194"/>
      <c r="H8" s="195"/>
      <c r="I8" s="196"/>
      <c r="J8" s="276">
        <v>0</v>
      </c>
      <c r="K8" s="278">
        <v>0</v>
      </c>
      <c r="L8" s="159"/>
      <c r="M8" s="159"/>
    </row>
    <row r="9" spans="1:13" ht="24.95" customHeight="1" thickBot="1" x14ac:dyDescent="0.3">
      <c r="A9" s="206" t="s">
        <v>108</v>
      </c>
      <c r="B9" s="171"/>
      <c r="C9" s="161"/>
      <c r="D9" s="161"/>
      <c r="E9" s="161"/>
      <c r="F9" s="161"/>
      <c r="G9" s="161"/>
      <c r="H9" s="162"/>
      <c r="I9" s="172"/>
      <c r="J9" s="276"/>
      <c r="K9" s="278"/>
      <c r="L9" s="159"/>
      <c r="M9" s="159"/>
    </row>
    <row r="10" spans="1:13" ht="24.95" customHeight="1" x14ac:dyDescent="0.35">
      <c r="A10" s="177"/>
      <c r="B10" s="273">
        <v>2</v>
      </c>
      <c r="C10" s="274">
        <v>2</v>
      </c>
      <c r="D10" s="274"/>
      <c r="E10" s="274">
        <v>1</v>
      </c>
      <c r="F10" s="274">
        <v>0</v>
      </c>
      <c r="G10" s="274"/>
      <c r="H10" s="274"/>
      <c r="I10" s="274"/>
      <c r="J10" s="319" t="s">
        <v>183</v>
      </c>
      <c r="K10" s="320"/>
    </row>
    <row r="11" spans="1:13" ht="24.95" customHeight="1" x14ac:dyDescent="0.25">
      <c r="A11" s="177"/>
      <c r="B11" s="279">
        <v>1</v>
      </c>
      <c r="C11" s="278">
        <v>2</v>
      </c>
      <c r="D11" s="278"/>
      <c r="E11" s="278">
        <v>0</v>
      </c>
      <c r="F11" s="278">
        <v>1</v>
      </c>
      <c r="G11" s="280"/>
      <c r="H11" s="278"/>
      <c r="I11" s="278"/>
    </row>
    <row r="12" spans="1:13" ht="24.95" customHeight="1" x14ac:dyDescent="0.25">
      <c r="A12" s="177"/>
      <c r="B12" s="174"/>
      <c r="C12" s="159"/>
      <c r="D12" s="159"/>
      <c r="E12" s="159"/>
      <c r="F12" s="159"/>
      <c r="G12" s="159"/>
      <c r="H12" s="159"/>
      <c r="I12" s="159"/>
    </row>
    <row r="13" spans="1:13" ht="24.95" customHeight="1" x14ac:dyDescent="0.25">
      <c r="A13" s="178"/>
      <c r="B13" s="174"/>
      <c r="C13" s="159"/>
      <c r="D13" s="159"/>
      <c r="E13" s="159"/>
      <c r="F13" s="159"/>
      <c r="G13" s="159"/>
      <c r="H13" s="159"/>
      <c r="I13" s="159"/>
    </row>
    <row r="14" spans="1:13" ht="24.95" customHeight="1" thickBot="1" x14ac:dyDescent="0.3"/>
    <row r="15" spans="1:13" ht="41.1" customHeight="1" thickBot="1" x14ac:dyDescent="0.35">
      <c r="A15" s="156" t="s">
        <v>160</v>
      </c>
      <c r="B15" s="220" t="s">
        <v>94</v>
      </c>
      <c r="C15" s="220" t="s">
        <v>95</v>
      </c>
      <c r="D15" s="220" t="s">
        <v>96</v>
      </c>
      <c r="E15" s="220" t="s">
        <v>97</v>
      </c>
      <c r="F15" s="220" t="s">
        <v>121</v>
      </c>
      <c r="G15" s="220" t="s">
        <v>99</v>
      </c>
      <c r="H15" s="221"/>
      <c r="I15" s="236"/>
      <c r="J15" s="253" t="s">
        <v>200</v>
      </c>
      <c r="K15" s="251" t="s">
        <v>200</v>
      </c>
      <c r="L15" s="175"/>
      <c r="M15" s="175"/>
    </row>
    <row r="16" spans="1:13" ht="24.95" customHeight="1" x14ac:dyDescent="0.25">
      <c r="A16" s="163" t="s">
        <v>61</v>
      </c>
      <c r="B16" s="166"/>
      <c r="C16" s="167"/>
      <c r="D16" s="297" t="s">
        <v>186</v>
      </c>
      <c r="E16" s="313" t="s">
        <v>226</v>
      </c>
      <c r="F16" s="167"/>
      <c r="G16" s="167"/>
      <c r="H16" s="167"/>
      <c r="I16" s="168"/>
      <c r="J16" s="275">
        <v>2</v>
      </c>
      <c r="K16" s="277">
        <v>1</v>
      </c>
      <c r="L16" s="176"/>
      <c r="M16" s="176"/>
    </row>
    <row r="17" spans="1:13" ht="24.95" customHeight="1" x14ac:dyDescent="0.25">
      <c r="A17" s="164" t="s">
        <v>62</v>
      </c>
      <c r="B17" s="169"/>
      <c r="C17" s="160"/>
      <c r="D17" s="314" t="s">
        <v>186</v>
      </c>
      <c r="E17" s="249" t="s">
        <v>196</v>
      </c>
      <c r="F17" s="160"/>
      <c r="G17" s="160"/>
      <c r="H17" s="160"/>
      <c r="I17" s="170"/>
      <c r="J17" s="276">
        <v>1</v>
      </c>
      <c r="K17" s="278">
        <v>2</v>
      </c>
      <c r="L17" s="159"/>
      <c r="M17" s="159"/>
    </row>
    <row r="18" spans="1:13" ht="24.95" customHeight="1" x14ac:dyDescent="0.25">
      <c r="A18" s="163" t="s">
        <v>63</v>
      </c>
      <c r="B18" s="250" t="s">
        <v>187</v>
      </c>
      <c r="C18" s="314" t="s">
        <v>195</v>
      </c>
      <c r="D18" s="160"/>
      <c r="E18" s="160"/>
      <c r="F18" s="160"/>
      <c r="G18" s="160"/>
      <c r="H18" s="160"/>
      <c r="I18" s="170"/>
      <c r="J18" s="276">
        <v>0</v>
      </c>
      <c r="K18" s="278">
        <v>0</v>
      </c>
      <c r="L18" s="159"/>
      <c r="M18" s="159"/>
    </row>
    <row r="19" spans="1:13" ht="24.95" customHeight="1" x14ac:dyDescent="0.25">
      <c r="A19" s="163" t="s">
        <v>64</v>
      </c>
      <c r="B19" s="169"/>
      <c r="C19" s="160"/>
      <c r="D19" s="160"/>
      <c r="E19" s="160"/>
      <c r="F19" s="160"/>
      <c r="G19" s="160"/>
      <c r="H19" s="160"/>
      <c r="I19" s="170"/>
      <c r="J19" s="276"/>
      <c r="K19" s="278"/>
      <c r="L19" s="159"/>
      <c r="M19" s="159"/>
    </row>
    <row r="20" spans="1:13" ht="24.95" customHeight="1" x14ac:dyDescent="0.25">
      <c r="A20" s="163" t="s">
        <v>65</v>
      </c>
      <c r="B20" s="315" t="s">
        <v>187</v>
      </c>
      <c r="D20" s="160"/>
      <c r="E20" s="160"/>
      <c r="F20" s="160"/>
      <c r="G20" s="160"/>
      <c r="H20" s="160"/>
      <c r="I20" s="170"/>
      <c r="J20" s="276">
        <v>0</v>
      </c>
      <c r="K20" s="278"/>
      <c r="L20" s="159"/>
      <c r="M20" s="159"/>
    </row>
    <row r="21" spans="1:13" ht="24.95" customHeight="1" x14ac:dyDescent="0.25">
      <c r="A21" s="163" t="s">
        <v>182</v>
      </c>
      <c r="B21" s="169"/>
      <c r="C21" s="249" t="s">
        <v>188</v>
      </c>
      <c r="D21" s="160"/>
      <c r="E21" s="160"/>
      <c r="F21" s="160"/>
      <c r="G21" s="160"/>
      <c r="H21" s="160"/>
      <c r="I21" s="170"/>
      <c r="J21" s="276"/>
      <c r="K21" s="278">
        <v>0</v>
      </c>
      <c r="L21" s="159"/>
      <c r="M21" s="159"/>
    </row>
    <row r="22" spans="1:13" ht="24.95" customHeight="1" x14ac:dyDescent="0.25">
      <c r="A22" s="163"/>
      <c r="B22" s="193"/>
      <c r="C22" s="194"/>
      <c r="D22" s="194"/>
      <c r="E22" s="194"/>
      <c r="F22" s="194"/>
      <c r="G22" s="194"/>
      <c r="H22" s="195"/>
      <c r="I22" s="196"/>
      <c r="J22" s="276"/>
      <c r="K22" s="278"/>
      <c r="L22" s="159"/>
      <c r="M22" s="159"/>
    </row>
    <row r="23" spans="1:13" ht="24.95" customHeight="1" thickBot="1" x14ac:dyDescent="0.3">
      <c r="A23" s="163"/>
      <c r="B23" s="171"/>
      <c r="C23" s="161"/>
      <c r="D23" s="161"/>
      <c r="E23" s="161"/>
      <c r="F23" s="161"/>
      <c r="G23" s="161"/>
      <c r="H23" s="162"/>
      <c r="I23" s="172"/>
      <c r="J23" s="276"/>
      <c r="K23" s="278"/>
      <c r="L23" s="159"/>
      <c r="M23" s="159"/>
    </row>
    <row r="24" spans="1:13" ht="24.95" customHeight="1" x14ac:dyDescent="0.35">
      <c r="A24" s="177"/>
      <c r="B24" s="273">
        <v>2</v>
      </c>
      <c r="C24" s="274">
        <v>2</v>
      </c>
      <c r="D24" s="274">
        <v>1</v>
      </c>
      <c r="E24" s="274">
        <v>0</v>
      </c>
      <c r="F24" s="274"/>
      <c r="G24" s="274"/>
      <c r="H24" s="274"/>
      <c r="I24" s="274"/>
      <c r="J24" s="319" t="s">
        <v>209</v>
      </c>
      <c r="K24" s="320"/>
    </row>
    <row r="25" spans="1:13" ht="24.95" customHeight="1" x14ac:dyDescent="0.25">
      <c r="A25" s="177"/>
      <c r="B25" s="279">
        <v>2</v>
      </c>
      <c r="C25" s="278">
        <v>2</v>
      </c>
      <c r="D25" s="278">
        <v>1</v>
      </c>
      <c r="E25" s="278">
        <v>0</v>
      </c>
      <c r="F25" s="278"/>
      <c r="G25" s="280"/>
      <c r="H25" s="278"/>
      <c r="I25" s="278"/>
    </row>
    <row r="26" spans="1:13" ht="24.95" customHeight="1" x14ac:dyDescent="0.25">
      <c r="A26" s="177"/>
      <c r="B26" s="174"/>
      <c r="C26" s="159"/>
      <c r="D26" s="159"/>
      <c r="E26" s="159"/>
      <c r="F26" s="159"/>
      <c r="G26" s="159"/>
      <c r="H26" s="159"/>
      <c r="I26" s="159"/>
    </row>
    <row r="27" spans="1:13" ht="24.95" customHeight="1" x14ac:dyDescent="0.25">
      <c r="A27" s="178"/>
      <c r="B27" s="174"/>
      <c r="C27" s="159"/>
      <c r="D27" s="159"/>
      <c r="E27" s="159"/>
      <c r="F27" s="159"/>
      <c r="G27" s="159"/>
      <c r="H27" s="159"/>
      <c r="I27" s="159"/>
    </row>
    <row r="28" spans="1:13" ht="24.95" customHeight="1" thickBot="1" x14ac:dyDescent="0.3"/>
    <row r="29" spans="1:13" ht="41.1" customHeight="1" thickBot="1" x14ac:dyDescent="0.35">
      <c r="A29" s="156" t="s">
        <v>161</v>
      </c>
      <c r="B29" s="223" t="s">
        <v>66</v>
      </c>
      <c r="C29" s="223" t="s">
        <v>67</v>
      </c>
      <c r="D29" s="223" t="s">
        <v>68</v>
      </c>
      <c r="E29" s="223" t="s">
        <v>69</v>
      </c>
      <c r="F29" s="223" t="s">
        <v>70</v>
      </c>
      <c r="G29" s="223" t="s">
        <v>71</v>
      </c>
      <c r="H29" s="223" t="s">
        <v>72</v>
      </c>
      <c r="I29" s="229"/>
      <c r="J29" s="253" t="s">
        <v>189</v>
      </c>
      <c r="K29" s="251" t="s">
        <v>189</v>
      </c>
      <c r="L29" s="175"/>
      <c r="M29" s="175"/>
    </row>
    <row r="30" spans="1:13" ht="24.95" customHeight="1" x14ac:dyDescent="0.25">
      <c r="A30" s="210" t="s">
        <v>56</v>
      </c>
      <c r="B30" s="166"/>
      <c r="C30" s="167"/>
      <c r="D30" s="297" t="s">
        <v>185</v>
      </c>
      <c r="E30" s="313" t="s">
        <v>185</v>
      </c>
      <c r="F30" s="167"/>
      <c r="G30" s="167"/>
      <c r="H30" s="167"/>
      <c r="I30" s="168"/>
      <c r="J30" s="275">
        <v>1</v>
      </c>
      <c r="K30" s="277">
        <v>1</v>
      </c>
      <c r="L30" s="176"/>
      <c r="M30" s="176"/>
    </row>
    <row r="31" spans="1:13" ht="24.95" customHeight="1" x14ac:dyDescent="0.25">
      <c r="A31" s="210" t="s">
        <v>57</v>
      </c>
      <c r="B31" s="169"/>
      <c r="C31" s="160"/>
      <c r="D31" s="314" t="s">
        <v>190</v>
      </c>
      <c r="E31" s="249" t="s">
        <v>188</v>
      </c>
      <c r="F31" s="160"/>
      <c r="G31" s="160"/>
      <c r="H31" s="160"/>
      <c r="I31" s="170"/>
      <c r="J31" s="276">
        <v>0</v>
      </c>
      <c r="K31" s="278">
        <v>0</v>
      </c>
      <c r="L31" s="159"/>
      <c r="M31" s="159"/>
    </row>
    <row r="32" spans="1:13" ht="24.95" customHeight="1" x14ac:dyDescent="0.25">
      <c r="A32" s="210" t="s">
        <v>58</v>
      </c>
      <c r="B32" s="250" t="s">
        <v>185</v>
      </c>
      <c r="C32" s="314" t="s">
        <v>186</v>
      </c>
      <c r="D32" s="160"/>
      <c r="E32" s="160"/>
      <c r="F32" s="160"/>
      <c r="G32" s="160"/>
      <c r="H32" s="160"/>
      <c r="I32" s="170"/>
      <c r="J32" s="276">
        <v>1</v>
      </c>
      <c r="K32" s="278">
        <v>1</v>
      </c>
      <c r="L32" s="159"/>
      <c r="M32" s="159"/>
    </row>
    <row r="33" spans="1:13" ht="24.95" customHeight="1" x14ac:dyDescent="0.25">
      <c r="A33" s="210" t="s">
        <v>59</v>
      </c>
      <c r="B33" s="315" t="s">
        <v>187</v>
      </c>
      <c r="C33" s="249" t="s">
        <v>195</v>
      </c>
      <c r="D33" s="160"/>
      <c r="E33" s="160"/>
      <c r="F33" s="160"/>
      <c r="G33" s="160"/>
      <c r="H33" s="160"/>
      <c r="I33" s="170"/>
      <c r="J33" s="276">
        <v>0</v>
      </c>
      <c r="K33" s="278">
        <v>0</v>
      </c>
      <c r="L33" s="159"/>
      <c r="M33" s="159"/>
    </row>
    <row r="34" spans="1:13" ht="24.95" customHeight="1" x14ac:dyDescent="0.25">
      <c r="A34" s="210"/>
      <c r="B34" s="169"/>
      <c r="C34" s="160"/>
      <c r="D34" s="160"/>
      <c r="E34" s="160"/>
      <c r="F34" s="160"/>
      <c r="G34" s="160"/>
      <c r="H34" s="160"/>
      <c r="I34" s="170"/>
      <c r="J34" s="276"/>
      <c r="K34" s="278"/>
      <c r="L34" s="159"/>
      <c r="M34" s="159"/>
    </row>
    <row r="35" spans="1:13" ht="24.95" customHeight="1" x14ac:dyDescent="0.25">
      <c r="A35" s="210"/>
      <c r="B35" s="169"/>
      <c r="C35" s="160"/>
      <c r="D35" s="160"/>
      <c r="E35" s="160"/>
      <c r="F35" s="160"/>
      <c r="G35" s="160"/>
      <c r="H35" s="160"/>
      <c r="I35" s="170"/>
      <c r="J35" s="276"/>
      <c r="K35" s="278"/>
      <c r="L35" s="159"/>
      <c r="M35" s="159"/>
    </row>
    <row r="36" spans="1:13" ht="24.95" customHeight="1" x14ac:dyDescent="0.25">
      <c r="A36" s="210"/>
      <c r="B36" s="193"/>
      <c r="C36" s="194"/>
      <c r="D36" s="194"/>
      <c r="E36" s="194"/>
      <c r="F36" s="194"/>
      <c r="G36" s="194"/>
      <c r="H36" s="195"/>
      <c r="I36" s="196"/>
      <c r="J36" s="276"/>
      <c r="K36" s="278"/>
      <c r="L36" s="159"/>
      <c r="M36" s="159"/>
    </row>
    <row r="37" spans="1:13" ht="24.95" customHeight="1" thickBot="1" x14ac:dyDescent="0.3">
      <c r="A37" s="210"/>
      <c r="B37" s="171"/>
      <c r="C37" s="161"/>
      <c r="D37" s="161"/>
      <c r="E37" s="161"/>
      <c r="F37" s="161"/>
      <c r="G37" s="161"/>
      <c r="H37" s="162"/>
      <c r="I37" s="172"/>
      <c r="J37" s="276"/>
      <c r="K37" s="278"/>
      <c r="L37" s="159"/>
      <c r="M37" s="159"/>
    </row>
    <row r="38" spans="1:13" ht="24.95" customHeight="1" x14ac:dyDescent="0.35">
      <c r="A38" s="177"/>
      <c r="B38" s="273">
        <v>2</v>
      </c>
      <c r="C38" s="274">
        <v>1</v>
      </c>
      <c r="D38" s="274">
        <v>2</v>
      </c>
      <c r="E38" s="274">
        <v>1</v>
      </c>
      <c r="F38" s="274"/>
      <c r="G38" s="274"/>
      <c r="H38" s="274"/>
      <c r="I38" s="274"/>
      <c r="J38" s="319" t="s">
        <v>227</v>
      </c>
      <c r="K38" s="320"/>
    </row>
    <row r="39" spans="1:13" ht="24.95" customHeight="1" x14ac:dyDescent="0.25">
      <c r="A39" s="177"/>
      <c r="B39" s="279">
        <v>1</v>
      </c>
      <c r="C39" s="278">
        <v>2</v>
      </c>
      <c r="D39" s="278">
        <v>1</v>
      </c>
      <c r="E39" s="278">
        <v>2</v>
      </c>
      <c r="F39" s="278"/>
      <c r="G39" s="280"/>
      <c r="H39" s="278"/>
      <c r="I39" s="278"/>
    </row>
    <row r="40" spans="1:13" ht="24.95" customHeight="1" x14ac:dyDescent="0.25">
      <c r="A40" s="177"/>
      <c r="B40" s="174"/>
      <c r="C40" s="159"/>
      <c r="D40" s="159"/>
      <c r="E40" s="159"/>
      <c r="F40" s="159"/>
      <c r="G40" s="159"/>
      <c r="H40" s="159"/>
      <c r="I40" s="159"/>
    </row>
    <row r="41" spans="1:13" ht="24.95" customHeight="1" x14ac:dyDescent="0.25">
      <c r="A41" s="178"/>
      <c r="B41" s="174"/>
      <c r="C41" s="159"/>
      <c r="D41" s="159"/>
      <c r="E41" s="159"/>
      <c r="F41" s="159"/>
      <c r="G41" s="159"/>
      <c r="H41" s="159"/>
      <c r="I41" s="159"/>
    </row>
    <row r="42" spans="1:13" ht="24.95" customHeight="1" thickBot="1" x14ac:dyDescent="0.3"/>
    <row r="43" spans="1:13" ht="41.1" customHeight="1" thickBot="1" x14ac:dyDescent="0.35">
      <c r="A43" s="156" t="s">
        <v>162</v>
      </c>
      <c r="B43" s="204" t="s">
        <v>81</v>
      </c>
      <c r="C43" s="204" t="s">
        <v>116</v>
      </c>
      <c r="D43" s="204" t="s">
        <v>117</v>
      </c>
      <c r="E43" s="204" t="s">
        <v>82</v>
      </c>
      <c r="F43" s="204" t="s">
        <v>83</v>
      </c>
      <c r="G43" s="204" t="s">
        <v>84</v>
      </c>
      <c r="H43" s="205"/>
      <c r="I43" s="232"/>
      <c r="J43" s="253" t="s">
        <v>206</v>
      </c>
      <c r="K43" s="251" t="s">
        <v>246</v>
      </c>
      <c r="L43" s="175"/>
      <c r="M43" s="175"/>
    </row>
    <row r="44" spans="1:13" ht="24.95" customHeight="1" x14ac:dyDescent="0.25">
      <c r="A44" s="165" t="s">
        <v>74</v>
      </c>
      <c r="B44" s="166"/>
      <c r="C44" s="167"/>
      <c r="D44" s="297" t="s">
        <v>252</v>
      </c>
      <c r="E44" s="313" t="s">
        <v>204</v>
      </c>
      <c r="F44" s="167"/>
      <c r="G44" s="167"/>
      <c r="H44" s="167"/>
      <c r="I44" s="168"/>
      <c r="J44" s="275">
        <v>2</v>
      </c>
      <c r="K44" s="277">
        <v>2</v>
      </c>
      <c r="L44" s="176"/>
      <c r="M44" s="176"/>
    </row>
    <row r="45" spans="1:13" ht="24.95" customHeight="1" x14ac:dyDescent="0.25">
      <c r="A45" s="165" t="s">
        <v>75</v>
      </c>
      <c r="B45" s="169"/>
      <c r="C45" s="160"/>
      <c r="D45" s="314" t="s">
        <v>199</v>
      </c>
      <c r="F45" s="249" t="s">
        <v>199</v>
      </c>
      <c r="G45" s="160"/>
      <c r="H45" s="160"/>
      <c r="I45" s="170"/>
      <c r="J45" s="276">
        <v>2</v>
      </c>
      <c r="K45" s="278">
        <v>2</v>
      </c>
      <c r="L45" s="159"/>
      <c r="M45" s="159"/>
    </row>
    <row r="46" spans="1:13" ht="24.95" customHeight="1" x14ac:dyDescent="0.25">
      <c r="A46" s="165" t="s">
        <v>77</v>
      </c>
      <c r="B46" s="250" t="s">
        <v>204</v>
      </c>
      <c r="C46" s="314" t="s">
        <v>196</v>
      </c>
      <c r="D46" s="160"/>
      <c r="E46" s="160"/>
      <c r="F46" s="160"/>
      <c r="G46" s="160"/>
      <c r="H46" s="160"/>
      <c r="I46" s="170"/>
      <c r="J46" s="276">
        <v>2</v>
      </c>
      <c r="K46" s="278">
        <v>2</v>
      </c>
      <c r="L46" s="159"/>
      <c r="M46" s="159"/>
    </row>
    <row r="47" spans="1:13" ht="24.95" customHeight="1" x14ac:dyDescent="0.25">
      <c r="A47" s="165" t="s">
        <v>76</v>
      </c>
      <c r="B47" s="315" t="s">
        <v>205</v>
      </c>
      <c r="C47" s="249" t="s">
        <v>254</v>
      </c>
      <c r="D47" s="160"/>
      <c r="E47" s="160"/>
      <c r="F47" s="160"/>
      <c r="G47" s="160"/>
      <c r="H47" s="160"/>
      <c r="I47" s="170"/>
      <c r="J47" s="276">
        <v>1</v>
      </c>
      <c r="K47" s="278">
        <v>2</v>
      </c>
      <c r="L47" s="159"/>
      <c r="M47" s="159"/>
    </row>
    <row r="48" spans="1:13" ht="24.95" customHeight="1" x14ac:dyDescent="0.25">
      <c r="A48" s="165" t="s">
        <v>78</v>
      </c>
      <c r="B48" s="169"/>
      <c r="C48" s="160"/>
      <c r="D48" s="160"/>
      <c r="E48" s="160"/>
      <c r="F48" s="160"/>
      <c r="G48" s="160"/>
      <c r="H48" s="160"/>
      <c r="I48" s="170"/>
      <c r="J48" s="276"/>
      <c r="K48" s="278"/>
      <c r="L48" s="159"/>
      <c r="M48" s="159"/>
    </row>
    <row r="49" spans="1:13" ht="24.95" customHeight="1" x14ac:dyDescent="0.25">
      <c r="A49" s="165" t="s">
        <v>79</v>
      </c>
      <c r="B49" s="169"/>
      <c r="C49" s="160"/>
      <c r="D49" s="160"/>
      <c r="E49" s="160"/>
      <c r="F49" s="160"/>
      <c r="G49" s="160"/>
      <c r="H49" s="160"/>
      <c r="I49" s="170"/>
      <c r="J49" s="276"/>
      <c r="K49" s="278"/>
      <c r="L49" s="159"/>
      <c r="M49" s="159"/>
    </row>
    <row r="50" spans="1:13" ht="24.95" customHeight="1" x14ac:dyDescent="0.25">
      <c r="A50" s="243"/>
      <c r="B50" s="193"/>
      <c r="C50" s="194"/>
      <c r="D50" s="194"/>
      <c r="E50" s="194"/>
      <c r="F50" s="194"/>
      <c r="G50" s="194"/>
      <c r="H50" s="195"/>
      <c r="I50" s="196"/>
      <c r="J50" s="276"/>
      <c r="K50" s="278"/>
      <c r="L50" s="159"/>
      <c r="M50" s="159"/>
    </row>
    <row r="51" spans="1:13" ht="24.95" customHeight="1" thickBot="1" x14ac:dyDescent="0.35">
      <c r="A51" s="244"/>
      <c r="B51" s="171"/>
      <c r="C51" s="161"/>
      <c r="D51" s="161"/>
      <c r="E51" s="161"/>
      <c r="F51" s="161"/>
      <c r="G51" s="161"/>
      <c r="H51" s="162"/>
      <c r="I51" s="172"/>
      <c r="J51" s="276"/>
      <c r="K51" s="278"/>
      <c r="L51" s="159"/>
      <c r="M51" s="159"/>
    </row>
    <row r="52" spans="1:13" ht="24.95" customHeight="1" x14ac:dyDescent="0.35">
      <c r="A52" s="177"/>
      <c r="B52" s="273">
        <v>1</v>
      </c>
      <c r="C52" s="274">
        <v>0</v>
      </c>
      <c r="D52" s="274">
        <v>0</v>
      </c>
      <c r="E52" s="274">
        <v>0</v>
      </c>
      <c r="F52" s="274"/>
      <c r="G52" s="274"/>
      <c r="H52" s="274"/>
      <c r="I52" s="274"/>
      <c r="J52" s="319" t="s">
        <v>255</v>
      </c>
      <c r="K52" s="320"/>
    </row>
    <row r="53" spans="1:13" ht="24.95" customHeight="1" x14ac:dyDescent="0.25">
      <c r="A53" s="177"/>
      <c r="B53" s="279">
        <v>0</v>
      </c>
      <c r="C53" s="278">
        <v>0</v>
      </c>
      <c r="D53" s="278">
        <v>0</v>
      </c>
      <c r="E53" s="278"/>
      <c r="F53" s="278">
        <v>0</v>
      </c>
      <c r="G53" s="280"/>
      <c r="H53" s="278"/>
      <c r="I53" s="278"/>
    </row>
    <row r="54" spans="1:13" ht="24.95" customHeight="1" x14ac:dyDescent="0.25">
      <c r="A54" s="177"/>
      <c r="B54" s="174"/>
      <c r="C54" s="159"/>
      <c r="D54" s="159"/>
      <c r="E54" s="159"/>
      <c r="F54" s="159"/>
      <c r="G54" s="159"/>
      <c r="H54" s="159"/>
      <c r="I54" s="159"/>
    </row>
    <row r="55" spans="1:13" ht="24.95" customHeight="1" x14ac:dyDescent="0.25">
      <c r="A55" s="178"/>
      <c r="B55" s="174"/>
      <c r="C55" s="159"/>
      <c r="D55" s="159"/>
      <c r="E55" s="159"/>
      <c r="F55" s="159"/>
      <c r="G55" s="159"/>
      <c r="H55" s="159"/>
      <c r="I55" s="159"/>
    </row>
  </sheetData>
  <mergeCells count="4">
    <mergeCell ref="J10:K10"/>
    <mergeCell ref="J24:K24"/>
    <mergeCell ref="J38:K38"/>
    <mergeCell ref="J52:K5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9"/>
  <sheetViews>
    <sheetView workbookViewId="0">
      <pane ySplit="1" topLeftCell="A58" activePane="bottomLeft" state="frozen"/>
      <selection pane="bottomLeft" activeCell="W80" sqref="W80"/>
    </sheetView>
  </sheetViews>
  <sheetFormatPr defaultRowHeight="15" x14ac:dyDescent="0.25"/>
  <cols>
    <col min="1" max="1" width="26.140625" style="47" bestFit="1" customWidth="1"/>
    <col min="2" max="19" width="5.85546875" style="262" customWidth="1"/>
    <col min="20" max="21" width="9.140625" style="262"/>
    <col min="22" max="22" width="9.140625" style="307"/>
  </cols>
  <sheetData>
    <row r="1" spans="1:22" x14ac:dyDescent="0.25">
      <c r="B1" s="270">
        <v>1</v>
      </c>
      <c r="C1" s="270">
        <v>2</v>
      </c>
      <c r="D1" s="270">
        <v>3</v>
      </c>
      <c r="E1" s="270">
        <v>4</v>
      </c>
      <c r="F1" s="270">
        <v>5</v>
      </c>
      <c r="G1" s="270">
        <v>6</v>
      </c>
      <c r="H1" s="270">
        <v>7</v>
      </c>
      <c r="I1" s="270">
        <v>8</v>
      </c>
      <c r="J1" s="270">
        <v>9</v>
      </c>
      <c r="K1" s="270">
        <v>10</v>
      </c>
      <c r="L1" s="270">
        <v>11</v>
      </c>
      <c r="M1" s="270">
        <v>12</v>
      </c>
      <c r="N1" s="270">
        <v>13</v>
      </c>
      <c r="O1" s="270">
        <v>14</v>
      </c>
      <c r="P1" s="270">
        <v>15</v>
      </c>
      <c r="Q1" s="270">
        <v>16</v>
      </c>
      <c r="R1" s="270">
        <v>17</v>
      </c>
      <c r="S1" s="270">
        <v>18</v>
      </c>
      <c r="T1" s="262" t="s">
        <v>234</v>
      </c>
      <c r="U1" s="262" t="s">
        <v>235</v>
      </c>
      <c r="V1" s="307" t="s">
        <v>236</v>
      </c>
    </row>
    <row r="2" spans="1:22" s="267" customFormat="1" x14ac:dyDescent="0.25">
      <c r="A2" s="269" t="s">
        <v>14</v>
      </c>
      <c r="B2" s="266">
        <f>SUM(B3:B9)</f>
        <v>4</v>
      </c>
      <c r="C2" s="266">
        <f t="shared" ref="C2:S2" si="0">SUM(C3:C9)</f>
        <v>6</v>
      </c>
      <c r="D2" s="266">
        <f t="shared" si="0"/>
        <v>2</v>
      </c>
      <c r="E2" s="266">
        <f t="shared" si="0"/>
        <v>5</v>
      </c>
      <c r="F2" s="266">
        <f t="shared" si="0"/>
        <v>4</v>
      </c>
      <c r="G2" s="266">
        <f t="shared" si="0"/>
        <v>4</v>
      </c>
      <c r="H2" s="266">
        <f t="shared" si="0"/>
        <v>2</v>
      </c>
      <c r="I2" s="266">
        <f t="shared" si="0"/>
        <v>3</v>
      </c>
      <c r="J2" s="266">
        <f t="shared" si="0"/>
        <v>5</v>
      </c>
      <c r="K2" s="266">
        <f t="shared" si="0"/>
        <v>6</v>
      </c>
      <c r="L2" s="266">
        <f t="shared" si="0"/>
        <v>7</v>
      </c>
      <c r="M2" s="266">
        <f t="shared" si="0"/>
        <v>6</v>
      </c>
      <c r="N2" s="266">
        <f t="shared" si="0"/>
        <v>4</v>
      </c>
      <c r="O2" s="266">
        <f t="shared" si="0"/>
        <v>6</v>
      </c>
      <c r="P2" s="266">
        <f t="shared" si="0"/>
        <v>8</v>
      </c>
      <c r="Q2" s="266">
        <f t="shared" si="0"/>
        <v>2</v>
      </c>
      <c r="R2" s="266">
        <f t="shared" si="0"/>
        <v>6</v>
      </c>
      <c r="S2" s="266">
        <f t="shared" si="0"/>
        <v>3</v>
      </c>
      <c r="T2" s="306">
        <f>SUM(B2:S2)</f>
        <v>83</v>
      </c>
      <c r="U2" s="306"/>
      <c r="V2" s="308"/>
    </row>
    <row r="3" spans="1:22" x14ac:dyDescent="0.25">
      <c r="A3" s="264" t="s">
        <v>48</v>
      </c>
      <c r="B3" s="263">
        <v>1</v>
      </c>
      <c r="C3" s="263">
        <v>2</v>
      </c>
      <c r="D3" s="263">
        <v>1</v>
      </c>
      <c r="E3" s="263">
        <v>0</v>
      </c>
      <c r="F3" s="263">
        <v>1</v>
      </c>
      <c r="G3" s="263">
        <v>2</v>
      </c>
      <c r="H3" s="263">
        <v>1</v>
      </c>
      <c r="I3" s="263">
        <v>1</v>
      </c>
      <c r="J3" s="263">
        <v>2</v>
      </c>
      <c r="K3" s="263">
        <v>2</v>
      </c>
      <c r="L3" s="263">
        <v>2</v>
      </c>
      <c r="M3" s="263">
        <v>2</v>
      </c>
      <c r="N3" s="263">
        <v>2</v>
      </c>
      <c r="O3" s="263">
        <v>2</v>
      </c>
      <c r="P3" s="263">
        <v>2</v>
      </c>
      <c r="Q3" s="263"/>
      <c r="R3" s="263">
        <v>2</v>
      </c>
      <c r="S3" s="263">
        <v>2</v>
      </c>
      <c r="T3" s="262">
        <f>SUM(B3:S3)</f>
        <v>27</v>
      </c>
      <c r="U3" s="262">
        <f>COUNTA(B3:S3)</f>
        <v>17</v>
      </c>
      <c r="V3" s="307">
        <f>T3/(2*COUNTA(B3:S3))</f>
        <v>0.79411764705882348</v>
      </c>
    </row>
    <row r="4" spans="1:22" x14ac:dyDescent="0.25">
      <c r="A4" s="264" t="s">
        <v>49</v>
      </c>
      <c r="B4" s="263">
        <v>1</v>
      </c>
      <c r="C4" s="263">
        <v>2</v>
      </c>
      <c r="D4" s="263">
        <v>1</v>
      </c>
      <c r="E4" s="263">
        <v>2</v>
      </c>
      <c r="F4" s="263">
        <v>2</v>
      </c>
      <c r="G4" s="263">
        <v>2</v>
      </c>
      <c r="H4" s="263">
        <v>0</v>
      </c>
      <c r="I4" s="263"/>
      <c r="J4" s="263">
        <v>1</v>
      </c>
      <c r="K4" s="263">
        <v>2</v>
      </c>
      <c r="L4" s="263">
        <v>2</v>
      </c>
      <c r="M4" s="263">
        <v>1</v>
      </c>
      <c r="N4" s="263">
        <v>1</v>
      </c>
      <c r="O4" s="263">
        <v>1</v>
      </c>
      <c r="P4" s="263">
        <v>2</v>
      </c>
      <c r="Q4" s="263"/>
      <c r="R4" s="263">
        <v>1</v>
      </c>
      <c r="S4" s="263">
        <v>1</v>
      </c>
      <c r="T4" s="262">
        <f t="shared" ref="T4:T66" si="1">SUM(B4:S4)</f>
        <v>22</v>
      </c>
      <c r="U4" s="262">
        <f t="shared" ref="U4:U9" si="2">COUNTA(B4:S4)</f>
        <v>16</v>
      </c>
      <c r="V4" s="307">
        <f t="shared" ref="V4:V14" si="3">T4/(2*COUNTA(B4:S4))</f>
        <v>0.6875</v>
      </c>
    </row>
    <row r="5" spans="1:22" x14ac:dyDescent="0.25">
      <c r="A5" s="264" t="s">
        <v>50</v>
      </c>
      <c r="B5" s="263">
        <v>0</v>
      </c>
      <c r="C5" s="263">
        <v>0</v>
      </c>
      <c r="D5" s="263"/>
      <c r="E5" s="263"/>
      <c r="F5" s="263">
        <v>0</v>
      </c>
      <c r="G5" s="263">
        <v>0</v>
      </c>
      <c r="H5" s="263"/>
      <c r="I5" s="263">
        <v>0</v>
      </c>
      <c r="J5" s="263"/>
      <c r="K5" s="263"/>
      <c r="L5" s="263">
        <v>2</v>
      </c>
      <c r="M5" s="263"/>
      <c r="N5" s="263">
        <v>0</v>
      </c>
      <c r="O5" s="263">
        <v>1</v>
      </c>
      <c r="P5" s="263">
        <v>2</v>
      </c>
      <c r="Q5" s="263">
        <v>0</v>
      </c>
      <c r="R5" s="263">
        <v>1</v>
      </c>
      <c r="S5" s="263">
        <v>0</v>
      </c>
      <c r="T5" s="262">
        <f t="shared" si="1"/>
        <v>6</v>
      </c>
      <c r="U5" s="262">
        <f t="shared" si="2"/>
        <v>12</v>
      </c>
      <c r="V5" s="307">
        <f t="shared" si="3"/>
        <v>0.25</v>
      </c>
    </row>
    <row r="6" spans="1:22" x14ac:dyDescent="0.25">
      <c r="A6" s="264" t="s">
        <v>51</v>
      </c>
      <c r="B6" s="263">
        <v>2</v>
      </c>
      <c r="C6" s="263">
        <v>2</v>
      </c>
      <c r="D6" s="263">
        <v>0</v>
      </c>
      <c r="E6" s="263">
        <v>2</v>
      </c>
      <c r="F6" s="263">
        <v>1</v>
      </c>
      <c r="G6" s="263">
        <v>0</v>
      </c>
      <c r="H6" s="263">
        <v>1</v>
      </c>
      <c r="I6" s="263"/>
      <c r="J6" s="263">
        <v>2</v>
      </c>
      <c r="K6" s="263">
        <v>1</v>
      </c>
      <c r="L6" s="263">
        <v>1</v>
      </c>
      <c r="M6" s="263"/>
      <c r="N6" s="263">
        <v>1</v>
      </c>
      <c r="O6" s="263">
        <v>2</v>
      </c>
      <c r="P6" s="263"/>
      <c r="Q6" s="263">
        <v>0</v>
      </c>
      <c r="R6" s="263">
        <v>2</v>
      </c>
      <c r="S6" s="263">
        <v>0</v>
      </c>
      <c r="T6" s="262">
        <f t="shared" si="1"/>
        <v>17</v>
      </c>
      <c r="U6" s="262">
        <f t="shared" si="2"/>
        <v>15</v>
      </c>
      <c r="V6" s="307">
        <f t="shared" si="3"/>
        <v>0.56666666666666665</v>
      </c>
    </row>
    <row r="7" spans="1:22" x14ac:dyDescent="0.25">
      <c r="A7" s="264" t="s">
        <v>52</v>
      </c>
      <c r="B7" s="263"/>
      <c r="C7" s="263"/>
      <c r="D7" s="263">
        <v>0</v>
      </c>
      <c r="E7" s="263">
        <v>1</v>
      </c>
      <c r="F7" s="263"/>
      <c r="G7" s="263"/>
      <c r="H7" s="263">
        <v>0</v>
      </c>
      <c r="I7" s="263">
        <v>1</v>
      </c>
      <c r="J7" s="263">
        <v>0</v>
      </c>
      <c r="K7" s="263">
        <v>1</v>
      </c>
      <c r="L7" s="263"/>
      <c r="M7" s="263">
        <v>1</v>
      </c>
      <c r="N7" s="263"/>
      <c r="O7" s="263"/>
      <c r="P7" s="263">
        <v>2</v>
      </c>
      <c r="Q7" s="263">
        <v>0</v>
      </c>
      <c r="R7" s="263"/>
      <c r="S7" s="263"/>
      <c r="T7" s="262">
        <f t="shared" si="1"/>
        <v>6</v>
      </c>
      <c r="U7" s="262">
        <f t="shared" si="2"/>
        <v>9</v>
      </c>
      <c r="V7" s="307">
        <f t="shared" si="3"/>
        <v>0.33333333333333331</v>
      </c>
    </row>
    <row r="8" spans="1:22" x14ac:dyDescent="0.25">
      <c r="A8" s="264" t="s">
        <v>54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</row>
    <row r="9" spans="1:22" x14ac:dyDescent="0.25">
      <c r="A9" s="264" t="s">
        <v>53</v>
      </c>
      <c r="B9" s="263"/>
      <c r="C9" s="263"/>
      <c r="D9" s="263"/>
      <c r="E9" s="263"/>
      <c r="F9" s="263"/>
      <c r="G9" s="263"/>
      <c r="H9" s="263"/>
      <c r="I9" s="263">
        <v>1</v>
      </c>
      <c r="J9" s="263"/>
      <c r="K9" s="263"/>
      <c r="L9" s="263"/>
      <c r="M9" s="263">
        <v>2</v>
      </c>
      <c r="N9" s="263"/>
      <c r="O9" s="263"/>
      <c r="P9" s="263"/>
      <c r="Q9" s="263">
        <v>2</v>
      </c>
      <c r="R9" s="263"/>
      <c r="S9" s="263"/>
      <c r="T9" s="262">
        <f t="shared" si="1"/>
        <v>5</v>
      </c>
      <c r="U9" s="262">
        <f t="shared" si="2"/>
        <v>3</v>
      </c>
      <c r="V9" s="307">
        <f t="shared" si="3"/>
        <v>0.83333333333333337</v>
      </c>
    </row>
    <row r="10" spans="1:22" s="267" customFormat="1" x14ac:dyDescent="0.25">
      <c r="A10" s="269" t="s">
        <v>55</v>
      </c>
      <c r="B10" s="266">
        <f>SUM(B11:B14)</f>
        <v>3</v>
      </c>
      <c r="C10" s="266">
        <f t="shared" ref="C10:S10" si="4">SUM(C11:C14)</f>
        <v>0</v>
      </c>
      <c r="D10" s="266">
        <f t="shared" si="4"/>
        <v>6</v>
      </c>
      <c r="E10" s="266">
        <f t="shared" si="4"/>
        <v>4</v>
      </c>
      <c r="F10" s="266">
        <f t="shared" si="4"/>
        <v>3</v>
      </c>
      <c r="G10" s="266">
        <f t="shared" si="4"/>
        <v>3</v>
      </c>
      <c r="H10" s="266">
        <f t="shared" si="4"/>
        <v>2</v>
      </c>
      <c r="I10" s="266">
        <f t="shared" si="4"/>
        <v>6</v>
      </c>
      <c r="J10" s="266">
        <f t="shared" si="4"/>
        <v>4</v>
      </c>
      <c r="K10" s="266">
        <f t="shared" si="4"/>
        <v>3</v>
      </c>
      <c r="L10" s="266">
        <f t="shared" si="4"/>
        <v>1</v>
      </c>
      <c r="M10" s="266">
        <f t="shared" si="4"/>
        <v>2</v>
      </c>
      <c r="N10" s="266">
        <f t="shared" si="4"/>
        <v>3</v>
      </c>
      <c r="O10" s="266">
        <f t="shared" si="4"/>
        <v>4</v>
      </c>
      <c r="P10" s="266">
        <f t="shared" si="4"/>
        <v>6</v>
      </c>
      <c r="Q10" s="266">
        <f t="shared" si="4"/>
        <v>2</v>
      </c>
      <c r="R10" s="266">
        <f t="shared" si="4"/>
        <v>2</v>
      </c>
      <c r="S10" s="266">
        <f t="shared" si="4"/>
        <v>2</v>
      </c>
      <c r="T10" s="306">
        <f>SUM(B10:S10)</f>
        <v>56</v>
      </c>
      <c r="U10" s="306"/>
      <c r="V10" s="308"/>
    </row>
    <row r="11" spans="1:22" x14ac:dyDescent="0.25">
      <c r="A11" s="264" t="s">
        <v>56</v>
      </c>
      <c r="B11" s="263">
        <v>2</v>
      </c>
      <c r="C11" s="263">
        <v>0</v>
      </c>
      <c r="D11" s="263">
        <v>1</v>
      </c>
      <c r="E11" s="263">
        <v>1</v>
      </c>
      <c r="F11" s="263">
        <v>1</v>
      </c>
      <c r="G11" s="263">
        <v>0</v>
      </c>
      <c r="H11" s="263">
        <v>0</v>
      </c>
      <c r="I11" s="263">
        <v>1</v>
      </c>
      <c r="J11" s="263">
        <v>2</v>
      </c>
      <c r="K11" s="263">
        <v>1</v>
      </c>
      <c r="L11" s="263">
        <v>1</v>
      </c>
      <c r="M11" s="263">
        <v>1</v>
      </c>
      <c r="N11" s="263">
        <v>2</v>
      </c>
      <c r="O11" s="263">
        <v>1</v>
      </c>
      <c r="P11" s="263">
        <v>2</v>
      </c>
      <c r="Q11" s="263">
        <v>2</v>
      </c>
      <c r="R11" s="263">
        <v>1</v>
      </c>
      <c r="S11" s="263">
        <v>1</v>
      </c>
      <c r="T11" s="262">
        <f t="shared" si="1"/>
        <v>20</v>
      </c>
      <c r="U11" s="262">
        <f>COUNTA(B11:S11)</f>
        <v>18</v>
      </c>
      <c r="V11" s="307">
        <f t="shared" si="3"/>
        <v>0.55555555555555558</v>
      </c>
    </row>
    <row r="12" spans="1:22" x14ac:dyDescent="0.25">
      <c r="A12" s="264" t="s">
        <v>57</v>
      </c>
      <c r="B12" s="263">
        <v>1</v>
      </c>
      <c r="C12" s="263">
        <v>0</v>
      </c>
      <c r="D12" s="263">
        <v>2</v>
      </c>
      <c r="E12" s="263">
        <v>2</v>
      </c>
      <c r="F12" s="263">
        <v>0</v>
      </c>
      <c r="G12" s="263">
        <v>2</v>
      </c>
      <c r="H12" s="263">
        <v>2</v>
      </c>
      <c r="I12" s="263">
        <v>1</v>
      </c>
      <c r="J12" s="263">
        <v>2</v>
      </c>
      <c r="K12" s="263">
        <v>0</v>
      </c>
      <c r="L12" s="263">
        <v>0</v>
      </c>
      <c r="M12" s="263">
        <v>0</v>
      </c>
      <c r="N12" s="263">
        <v>1</v>
      </c>
      <c r="O12" s="263">
        <v>1</v>
      </c>
      <c r="P12" s="263">
        <v>2</v>
      </c>
      <c r="Q12" s="263">
        <v>0</v>
      </c>
      <c r="R12" s="263">
        <v>0</v>
      </c>
      <c r="S12" s="263">
        <v>0</v>
      </c>
      <c r="T12" s="262">
        <f t="shared" si="1"/>
        <v>16</v>
      </c>
      <c r="U12" s="262">
        <f>COUNTA(B12:S12)</f>
        <v>18</v>
      </c>
      <c r="V12" s="307">
        <f t="shared" si="3"/>
        <v>0.44444444444444442</v>
      </c>
    </row>
    <row r="13" spans="1:22" x14ac:dyDescent="0.25">
      <c r="A13" s="264" t="s">
        <v>58</v>
      </c>
      <c r="B13" s="263">
        <v>0</v>
      </c>
      <c r="C13" s="263">
        <v>0</v>
      </c>
      <c r="D13" s="263">
        <v>2</v>
      </c>
      <c r="E13" s="263">
        <v>1</v>
      </c>
      <c r="F13" s="263">
        <v>1</v>
      </c>
      <c r="G13" s="263">
        <v>1</v>
      </c>
      <c r="H13" s="263">
        <v>0</v>
      </c>
      <c r="I13" s="263">
        <v>2</v>
      </c>
      <c r="J13" s="263">
        <v>0</v>
      </c>
      <c r="K13" s="263">
        <v>1</v>
      </c>
      <c r="L13" s="263">
        <v>0</v>
      </c>
      <c r="M13" s="263">
        <v>0</v>
      </c>
      <c r="N13" s="263">
        <v>0</v>
      </c>
      <c r="O13" s="263">
        <v>2</v>
      </c>
      <c r="P13" s="263">
        <v>2</v>
      </c>
      <c r="Q13" s="263">
        <v>0</v>
      </c>
      <c r="R13" s="263">
        <v>1</v>
      </c>
      <c r="S13" s="263">
        <v>1</v>
      </c>
      <c r="T13" s="262">
        <f t="shared" si="1"/>
        <v>14</v>
      </c>
      <c r="U13" s="262">
        <f>COUNTA(B13:S13)</f>
        <v>18</v>
      </c>
      <c r="V13" s="307">
        <f t="shared" si="3"/>
        <v>0.3888888888888889</v>
      </c>
    </row>
    <row r="14" spans="1:22" x14ac:dyDescent="0.25">
      <c r="A14" s="264" t="s">
        <v>59</v>
      </c>
      <c r="B14" s="263">
        <v>0</v>
      </c>
      <c r="C14" s="263">
        <v>0</v>
      </c>
      <c r="D14" s="263">
        <v>1</v>
      </c>
      <c r="E14" s="263">
        <v>0</v>
      </c>
      <c r="F14" s="263">
        <v>1</v>
      </c>
      <c r="G14" s="263">
        <v>0</v>
      </c>
      <c r="H14" s="263">
        <v>0</v>
      </c>
      <c r="I14" s="263">
        <v>2</v>
      </c>
      <c r="J14" s="263">
        <v>0</v>
      </c>
      <c r="K14" s="263">
        <v>1</v>
      </c>
      <c r="L14" s="263">
        <v>0</v>
      </c>
      <c r="M14" s="263">
        <v>1</v>
      </c>
      <c r="N14" s="263">
        <v>0</v>
      </c>
      <c r="O14" s="263">
        <v>0</v>
      </c>
      <c r="P14" s="263">
        <v>0</v>
      </c>
      <c r="Q14" s="263">
        <v>0</v>
      </c>
      <c r="R14" s="263">
        <v>0</v>
      </c>
      <c r="S14" s="263">
        <v>0</v>
      </c>
      <c r="T14" s="262">
        <f t="shared" si="1"/>
        <v>6</v>
      </c>
      <c r="U14" s="262">
        <f>COUNTA(B14:S14)</f>
        <v>18</v>
      </c>
      <c r="V14" s="307">
        <f t="shared" si="3"/>
        <v>0.16666666666666666</v>
      </c>
    </row>
    <row r="15" spans="1:22" s="267" customFormat="1" ht="30" x14ac:dyDescent="0.25">
      <c r="A15" s="269" t="s">
        <v>60</v>
      </c>
      <c r="B15" s="266">
        <f>SUM(B16:B21)</f>
        <v>2</v>
      </c>
      <c r="C15" s="266">
        <f t="shared" ref="C15:S15" si="5">SUM(C16:C21)</f>
        <v>1</v>
      </c>
      <c r="D15" s="266">
        <f t="shared" si="5"/>
        <v>2</v>
      </c>
      <c r="E15" s="266">
        <f t="shared" si="5"/>
        <v>4</v>
      </c>
      <c r="F15" s="266">
        <f t="shared" si="5"/>
        <v>3</v>
      </c>
      <c r="G15" s="266">
        <f t="shared" si="5"/>
        <v>5</v>
      </c>
      <c r="H15" s="266">
        <f t="shared" si="5"/>
        <v>6</v>
      </c>
      <c r="I15" s="266">
        <f t="shared" si="5"/>
        <v>6</v>
      </c>
      <c r="J15" s="266">
        <f t="shared" si="5"/>
        <v>3</v>
      </c>
      <c r="K15" s="266">
        <f t="shared" si="5"/>
        <v>2</v>
      </c>
      <c r="L15" s="266">
        <f t="shared" si="5"/>
        <v>3</v>
      </c>
      <c r="M15" s="266">
        <f t="shared" si="5"/>
        <v>6</v>
      </c>
      <c r="N15" s="266">
        <f t="shared" si="5"/>
        <v>2</v>
      </c>
      <c r="O15" s="266">
        <f t="shared" si="5"/>
        <v>3</v>
      </c>
      <c r="P15" s="266">
        <f t="shared" si="5"/>
        <v>2</v>
      </c>
      <c r="Q15" s="266">
        <f t="shared" si="5"/>
        <v>4</v>
      </c>
      <c r="R15" s="266">
        <f t="shared" si="5"/>
        <v>3</v>
      </c>
      <c r="S15" s="266">
        <f t="shared" si="5"/>
        <v>3</v>
      </c>
      <c r="T15" s="306">
        <f>SUM(B15:S15)</f>
        <v>60</v>
      </c>
      <c r="U15" s="306"/>
      <c r="V15" s="308"/>
    </row>
    <row r="16" spans="1:22" x14ac:dyDescent="0.25">
      <c r="A16" s="264" t="s">
        <v>61</v>
      </c>
      <c r="B16" s="263"/>
      <c r="C16" s="263"/>
      <c r="D16" s="263"/>
      <c r="E16" s="263"/>
      <c r="F16" s="263"/>
      <c r="G16" s="263"/>
      <c r="H16" s="263"/>
      <c r="I16" s="263"/>
      <c r="J16" s="263"/>
      <c r="K16" s="263"/>
      <c r="L16" s="263">
        <v>2</v>
      </c>
      <c r="M16" s="263">
        <v>2</v>
      </c>
      <c r="N16" s="263">
        <v>1</v>
      </c>
      <c r="O16" s="263">
        <v>0</v>
      </c>
      <c r="P16" s="263">
        <v>1</v>
      </c>
      <c r="Q16" s="263">
        <v>2</v>
      </c>
      <c r="R16" s="263">
        <v>2</v>
      </c>
      <c r="S16" s="263">
        <v>1</v>
      </c>
      <c r="T16" s="262">
        <f>SUM(B16:S16)</f>
        <v>11</v>
      </c>
      <c r="U16" s="262">
        <f>COUNTA(B16:S16)</f>
        <v>8</v>
      </c>
      <c r="V16" s="307">
        <f>T16/(2*COUNTA(B16:S16))</f>
        <v>0.6875</v>
      </c>
    </row>
    <row r="17" spans="1:22" x14ac:dyDescent="0.25">
      <c r="A17" s="264" t="s">
        <v>62</v>
      </c>
      <c r="B17" s="263">
        <v>0</v>
      </c>
      <c r="C17" s="263">
        <v>0</v>
      </c>
      <c r="D17" s="263">
        <v>0</v>
      </c>
      <c r="E17" s="263">
        <v>2</v>
      </c>
      <c r="F17" s="263">
        <v>0</v>
      </c>
      <c r="G17" s="263">
        <v>2</v>
      </c>
      <c r="H17" s="263">
        <v>2</v>
      </c>
      <c r="I17" s="263">
        <v>2</v>
      </c>
      <c r="J17" s="263">
        <v>2</v>
      </c>
      <c r="K17" s="263">
        <v>1</v>
      </c>
      <c r="L17" s="263">
        <v>0</v>
      </c>
      <c r="M17" s="263">
        <v>2</v>
      </c>
      <c r="N17" s="263">
        <v>0</v>
      </c>
      <c r="O17" s="263">
        <v>2</v>
      </c>
      <c r="P17" s="263">
        <v>1</v>
      </c>
      <c r="Q17" s="263">
        <v>1</v>
      </c>
      <c r="R17" s="263">
        <v>1</v>
      </c>
      <c r="S17" s="263">
        <v>2</v>
      </c>
      <c r="T17" s="262">
        <f t="shared" si="1"/>
        <v>20</v>
      </c>
      <c r="U17" s="262">
        <f>COUNTA(B17:S17)</f>
        <v>18</v>
      </c>
      <c r="V17" s="307">
        <f>T17/(2*COUNTA(B17:S17))</f>
        <v>0.55555555555555558</v>
      </c>
    </row>
    <row r="18" spans="1:22" x14ac:dyDescent="0.25">
      <c r="A18" s="264" t="s">
        <v>63</v>
      </c>
      <c r="B18" s="263">
        <v>0</v>
      </c>
      <c r="C18" s="263">
        <v>0</v>
      </c>
      <c r="D18" s="263">
        <v>0</v>
      </c>
      <c r="E18" s="263">
        <v>1</v>
      </c>
      <c r="F18" s="263">
        <v>2</v>
      </c>
      <c r="G18" s="263">
        <v>2</v>
      </c>
      <c r="H18" s="263">
        <v>2</v>
      </c>
      <c r="I18" s="263">
        <v>0</v>
      </c>
      <c r="J18" s="263">
        <v>1</v>
      </c>
      <c r="K18" s="263">
        <v>0</v>
      </c>
      <c r="L18" s="263">
        <v>1</v>
      </c>
      <c r="M18" s="263">
        <v>2</v>
      </c>
      <c r="N18" s="263">
        <v>0</v>
      </c>
      <c r="O18" s="263">
        <v>1</v>
      </c>
      <c r="P18" s="263">
        <v>0</v>
      </c>
      <c r="Q18" s="263">
        <v>0</v>
      </c>
      <c r="R18" s="263">
        <v>0</v>
      </c>
      <c r="S18" s="263">
        <v>0</v>
      </c>
      <c r="T18" s="262">
        <f t="shared" si="1"/>
        <v>12</v>
      </c>
      <c r="U18" s="262">
        <f>COUNTA(B18:S18)</f>
        <v>18</v>
      </c>
      <c r="V18" s="307">
        <f>T18/(2*COUNTA(B18:S18))</f>
        <v>0.33333333333333331</v>
      </c>
    </row>
    <row r="19" spans="1:22" x14ac:dyDescent="0.25">
      <c r="A19" s="264" t="s">
        <v>64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</row>
    <row r="20" spans="1:22" x14ac:dyDescent="0.25">
      <c r="A20" s="264" t="s">
        <v>65</v>
      </c>
      <c r="B20" s="263">
        <v>1</v>
      </c>
      <c r="C20" s="263">
        <v>1</v>
      </c>
      <c r="D20" s="263">
        <v>1</v>
      </c>
      <c r="E20" s="263">
        <v>1</v>
      </c>
      <c r="F20" s="263">
        <v>0</v>
      </c>
      <c r="G20" s="263">
        <v>1</v>
      </c>
      <c r="H20" s="263">
        <v>2</v>
      </c>
      <c r="I20" s="263">
        <v>2</v>
      </c>
      <c r="J20" s="263">
        <v>0</v>
      </c>
      <c r="K20" s="263">
        <v>1</v>
      </c>
      <c r="L20" s="263">
        <v>0</v>
      </c>
      <c r="M20" s="263"/>
      <c r="N20" s="263">
        <v>1</v>
      </c>
      <c r="O20" s="263"/>
      <c r="P20" s="263">
        <v>0</v>
      </c>
      <c r="Q20" s="263"/>
      <c r="R20" s="263">
        <v>0</v>
      </c>
      <c r="S20" s="263"/>
      <c r="T20" s="262">
        <f t="shared" si="1"/>
        <v>11</v>
      </c>
      <c r="U20" s="262">
        <f>COUNTA(B20:S20)</f>
        <v>14</v>
      </c>
      <c r="V20" s="307">
        <f>T20/(2*COUNTA(B20:S20))</f>
        <v>0.39285714285714285</v>
      </c>
    </row>
    <row r="21" spans="1:22" x14ac:dyDescent="0.25">
      <c r="A21" s="264" t="s">
        <v>182</v>
      </c>
      <c r="B21" s="263">
        <v>1</v>
      </c>
      <c r="C21" s="263">
        <v>0</v>
      </c>
      <c r="D21" s="263">
        <v>1</v>
      </c>
      <c r="E21" s="263">
        <v>0</v>
      </c>
      <c r="F21" s="263">
        <v>1</v>
      </c>
      <c r="G21" s="263">
        <v>0</v>
      </c>
      <c r="H21" s="263">
        <v>0</v>
      </c>
      <c r="I21" s="263">
        <v>2</v>
      </c>
      <c r="J21" s="263">
        <v>0</v>
      </c>
      <c r="K21" s="263">
        <v>0</v>
      </c>
      <c r="L21" s="263"/>
      <c r="M21" s="263">
        <v>0</v>
      </c>
      <c r="N21" s="263"/>
      <c r="O21" s="263">
        <v>0</v>
      </c>
      <c r="P21" s="263"/>
      <c r="Q21" s="263">
        <v>1</v>
      </c>
      <c r="R21" s="263"/>
      <c r="S21" s="263">
        <v>0</v>
      </c>
      <c r="T21" s="262">
        <f t="shared" si="1"/>
        <v>6</v>
      </c>
      <c r="U21" s="262">
        <f>COUNTA(B21:S21)</f>
        <v>14</v>
      </c>
      <c r="V21" s="307">
        <f>T21/(2*COUNTA(B21:S21))</f>
        <v>0.21428571428571427</v>
      </c>
    </row>
    <row r="22" spans="1:22" s="267" customFormat="1" x14ac:dyDescent="0.25">
      <c r="A22" s="269" t="s">
        <v>19</v>
      </c>
      <c r="B22" s="266">
        <f>SUM(B23:B29)</f>
        <v>1</v>
      </c>
      <c r="C22" s="266">
        <f t="shared" ref="C22:S22" si="6">SUM(C23:C29)</f>
        <v>2</v>
      </c>
      <c r="D22" s="266">
        <f t="shared" si="6"/>
        <v>1</v>
      </c>
      <c r="E22" s="266">
        <f t="shared" si="6"/>
        <v>3</v>
      </c>
      <c r="F22" s="266">
        <f t="shared" si="6"/>
        <v>5</v>
      </c>
      <c r="G22" s="266">
        <f t="shared" si="6"/>
        <v>3</v>
      </c>
      <c r="H22" s="266">
        <f t="shared" si="6"/>
        <v>1</v>
      </c>
      <c r="I22" s="266">
        <f t="shared" si="6"/>
        <v>3</v>
      </c>
      <c r="J22" s="266">
        <f t="shared" si="6"/>
        <v>1</v>
      </c>
      <c r="K22" s="266">
        <f t="shared" si="6"/>
        <v>3</v>
      </c>
      <c r="L22" s="266">
        <f t="shared" si="6"/>
        <v>7</v>
      </c>
      <c r="M22" s="266">
        <f t="shared" si="6"/>
        <v>4</v>
      </c>
      <c r="N22" s="266">
        <f t="shared" si="6"/>
        <v>0</v>
      </c>
      <c r="O22" s="266">
        <f t="shared" si="6"/>
        <v>6</v>
      </c>
      <c r="P22" s="266">
        <f t="shared" si="6"/>
        <v>1</v>
      </c>
      <c r="Q22" s="266">
        <f t="shared" si="6"/>
        <v>5</v>
      </c>
      <c r="R22" s="266">
        <f t="shared" si="6"/>
        <v>6</v>
      </c>
      <c r="S22" s="266">
        <f t="shared" si="6"/>
        <v>6</v>
      </c>
      <c r="T22" s="306">
        <f>SUM(B22:S22)</f>
        <v>58</v>
      </c>
      <c r="U22" s="306"/>
      <c r="V22" s="308"/>
    </row>
    <row r="23" spans="1:22" x14ac:dyDescent="0.25">
      <c r="A23" s="264" t="s">
        <v>66</v>
      </c>
      <c r="B23" s="263">
        <v>1</v>
      </c>
      <c r="C23" s="263">
        <v>2</v>
      </c>
      <c r="D23" s="263">
        <v>1</v>
      </c>
      <c r="E23" s="263">
        <v>0</v>
      </c>
      <c r="F23" s="263">
        <v>1</v>
      </c>
      <c r="G23" s="263">
        <v>0</v>
      </c>
      <c r="H23" s="263">
        <v>1</v>
      </c>
      <c r="I23" s="263">
        <v>2</v>
      </c>
      <c r="J23" s="263">
        <v>0</v>
      </c>
      <c r="K23" s="263">
        <v>1</v>
      </c>
      <c r="L23" s="263">
        <v>1</v>
      </c>
      <c r="M23" s="263">
        <v>2</v>
      </c>
      <c r="N23" s="263">
        <v>0</v>
      </c>
      <c r="O23" s="263">
        <v>2</v>
      </c>
      <c r="P23" s="263">
        <v>0</v>
      </c>
      <c r="Q23" s="263">
        <v>2</v>
      </c>
      <c r="R23" s="263">
        <v>2</v>
      </c>
      <c r="S23" s="263">
        <v>1</v>
      </c>
      <c r="T23" s="262">
        <f t="shared" si="1"/>
        <v>19</v>
      </c>
      <c r="U23" s="262">
        <f t="shared" ref="U23:U74" si="7">COUNTA(B23:S23)</f>
        <v>18</v>
      </c>
      <c r="V23" s="307">
        <f t="shared" ref="V23:V28" si="8">T23/(2*COUNTA(B23:S23))</f>
        <v>0.52777777777777779</v>
      </c>
    </row>
    <row r="24" spans="1:22" x14ac:dyDescent="0.25">
      <c r="A24" s="264" t="s">
        <v>67</v>
      </c>
      <c r="B24" s="263">
        <v>0</v>
      </c>
      <c r="C24" s="263">
        <v>0</v>
      </c>
      <c r="D24" s="263">
        <v>0</v>
      </c>
      <c r="E24" s="263">
        <v>1</v>
      </c>
      <c r="F24" s="263">
        <v>0</v>
      </c>
      <c r="G24" s="263">
        <v>2</v>
      </c>
      <c r="H24" s="263">
        <v>0</v>
      </c>
      <c r="I24" s="263">
        <v>1</v>
      </c>
      <c r="J24" s="263">
        <v>0</v>
      </c>
      <c r="K24" s="263">
        <v>2</v>
      </c>
      <c r="L24" s="263">
        <v>2</v>
      </c>
      <c r="M24" s="263">
        <v>2</v>
      </c>
      <c r="N24" s="263">
        <v>0</v>
      </c>
      <c r="O24" s="263">
        <v>2</v>
      </c>
      <c r="P24" s="263">
        <v>1</v>
      </c>
      <c r="Q24" s="263">
        <v>1</v>
      </c>
      <c r="R24" s="263">
        <v>1</v>
      </c>
      <c r="S24" s="263">
        <v>2</v>
      </c>
      <c r="T24" s="262">
        <f t="shared" si="1"/>
        <v>17</v>
      </c>
      <c r="U24" s="262">
        <f t="shared" si="7"/>
        <v>18</v>
      </c>
      <c r="V24" s="307">
        <f t="shared" si="8"/>
        <v>0.47222222222222221</v>
      </c>
    </row>
    <row r="25" spans="1:22" x14ac:dyDescent="0.25">
      <c r="A25" s="264" t="s">
        <v>68</v>
      </c>
      <c r="B25" s="263">
        <v>0</v>
      </c>
      <c r="C25" s="263">
        <v>0</v>
      </c>
      <c r="D25" s="263">
        <v>0</v>
      </c>
      <c r="E25" s="263">
        <v>2</v>
      </c>
      <c r="F25" s="263">
        <v>2</v>
      </c>
      <c r="G25" s="263">
        <v>1</v>
      </c>
      <c r="H25" s="263">
        <v>0</v>
      </c>
      <c r="I25" s="263">
        <v>0</v>
      </c>
      <c r="J25" s="263">
        <v>0</v>
      </c>
      <c r="K25" s="263">
        <v>0</v>
      </c>
      <c r="L25" s="263">
        <v>2</v>
      </c>
      <c r="M25" s="263">
        <v>0</v>
      </c>
      <c r="N25" s="263">
        <v>0</v>
      </c>
      <c r="O25" s="263">
        <v>2</v>
      </c>
      <c r="P25" s="263">
        <v>0</v>
      </c>
      <c r="Q25" s="263">
        <v>2</v>
      </c>
      <c r="R25" s="263">
        <v>2</v>
      </c>
      <c r="S25" s="263">
        <v>1</v>
      </c>
      <c r="T25" s="262">
        <f t="shared" si="1"/>
        <v>14</v>
      </c>
      <c r="U25" s="262">
        <f t="shared" si="7"/>
        <v>18</v>
      </c>
      <c r="V25" s="307">
        <f t="shared" si="8"/>
        <v>0.3888888888888889</v>
      </c>
    </row>
    <row r="26" spans="1:22" x14ac:dyDescent="0.25">
      <c r="A26" s="264" t="s">
        <v>69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>
        <v>2</v>
      </c>
      <c r="M26" s="263">
        <v>0</v>
      </c>
      <c r="N26" s="263"/>
      <c r="O26" s="263"/>
      <c r="P26" s="263">
        <v>0</v>
      </c>
      <c r="Q26" s="263">
        <v>0</v>
      </c>
      <c r="R26" s="263">
        <v>1</v>
      </c>
      <c r="S26" s="263">
        <v>2</v>
      </c>
      <c r="T26" s="262">
        <f>SUM(B26:S26)</f>
        <v>5</v>
      </c>
      <c r="U26" s="262">
        <f>COUNTA(B26:S26)</f>
        <v>6</v>
      </c>
      <c r="V26" s="307">
        <f t="shared" si="8"/>
        <v>0.41666666666666669</v>
      </c>
    </row>
    <row r="27" spans="1:22" x14ac:dyDescent="0.25">
      <c r="A27" s="264" t="s">
        <v>70</v>
      </c>
      <c r="B27" s="263">
        <v>0</v>
      </c>
      <c r="C27" s="263">
        <v>0</v>
      </c>
      <c r="D27" s="263">
        <v>0</v>
      </c>
      <c r="E27" s="263">
        <v>0</v>
      </c>
      <c r="F27" s="263">
        <v>2</v>
      </c>
      <c r="G27" s="263">
        <v>0</v>
      </c>
      <c r="H27" s="263">
        <v>0</v>
      </c>
      <c r="I27" s="263">
        <v>0</v>
      </c>
      <c r="J27" s="263">
        <v>1</v>
      </c>
      <c r="K27" s="263"/>
      <c r="L27" s="263"/>
      <c r="M27" s="263"/>
      <c r="N27" s="263">
        <v>0</v>
      </c>
      <c r="O27" s="263">
        <v>0</v>
      </c>
      <c r="P27" s="263"/>
      <c r="Q27" s="263"/>
      <c r="R27" s="263"/>
      <c r="S27" s="263"/>
      <c r="T27" s="262">
        <f t="shared" si="1"/>
        <v>3</v>
      </c>
      <c r="U27" s="262">
        <f t="shared" si="7"/>
        <v>11</v>
      </c>
      <c r="V27" s="307">
        <f t="shared" si="8"/>
        <v>0.13636363636363635</v>
      </c>
    </row>
    <row r="28" spans="1:22" x14ac:dyDescent="0.25">
      <c r="A28" s="264" t="s">
        <v>71</v>
      </c>
      <c r="B28" s="263"/>
      <c r="C28" s="263"/>
      <c r="D28" s="263"/>
      <c r="E28" s="263"/>
      <c r="F28" s="263"/>
      <c r="G28" s="263"/>
      <c r="H28" s="263"/>
      <c r="I28" s="263"/>
      <c r="J28" s="263"/>
      <c r="K28" s="263">
        <v>0</v>
      </c>
      <c r="L28" s="263"/>
      <c r="M28" s="263"/>
      <c r="N28" s="263"/>
      <c r="O28" s="263"/>
      <c r="P28" s="263"/>
      <c r="Q28" s="263"/>
      <c r="R28" s="263"/>
      <c r="S28" s="263"/>
      <c r="T28" s="262">
        <f t="shared" si="1"/>
        <v>0</v>
      </c>
      <c r="U28" s="262">
        <f t="shared" si="7"/>
        <v>1</v>
      </c>
      <c r="V28" s="307">
        <f t="shared" si="8"/>
        <v>0</v>
      </c>
    </row>
    <row r="29" spans="1:22" x14ac:dyDescent="0.25">
      <c r="A29" s="264" t="s">
        <v>72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</row>
    <row r="30" spans="1:22" s="267" customFormat="1" x14ac:dyDescent="0.25">
      <c r="A30" s="269" t="s">
        <v>73</v>
      </c>
      <c r="B30" s="266">
        <f>SUM(B31:B36)</f>
        <v>6</v>
      </c>
      <c r="C30" s="266">
        <f t="shared" ref="C30:S30" si="9">SUM(C31:C36)</f>
        <v>7</v>
      </c>
      <c r="D30" s="266">
        <f t="shared" si="9"/>
        <v>5</v>
      </c>
      <c r="E30" s="266">
        <f t="shared" si="9"/>
        <v>6</v>
      </c>
      <c r="F30" s="266">
        <f t="shared" si="9"/>
        <v>2</v>
      </c>
      <c r="G30" s="266">
        <f t="shared" si="9"/>
        <v>2</v>
      </c>
      <c r="H30" s="266">
        <f t="shared" si="9"/>
        <v>6</v>
      </c>
      <c r="I30" s="266">
        <f t="shared" si="9"/>
        <v>1</v>
      </c>
      <c r="J30" s="266">
        <f t="shared" si="9"/>
        <v>5</v>
      </c>
      <c r="K30" s="266">
        <f t="shared" si="9"/>
        <v>6</v>
      </c>
      <c r="L30" s="266">
        <f t="shared" si="9"/>
        <v>4</v>
      </c>
      <c r="M30" s="266">
        <f t="shared" si="9"/>
        <v>2</v>
      </c>
      <c r="N30" s="266">
        <f t="shared" si="9"/>
        <v>2</v>
      </c>
      <c r="O30" s="266">
        <f t="shared" si="9"/>
        <v>6</v>
      </c>
      <c r="P30" s="266">
        <f t="shared" si="9"/>
        <v>7</v>
      </c>
      <c r="Q30" s="266">
        <f t="shared" si="9"/>
        <v>3</v>
      </c>
      <c r="R30" s="266">
        <f t="shared" si="9"/>
        <v>7</v>
      </c>
      <c r="S30" s="266">
        <f t="shared" si="9"/>
        <v>8</v>
      </c>
      <c r="T30" s="306">
        <f>SUM(B30:S30)</f>
        <v>85</v>
      </c>
      <c r="U30" s="306"/>
      <c r="V30" s="308"/>
    </row>
    <row r="31" spans="1:22" x14ac:dyDescent="0.25">
      <c r="A31" s="264" t="s">
        <v>74</v>
      </c>
      <c r="B31" s="263">
        <v>1</v>
      </c>
      <c r="C31" s="263">
        <v>2</v>
      </c>
      <c r="D31" s="263">
        <v>2</v>
      </c>
      <c r="E31" s="263">
        <v>2</v>
      </c>
      <c r="F31" s="263">
        <v>0</v>
      </c>
      <c r="G31" s="263">
        <v>1</v>
      </c>
      <c r="H31" s="263">
        <v>2</v>
      </c>
      <c r="I31" s="263">
        <v>0</v>
      </c>
      <c r="J31" s="263">
        <v>0</v>
      </c>
      <c r="K31" s="263">
        <v>2</v>
      </c>
      <c r="L31" s="263">
        <v>1</v>
      </c>
      <c r="M31" s="263">
        <v>1</v>
      </c>
      <c r="N31" s="263">
        <v>2</v>
      </c>
      <c r="O31" s="263">
        <v>2</v>
      </c>
      <c r="P31" s="263">
        <v>2</v>
      </c>
      <c r="Q31" s="263">
        <v>0</v>
      </c>
      <c r="R31" s="263">
        <v>2</v>
      </c>
      <c r="S31" s="263">
        <v>2</v>
      </c>
      <c r="T31" s="262">
        <f t="shared" si="1"/>
        <v>24</v>
      </c>
      <c r="U31" s="262">
        <f t="shared" si="7"/>
        <v>18</v>
      </c>
      <c r="V31" s="307">
        <f t="shared" ref="V31:V36" si="10">T31/(2*COUNTA(B31:S31))</f>
        <v>0.66666666666666663</v>
      </c>
    </row>
    <row r="32" spans="1:22" x14ac:dyDescent="0.25">
      <c r="A32" s="264" t="s">
        <v>75</v>
      </c>
      <c r="B32" s="263">
        <v>2</v>
      </c>
      <c r="C32" s="263">
        <v>2</v>
      </c>
      <c r="D32" s="263">
        <v>1</v>
      </c>
      <c r="E32" s="263">
        <v>2</v>
      </c>
      <c r="F32" s="263">
        <v>0</v>
      </c>
      <c r="G32" s="263"/>
      <c r="H32" s="263">
        <v>0</v>
      </c>
      <c r="I32" s="263">
        <v>0</v>
      </c>
      <c r="J32" s="263">
        <v>2</v>
      </c>
      <c r="K32" s="263">
        <v>2</v>
      </c>
      <c r="L32" s="263">
        <v>2</v>
      </c>
      <c r="M32" s="263">
        <v>0</v>
      </c>
      <c r="N32" s="263">
        <v>0</v>
      </c>
      <c r="O32" s="263">
        <v>2</v>
      </c>
      <c r="P32" s="263">
        <v>2</v>
      </c>
      <c r="Q32" s="263">
        <v>2</v>
      </c>
      <c r="R32" s="263">
        <v>2</v>
      </c>
      <c r="S32" s="263">
        <v>2</v>
      </c>
      <c r="T32" s="262">
        <f t="shared" si="1"/>
        <v>23</v>
      </c>
      <c r="U32" s="262">
        <f t="shared" si="7"/>
        <v>17</v>
      </c>
      <c r="V32" s="307">
        <f t="shared" si="10"/>
        <v>0.67647058823529416</v>
      </c>
    </row>
    <row r="33" spans="1:22" x14ac:dyDescent="0.25">
      <c r="A33" s="264" t="s">
        <v>77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>
        <v>1</v>
      </c>
      <c r="M33" s="263">
        <v>0</v>
      </c>
      <c r="N33" s="263"/>
      <c r="O33" s="263">
        <v>0</v>
      </c>
      <c r="P33" s="263">
        <v>1</v>
      </c>
      <c r="Q33" s="263"/>
      <c r="R33" s="263">
        <v>2</v>
      </c>
      <c r="S33" s="263">
        <v>2</v>
      </c>
      <c r="T33" s="262">
        <f>SUM(B33:S33)</f>
        <v>6</v>
      </c>
      <c r="U33" s="262">
        <f>COUNTA(B33:S33)</f>
        <v>6</v>
      </c>
      <c r="V33" s="307">
        <f t="shared" si="10"/>
        <v>0.5</v>
      </c>
    </row>
    <row r="34" spans="1:22" x14ac:dyDescent="0.25">
      <c r="A34" s="264" t="s">
        <v>76</v>
      </c>
      <c r="B34" s="263">
        <v>1</v>
      </c>
      <c r="C34" s="263">
        <v>2</v>
      </c>
      <c r="D34" s="263">
        <v>2</v>
      </c>
      <c r="E34" s="263">
        <v>2</v>
      </c>
      <c r="F34" s="263">
        <v>2</v>
      </c>
      <c r="G34" s="263">
        <v>0</v>
      </c>
      <c r="H34" s="263">
        <v>2</v>
      </c>
      <c r="I34" s="263">
        <v>1</v>
      </c>
      <c r="J34" s="263">
        <v>2</v>
      </c>
      <c r="K34" s="263">
        <v>0</v>
      </c>
      <c r="L34" s="263">
        <v>0</v>
      </c>
      <c r="M34" s="263">
        <v>1</v>
      </c>
      <c r="N34" s="263">
        <v>0</v>
      </c>
      <c r="O34" s="263">
        <v>2</v>
      </c>
      <c r="P34" s="263">
        <v>2</v>
      </c>
      <c r="Q34" s="263">
        <v>1</v>
      </c>
      <c r="R34" s="263">
        <v>1</v>
      </c>
      <c r="S34" s="263">
        <v>2</v>
      </c>
      <c r="T34" s="262">
        <f t="shared" si="1"/>
        <v>23</v>
      </c>
      <c r="U34" s="262">
        <f t="shared" si="7"/>
        <v>18</v>
      </c>
      <c r="V34" s="307">
        <f t="shared" si="10"/>
        <v>0.63888888888888884</v>
      </c>
    </row>
    <row r="35" spans="1:22" x14ac:dyDescent="0.25">
      <c r="A35" s="264" t="s">
        <v>78</v>
      </c>
      <c r="B35" s="263">
        <v>2</v>
      </c>
      <c r="C35" s="263">
        <v>1</v>
      </c>
      <c r="D35" s="263"/>
      <c r="E35" s="263">
        <v>0</v>
      </c>
      <c r="F35" s="263"/>
      <c r="G35" s="263">
        <v>0</v>
      </c>
      <c r="H35" s="263">
        <v>2</v>
      </c>
      <c r="I35" s="263"/>
      <c r="J35" s="263">
        <v>1</v>
      </c>
      <c r="K35" s="263">
        <v>2</v>
      </c>
      <c r="L35" s="263"/>
      <c r="M35" s="263"/>
      <c r="N35" s="263">
        <v>0</v>
      </c>
      <c r="O35" s="263"/>
      <c r="P35" s="263"/>
      <c r="Q35" s="263">
        <v>0</v>
      </c>
      <c r="R35" s="263"/>
      <c r="S35" s="263"/>
      <c r="T35" s="262">
        <f t="shared" si="1"/>
        <v>8</v>
      </c>
      <c r="U35" s="262">
        <f t="shared" si="7"/>
        <v>9</v>
      </c>
      <c r="V35" s="307">
        <f t="shared" si="10"/>
        <v>0.44444444444444442</v>
      </c>
    </row>
    <row r="36" spans="1:22" x14ac:dyDescent="0.25">
      <c r="A36" s="264" t="s">
        <v>79</v>
      </c>
      <c r="B36" s="263"/>
      <c r="C36" s="263"/>
      <c r="D36" s="263">
        <v>0</v>
      </c>
      <c r="E36" s="263"/>
      <c r="F36" s="263">
        <v>0</v>
      </c>
      <c r="G36" s="263">
        <v>1</v>
      </c>
      <c r="H36" s="263"/>
      <c r="I36" s="263">
        <v>0</v>
      </c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2">
        <f t="shared" si="1"/>
        <v>1</v>
      </c>
      <c r="U36" s="262">
        <f t="shared" si="7"/>
        <v>4</v>
      </c>
      <c r="V36" s="307">
        <f t="shared" si="10"/>
        <v>0.125</v>
      </c>
    </row>
    <row r="37" spans="1:22" s="267" customFormat="1" x14ac:dyDescent="0.25">
      <c r="A37" s="269" t="s">
        <v>80</v>
      </c>
      <c r="B37" s="266">
        <f>SUM(B38:B43)</f>
        <v>3</v>
      </c>
      <c r="C37" s="266">
        <f t="shared" ref="C37:S37" si="11">SUM(C38:C43)</f>
        <v>1</v>
      </c>
      <c r="D37" s="266">
        <f t="shared" si="11"/>
        <v>4</v>
      </c>
      <c r="E37" s="266">
        <f t="shared" si="11"/>
        <v>5</v>
      </c>
      <c r="F37" s="266">
        <f t="shared" si="11"/>
        <v>4</v>
      </c>
      <c r="G37" s="266">
        <f t="shared" si="11"/>
        <v>4</v>
      </c>
      <c r="H37" s="266">
        <f t="shared" si="11"/>
        <v>2</v>
      </c>
      <c r="I37" s="266">
        <f t="shared" si="11"/>
        <v>2</v>
      </c>
      <c r="J37" s="266">
        <v>4</v>
      </c>
      <c r="K37" s="266">
        <v>4</v>
      </c>
      <c r="L37" s="266">
        <f t="shared" si="11"/>
        <v>1</v>
      </c>
      <c r="M37" s="266">
        <f t="shared" si="11"/>
        <v>4</v>
      </c>
      <c r="N37" s="266">
        <f t="shared" si="11"/>
        <v>5</v>
      </c>
      <c r="O37" s="266">
        <f t="shared" si="11"/>
        <v>4</v>
      </c>
      <c r="P37" s="266">
        <f t="shared" si="11"/>
        <v>2</v>
      </c>
      <c r="Q37" s="266">
        <f t="shared" si="11"/>
        <v>5</v>
      </c>
      <c r="R37" s="266">
        <f t="shared" si="11"/>
        <v>1</v>
      </c>
      <c r="S37" s="266">
        <f t="shared" si="11"/>
        <v>0</v>
      </c>
      <c r="T37" s="306">
        <f>SUM(B37:S37)</f>
        <v>55</v>
      </c>
      <c r="U37" s="306"/>
      <c r="V37" s="308"/>
    </row>
    <row r="38" spans="1:22" x14ac:dyDescent="0.25">
      <c r="A38" s="264" t="s">
        <v>81</v>
      </c>
      <c r="B38" s="263">
        <v>0</v>
      </c>
      <c r="C38" s="263">
        <v>0</v>
      </c>
      <c r="D38" s="263"/>
      <c r="E38" s="263">
        <v>1</v>
      </c>
      <c r="F38" s="263">
        <v>2</v>
      </c>
      <c r="G38" s="263">
        <v>2</v>
      </c>
      <c r="H38" s="263">
        <v>2</v>
      </c>
      <c r="I38" s="263">
        <v>2</v>
      </c>
      <c r="J38" s="311"/>
      <c r="K38" s="311"/>
      <c r="L38" s="263">
        <v>0</v>
      </c>
      <c r="M38" s="263">
        <v>2</v>
      </c>
      <c r="N38" s="263">
        <v>2</v>
      </c>
      <c r="O38" s="263">
        <v>0</v>
      </c>
      <c r="P38" s="263"/>
      <c r="Q38" s="263">
        <v>2</v>
      </c>
      <c r="R38" s="263">
        <v>1</v>
      </c>
      <c r="S38" s="263">
        <v>0</v>
      </c>
      <c r="T38" s="262">
        <f t="shared" si="1"/>
        <v>16</v>
      </c>
      <c r="U38" s="262">
        <f t="shared" si="7"/>
        <v>14</v>
      </c>
      <c r="V38" s="307">
        <f t="shared" ref="V38:V43" si="12">T38/(2*COUNTA(B38:S38))</f>
        <v>0.5714285714285714</v>
      </c>
    </row>
    <row r="39" spans="1:22" x14ac:dyDescent="0.25">
      <c r="A39" s="264" t="s">
        <v>116</v>
      </c>
      <c r="B39" s="263">
        <v>2</v>
      </c>
      <c r="C39" s="263">
        <v>1</v>
      </c>
      <c r="D39" s="263">
        <v>2</v>
      </c>
      <c r="E39" s="263">
        <v>2</v>
      </c>
      <c r="F39" s="263">
        <v>2</v>
      </c>
      <c r="G39" s="263">
        <v>2</v>
      </c>
      <c r="H39" s="263">
        <v>0</v>
      </c>
      <c r="I39" s="263">
        <v>0</v>
      </c>
      <c r="J39" s="311"/>
      <c r="K39" s="311"/>
      <c r="L39" s="263">
        <v>0</v>
      </c>
      <c r="M39" s="263">
        <v>2</v>
      </c>
      <c r="N39" s="263">
        <v>2</v>
      </c>
      <c r="O39" s="263">
        <v>2</v>
      </c>
      <c r="P39" s="263">
        <v>1</v>
      </c>
      <c r="Q39" s="263">
        <v>2</v>
      </c>
      <c r="R39" s="263">
        <v>0</v>
      </c>
      <c r="S39" s="263">
        <v>0</v>
      </c>
      <c r="T39" s="262">
        <f t="shared" si="1"/>
        <v>20</v>
      </c>
      <c r="U39" s="262">
        <f t="shared" si="7"/>
        <v>16</v>
      </c>
      <c r="V39" s="307">
        <f t="shared" si="12"/>
        <v>0.625</v>
      </c>
    </row>
    <row r="40" spans="1:22" x14ac:dyDescent="0.25">
      <c r="A40" s="264" t="s">
        <v>117</v>
      </c>
      <c r="B40" s="263"/>
      <c r="C40" s="263"/>
      <c r="D40" s="263"/>
      <c r="E40" s="263"/>
      <c r="F40" s="263"/>
      <c r="G40" s="263"/>
      <c r="H40" s="263"/>
      <c r="I40" s="263"/>
      <c r="J40" s="311"/>
      <c r="K40" s="311"/>
      <c r="L40" s="263">
        <v>0</v>
      </c>
      <c r="M40" s="263">
        <v>0</v>
      </c>
      <c r="N40" s="263">
        <v>1</v>
      </c>
      <c r="O40" s="263">
        <v>1</v>
      </c>
      <c r="P40" s="263">
        <v>1</v>
      </c>
      <c r="Q40" s="263">
        <v>0</v>
      </c>
      <c r="R40" s="263">
        <v>0</v>
      </c>
      <c r="S40" s="263">
        <v>0</v>
      </c>
      <c r="T40" s="262">
        <f>SUM(B40:S40)</f>
        <v>3</v>
      </c>
      <c r="U40" s="262">
        <f>COUNTA(B40:S40)</f>
        <v>8</v>
      </c>
      <c r="V40" s="307">
        <f t="shared" si="12"/>
        <v>0.1875</v>
      </c>
    </row>
    <row r="41" spans="1:22" x14ac:dyDescent="0.25">
      <c r="A41" s="264" t="s">
        <v>82</v>
      </c>
      <c r="B41" s="263">
        <v>0</v>
      </c>
      <c r="C41" s="263">
        <v>0</v>
      </c>
      <c r="D41" s="263">
        <v>2</v>
      </c>
      <c r="E41" s="263">
        <v>2</v>
      </c>
      <c r="F41" s="263"/>
      <c r="G41" s="263">
        <v>0</v>
      </c>
      <c r="H41" s="263">
        <v>0</v>
      </c>
      <c r="I41" s="263">
        <v>0</v>
      </c>
      <c r="J41" s="311"/>
      <c r="K41" s="311"/>
      <c r="L41" s="263">
        <v>1</v>
      </c>
      <c r="M41" s="263"/>
      <c r="N41" s="263">
        <v>0</v>
      </c>
      <c r="O41" s="263"/>
      <c r="P41" s="263">
        <v>0</v>
      </c>
      <c r="Q41" s="263"/>
      <c r="R41" s="263">
        <v>0</v>
      </c>
      <c r="S41" s="263"/>
      <c r="T41" s="262">
        <f t="shared" si="1"/>
        <v>5</v>
      </c>
      <c r="U41" s="262">
        <f t="shared" si="7"/>
        <v>11</v>
      </c>
      <c r="V41" s="307">
        <f t="shared" si="12"/>
        <v>0.22727272727272727</v>
      </c>
    </row>
    <row r="42" spans="1:22" x14ac:dyDescent="0.25">
      <c r="A42" s="264" t="s">
        <v>83</v>
      </c>
      <c r="B42" s="263">
        <v>1</v>
      </c>
      <c r="C42" s="263">
        <v>0</v>
      </c>
      <c r="D42" s="263">
        <v>0</v>
      </c>
      <c r="E42" s="263"/>
      <c r="F42" s="263">
        <v>0</v>
      </c>
      <c r="G42" s="263">
        <v>0</v>
      </c>
      <c r="H42" s="263">
        <v>0</v>
      </c>
      <c r="I42" s="263">
        <v>0</v>
      </c>
      <c r="J42" s="311"/>
      <c r="K42" s="311"/>
      <c r="L42" s="263"/>
      <c r="M42" s="263">
        <v>0</v>
      </c>
      <c r="N42" s="263"/>
      <c r="O42" s="263">
        <v>1</v>
      </c>
      <c r="P42" s="263">
        <v>0</v>
      </c>
      <c r="Q42" s="263">
        <v>1</v>
      </c>
      <c r="R42" s="263"/>
      <c r="S42" s="263">
        <v>0</v>
      </c>
      <c r="T42" s="262">
        <f t="shared" si="1"/>
        <v>3</v>
      </c>
      <c r="U42" s="262">
        <f t="shared" si="7"/>
        <v>12</v>
      </c>
      <c r="V42" s="307">
        <f t="shared" si="12"/>
        <v>0.125</v>
      </c>
    </row>
    <row r="43" spans="1:22" x14ac:dyDescent="0.25">
      <c r="A43" s="264" t="s">
        <v>84</v>
      </c>
      <c r="B43" s="263"/>
      <c r="C43" s="263"/>
      <c r="D43" s="263">
        <v>0</v>
      </c>
      <c r="E43" s="263">
        <v>0</v>
      </c>
      <c r="F43" s="263">
        <v>0</v>
      </c>
      <c r="G43" s="263"/>
      <c r="H43" s="263"/>
      <c r="I43" s="263"/>
      <c r="J43" s="311"/>
      <c r="K43" s="311"/>
      <c r="L43" s="263"/>
      <c r="M43" s="263"/>
      <c r="N43" s="263"/>
      <c r="O43" s="263"/>
      <c r="P43" s="263"/>
      <c r="Q43" s="263"/>
      <c r="R43" s="263"/>
      <c r="S43" s="263"/>
      <c r="T43" s="262">
        <f t="shared" si="1"/>
        <v>0</v>
      </c>
      <c r="U43" s="262">
        <f t="shared" si="7"/>
        <v>3</v>
      </c>
      <c r="V43" s="307">
        <f t="shared" si="12"/>
        <v>0</v>
      </c>
    </row>
    <row r="44" spans="1:22" s="267" customFormat="1" x14ac:dyDescent="0.25">
      <c r="A44" s="269" t="s">
        <v>233</v>
      </c>
      <c r="B44" s="266">
        <f>SUM(B45:B52)</f>
        <v>5</v>
      </c>
      <c r="C44" s="266">
        <f t="shared" ref="C44:S44" si="13">SUM(C45:C52)</f>
        <v>7</v>
      </c>
      <c r="D44" s="266">
        <f t="shared" si="13"/>
        <v>6</v>
      </c>
      <c r="E44" s="266">
        <f t="shared" si="13"/>
        <v>3</v>
      </c>
      <c r="F44" s="266">
        <f t="shared" si="13"/>
        <v>6</v>
      </c>
      <c r="G44" s="266">
        <f t="shared" si="13"/>
        <v>6</v>
      </c>
      <c r="H44" s="266">
        <f t="shared" si="13"/>
        <v>6</v>
      </c>
      <c r="I44" s="266">
        <f t="shared" si="13"/>
        <v>2</v>
      </c>
      <c r="J44" s="266">
        <f t="shared" si="13"/>
        <v>7</v>
      </c>
      <c r="K44" s="266">
        <f t="shared" si="13"/>
        <v>5</v>
      </c>
      <c r="L44" s="266">
        <f t="shared" si="13"/>
        <v>5</v>
      </c>
      <c r="M44" s="266">
        <f t="shared" si="13"/>
        <v>6</v>
      </c>
      <c r="N44" s="266">
        <f t="shared" si="13"/>
        <v>5</v>
      </c>
      <c r="O44" s="266">
        <f t="shared" si="13"/>
        <v>2</v>
      </c>
      <c r="P44" s="266">
        <f t="shared" si="13"/>
        <v>6</v>
      </c>
      <c r="Q44" s="266">
        <f t="shared" si="13"/>
        <v>4</v>
      </c>
      <c r="R44" s="266">
        <f t="shared" si="13"/>
        <v>5</v>
      </c>
      <c r="S44" s="266">
        <f t="shared" si="13"/>
        <v>4</v>
      </c>
      <c r="T44" s="306">
        <f>SUM(B44:S44)</f>
        <v>90</v>
      </c>
      <c r="U44" s="306"/>
      <c r="V44" s="308"/>
    </row>
    <row r="45" spans="1:22" x14ac:dyDescent="0.25">
      <c r="A45" s="264" t="s">
        <v>85</v>
      </c>
      <c r="B45" s="263">
        <v>2</v>
      </c>
      <c r="C45" s="263">
        <v>2</v>
      </c>
      <c r="D45" s="263">
        <v>2</v>
      </c>
      <c r="E45" s="263">
        <v>1</v>
      </c>
      <c r="F45" s="263">
        <v>0</v>
      </c>
      <c r="G45" s="263"/>
      <c r="H45" s="263">
        <v>2</v>
      </c>
      <c r="I45" s="263">
        <v>0</v>
      </c>
      <c r="J45" s="263"/>
      <c r="K45" s="263">
        <v>2</v>
      </c>
      <c r="L45" s="263">
        <v>2</v>
      </c>
      <c r="M45" s="263">
        <v>2</v>
      </c>
      <c r="N45" s="263">
        <v>2</v>
      </c>
      <c r="O45" s="263">
        <v>1</v>
      </c>
      <c r="P45" s="263">
        <v>2</v>
      </c>
      <c r="Q45" s="263">
        <v>2</v>
      </c>
      <c r="R45" s="263">
        <v>2</v>
      </c>
      <c r="S45" s="263">
        <v>1</v>
      </c>
      <c r="T45" s="262">
        <f t="shared" si="1"/>
        <v>25</v>
      </c>
      <c r="U45" s="262">
        <f t="shared" si="7"/>
        <v>16</v>
      </c>
      <c r="V45" s="307">
        <f>T45/(2*COUNTA(B45:S45))</f>
        <v>0.78125</v>
      </c>
    </row>
    <row r="46" spans="1:22" x14ac:dyDescent="0.25">
      <c r="A46" s="264" t="s">
        <v>86</v>
      </c>
      <c r="B46" s="263">
        <v>1</v>
      </c>
      <c r="C46" s="263">
        <v>2</v>
      </c>
      <c r="D46" s="263">
        <v>2</v>
      </c>
      <c r="E46" s="263">
        <v>0</v>
      </c>
      <c r="F46" s="263">
        <v>2</v>
      </c>
      <c r="G46" s="263">
        <v>2</v>
      </c>
      <c r="H46" s="263">
        <v>2</v>
      </c>
      <c r="I46" s="263"/>
      <c r="J46" s="263">
        <v>2</v>
      </c>
      <c r="K46" s="263">
        <v>2</v>
      </c>
      <c r="L46" s="263">
        <v>0</v>
      </c>
      <c r="M46" s="263">
        <v>2</v>
      </c>
      <c r="N46" s="263">
        <v>2</v>
      </c>
      <c r="O46" s="263">
        <v>1</v>
      </c>
      <c r="P46" s="263">
        <v>2</v>
      </c>
      <c r="Q46" s="263">
        <v>1</v>
      </c>
      <c r="R46" s="263">
        <v>2</v>
      </c>
      <c r="S46" s="263">
        <v>2</v>
      </c>
      <c r="T46" s="262">
        <f t="shared" si="1"/>
        <v>27</v>
      </c>
      <c r="U46" s="262">
        <f t="shared" si="7"/>
        <v>17</v>
      </c>
      <c r="V46" s="307">
        <f>T46/(2*COUNTA(B46:S46))</f>
        <v>0.79411764705882348</v>
      </c>
    </row>
    <row r="47" spans="1:22" x14ac:dyDescent="0.25">
      <c r="A47" s="264" t="s">
        <v>88</v>
      </c>
      <c r="B47" s="263">
        <v>2</v>
      </c>
      <c r="C47" s="263">
        <v>1</v>
      </c>
      <c r="D47" s="263">
        <v>1</v>
      </c>
      <c r="E47" s="263"/>
      <c r="F47" s="263">
        <v>2</v>
      </c>
      <c r="G47" s="263">
        <v>2</v>
      </c>
      <c r="H47" s="263"/>
      <c r="I47" s="263">
        <v>1</v>
      </c>
      <c r="J47" s="263">
        <v>2</v>
      </c>
      <c r="K47" s="263"/>
      <c r="L47" s="263">
        <v>1</v>
      </c>
      <c r="M47" s="263">
        <v>0</v>
      </c>
      <c r="N47" s="263">
        <v>1</v>
      </c>
      <c r="O47" s="263">
        <v>0</v>
      </c>
      <c r="P47" s="263">
        <v>1</v>
      </c>
      <c r="Q47" s="263">
        <v>1</v>
      </c>
      <c r="R47" s="263">
        <v>1</v>
      </c>
      <c r="S47" s="263">
        <v>0</v>
      </c>
      <c r="T47" s="262">
        <f t="shared" si="1"/>
        <v>16</v>
      </c>
      <c r="U47" s="262">
        <f t="shared" si="7"/>
        <v>15</v>
      </c>
      <c r="V47" s="307">
        <f>T47/(2*COUNTA(B47:S47))</f>
        <v>0.53333333333333333</v>
      </c>
    </row>
    <row r="48" spans="1:22" x14ac:dyDescent="0.25">
      <c r="A48" s="264" t="s">
        <v>87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</row>
    <row r="49" spans="1:22" x14ac:dyDescent="0.25">
      <c r="A49" s="264" t="s">
        <v>89</v>
      </c>
      <c r="B49" s="263"/>
      <c r="C49" s="263">
        <v>2</v>
      </c>
      <c r="D49" s="263">
        <v>1</v>
      </c>
      <c r="E49" s="263">
        <v>2</v>
      </c>
      <c r="F49" s="263">
        <v>2</v>
      </c>
      <c r="G49" s="263">
        <v>1</v>
      </c>
      <c r="H49" s="263">
        <v>0</v>
      </c>
      <c r="I49" s="263"/>
      <c r="J49" s="263">
        <v>2</v>
      </c>
      <c r="K49" s="263">
        <v>1</v>
      </c>
      <c r="L49" s="263">
        <v>2</v>
      </c>
      <c r="M49" s="263">
        <v>2</v>
      </c>
      <c r="N49" s="263">
        <v>0</v>
      </c>
      <c r="O49" s="263">
        <v>0</v>
      </c>
      <c r="P49" s="263">
        <v>1</v>
      </c>
      <c r="Q49" s="263"/>
      <c r="R49" s="263">
        <v>0</v>
      </c>
      <c r="S49" s="263">
        <v>1</v>
      </c>
      <c r="T49" s="262">
        <f t="shared" si="1"/>
        <v>17</v>
      </c>
      <c r="U49" s="262">
        <f t="shared" si="7"/>
        <v>15</v>
      </c>
      <c r="V49" s="307">
        <f>T49/(2*COUNTA(B49:S49))</f>
        <v>0.56666666666666665</v>
      </c>
    </row>
    <row r="50" spans="1:22" x14ac:dyDescent="0.25">
      <c r="A50" s="264" t="s">
        <v>91</v>
      </c>
      <c r="B50" s="263"/>
      <c r="C50" s="263"/>
      <c r="D50" s="263"/>
      <c r="E50" s="263"/>
      <c r="F50" s="263"/>
      <c r="G50" s="263">
        <v>1</v>
      </c>
      <c r="H50" s="263">
        <v>2</v>
      </c>
      <c r="I50" s="263"/>
      <c r="J50" s="263">
        <v>1</v>
      </c>
      <c r="K50" s="263">
        <v>0</v>
      </c>
      <c r="L50" s="263"/>
      <c r="M50" s="263"/>
      <c r="N50" s="263"/>
      <c r="O50" s="263"/>
      <c r="P50" s="263"/>
      <c r="Q50" s="263">
        <v>0</v>
      </c>
      <c r="R50" s="263"/>
      <c r="S50" s="263"/>
      <c r="T50" s="262">
        <f t="shared" si="1"/>
        <v>4</v>
      </c>
      <c r="U50" s="262">
        <f t="shared" si="7"/>
        <v>5</v>
      </c>
      <c r="V50" s="307">
        <f>T50/(2*COUNTA(B50:S50))</f>
        <v>0.4</v>
      </c>
    </row>
    <row r="51" spans="1:22" x14ac:dyDescent="0.25">
      <c r="A51" s="264" t="s">
        <v>90</v>
      </c>
      <c r="B51" s="263">
        <v>0</v>
      </c>
      <c r="C51" s="263"/>
      <c r="D51" s="263"/>
      <c r="E51" s="263"/>
      <c r="F51" s="263"/>
      <c r="G51" s="263"/>
      <c r="H51" s="263"/>
      <c r="I51" s="263">
        <v>1</v>
      </c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2">
        <f t="shared" si="1"/>
        <v>1</v>
      </c>
      <c r="U51" s="262">
        <f t="shared" si="7"/>
        <v>2</v>
      </c>
      <c r="V51" s="307">
        <f>T51/(2*COUNTA(B51:S51))</f>
        <v>0.25</v>
      </c>
    </row>
    <row r="52" spans="1:22" x14ac:dyDescent="0.25">
      <c r="A52" s="264" t="s">
        <v>92</v>
      </c>
      <c r="B52" s="263"/>
      <c r="C52" s="263"/>
      <c r="D52" s="263"/>
      <c r="E52" s="263">
        <v>0</v>
      </c>
      <c r="F52" s="263"/>
      <c r="G52" s="263"/>
      <c r="H52" s="263"/>
      <c r="I52" s="263">
        <v>0</v>
      </c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2">
        <f t="shared" si="1"/>
        <v>0</v>
      </c>
      <c r="U52" s="262">
        <f t="shared" si="7"/>
        <v>2</v>
      </c>
      <c r="V52" s="307">
        <f>T52/(2*COUNTA(B52:S52))</f>
        <v>0</v>
      </c>
    </row>
    <row r="53" spans="1:22" s="267" customFormat="1" x14ac:dyDescent="0.25">
      <c r="A53" s="269" t="s">
        <v>93</v>
      </c>
      <c r="B53" s="266">
        <f>SUM(B54:B59)</f>
        <v>7</v>
      </c>
      <c r="C53" s="266">
        <f t="shared" ref="C53:S53" si="14">SUM(C54:C59)</f>
        <v>6</v>
      </c>
      <c r="D53" s="266">
        <f t="shared" si="14"/>
        <v>4</v>
      </c>
      <c r="E53" s="266">
        <f t="shared" si="14"/>
        <v>3</v>
      </c>
      <c r="F53" s="266">
        <f t="shared" si="14"/>
        <v>4</v>
      </c>
      <c r="G53" s="266">
        <f t="shared" si="14"/>
        <v>4</v>
      </c>
      <c r="H53" s="266">
        <f t="shared" si="14"/>
        <v>2</v>
      </c>
      <c r="I53" s="266">
        <f t="shared" si="14"/>
        <v>7</v>
      </c>
      <c r="J53" s="266">
        <f t="shared" si="14"/>
        <v>4</v>
      </c>
      <c r="K53" s="266">
        <f t="shared" si="14"/>
        <v>5</v>
      </c>
      <c r="L53" s="266">
        <f t="shared" si="14"/>
        <v>3</v>
      </c>
      <c r="M53" s="266">
        <f t="shared" si="14"/>
        <v>2</v>
      </c>
      <c r="N53" s="266">
        <f t="shared" si="14"/>
        <v>4</v>
      </c>
      <c r="O53" s="266">
        <f t="shared" si="14"/>
        <v>6</v>
      </c>
      <c r="P53" s="266">
        <f t="shared" si="14"/>
        <v>4</v>
      </c>
      <c r="Q53" s="266">
        <f t="shared" si="14"/>
        <v>4</v>
      </c>
      <c r="R53" s="266">
        <f t="shared" si="14"/>
        <v>5</v>
      </c>
      <c r="S53" s="266">
        <f t="shared" si="14"/>
        <v>5</v>
      </c>
      <c r="T53" s="306">
        <f>SUM(B53:S53)</f>
        <v>79</v>
      </c>
      <c r="U53" s="306"/>
      <c r="V53" s="308"/>
    </row>
    <row r="54" spans="1:22" x14ac:dyDescent="0.25">
      <c r="A54" s="264" t="s">
        <v>94</v>
      </c>
      <c r="B54" s="263">
        <v>2</v>
      </c>
      <c r="C54" s="263">
        <v>2</v>
      </c>
      <c r="D54" s="263">
        <v>0</v>
      </c>
      <c r="E54" s="263">
        <v>2</v>
      </c>
      <c r="F54" s="263">
        <v>1</v>
      </c>
      <c r="G54" s="263">
        <v>2</v>
      </c>
      <c r="H54" s="263">
        <v>0</v>
      </c>
      <c r="I54" s="263">
        <v>2</v>
      </c>
      <c r="J54" s="263">
        <v>2</v>
      </c>
      <c r="K54" s="263">
        <v>1</v>
      </c>
      <c r="L54" s="263">
        <v>1</v>
      </c>
      <c r="M54" s="263">
        <v>0</v>
      </c>
      <c r="N54" s="263">
        <v>0</v>
      </c>
      <c r="O54" s="263">
        <v>2</v>
      </c>
      <c r="P54" s="263">
        <v>2</v>
      </c>
      <c r="Q54" s="263">
        <v>1</v>
      </c>
      <c r="R54" s="263">
        <v>2</v>
      </c>
      <c r="S54" s="263">
        <v>2</v>
      </c>
      <c r="T54" s="262">
        <f t="shared" si="1"/>
        <v>24</v>
      </c>
      <c r="U54" s="262">
        <f t="shared" si="7"/>
        <v>18</v>
      </c>
      <c r="V54" s="307">
        <f>T54/(2*COUNTA(B54:S54))</f>
        <v>0.66666666666666663</v>
      </c>
    </row>
    <row r="55" spans="1:22" x14ac:dyDescent="0.25">
      <c r="A55" s="264" t="s">
        <v>95</v>
      </c>
      <c r="B55" s="263">
        <v>2</v>
      </c>
      <c r="C55" s="263">
        <v>2</v>
      </c>
      <c r="D55" s="263">
        <v>2</v>
      </c>
      <c r="E55" s="263">
        <v>0</v>
      </c>
      <c r="F55" s="263">
        <v>2</v>
      </c>
      <c r="G55" s="263">
        <v>2</v>
      </c>
      <c r="H55" s="263">
        <v>0</v>
      </c>
      <c r="I55" s="263"/>
      <c r="J55" s="263">
        <v>2</v>
      </c>
      <c r="K55" s="263">
        <v>1</v>
      </c>
      <c r="L55" s="263">
        <v>0</v>
      </c>
      <c r="M55" s="263">
        <v>2</v>
      </c>
      <c r="N55" s="263">
        <v>2</v>
      </c>
      <c r="O55" s="263">
        <v>1</v>
      </c>
      <c r="P55" s="263">
        <v>2</v>
      </c>
      <c r="Q55" s="263">
        <v>1</v>
      </c>
      <c r="R55" s="263">
        <v>2</v>
      </c>
      <c r="S55" s="263">
        <v>2</v>
      </c>
      <c r="T55" s="262">
        <f t="shared" si="1"/>
        <v>25</v>
      </c>
      <c r="U55" s="262">
        <f t="shared" si="7"/>
        <v>17</v>
      </c>
      <c r="V55" s="307">
        <f>T55/(2*COUNTA(B55:S55))</f>
        <v>0.73529411764705888</v>
      </c>
    </row>
    <row r="56" spans="1:22" x14ac:dyDescent="0.25">
      <c r="A56" s="264" t="s">
        <v>96</v>
      </c>
      <c r="B56" s="263">
        <v>2</v>
      </c>
      <c r="C56" s="263">
        <v>0</v>
      </c>
      <c r="D56" s="263">
        <v>0</v>
      </c>
      <c r="E56" s="263">
        <v>1</v>
      </c>
      <c r="F56" s="263"/>
      <c r="G56" s="263"/>
      <c r="H56" s="263">
        <v>2</v>
      </c>
      <c r="I56" s="263">
        <v>2</v>
      </c>
      <c r="J56" s="263">
        <v>0</v>
      </c>
      <c r="K56" s="263">
        <v>1</v>
      </c>
      <c r="L56" s="263">
        <v>2</v>
      </c>
      <c r="M56" s="263">
        <v>0</v>
      </c>
      <c r="N56" s="263">
        <v>0</v>
      </c>
      <c r="O56" s="263">
        <v>1</v>
      </c>
      <c r="P56" s="263">
        <v>0</v>
      </c>
      <c r="Q56" s="263">
        <v>2</v>
      </c>
      <c r="R56" s="263">
        <v>1</v>
      </c>
      <c r="S56" s="263">
        <v>1</v>
      </c>
      <c r="T56" s="262">
        <f t="shared" si="1"/>
        <v>15</v>
      </c>
      <c r="U56" s="262">
        <f t="shared" si="7"/>
        <v>16</v>
      </c>
      <c r="V56" s="307">
        <f>T56/(2*COUNTA(B56:S56))</f>
        <v>0.46875</v>
      </c>
    </row>
    <row r="57" spans="1:22" x14ac:dyDescent="0.25">
      <c r="A57" s="264" t="s">
        <v>97</v>
      </c>
      <c r="B57" s="263">
        <v>1</v>
      </c>
      <c r="C57" s="263">
        <v>2</v>
      </c>
      <c r="D57" s="263">
        <v>2</v>
      </c>
      <c r="E57" s="263">
        <v>0</v>
      </c>
      <c r="F57" s="263">
        <v>1</v>
      </c>
      <c r="G57" s="263">
        <v>0</v>
      </c>
      <c r="H57" s="263">
        <v>0</v>
      </c>
      <c r="I57" s="263">
        <v>2</v>
      </c>
      <c r="J57" s="263"/>
      <c r="K57" s="263">
        <v>2</v>
      </c>
      <c r="L57" s="263">
        <v>0</v>
      </c>
      <c r="M57" s="263">
        <v>0</v>
      </c>
      <c r="N57" s="263">
        <v>2</v>
      </c>
      <c r="O57" s="263">
        <v>2</v>
      </c>
      <c r="P57" s="263">
        <v>0</v>
      </c>
      <c r="Q57" s="263">
        <v>0</v>
      </c>
      <c r="R57" s="263">
        <v>0</v>
      </c>
      <c r="S57" s="263">
        <v>0</v>
      </c>
      <c r="T57" s="262">
        <f t="shared" si="1"/>
        <v>14</v>
      </c>
      <c r="U57" s="262">
        <f t="shared" si="7"/>
        <v>17</v>
      </c>
      <c r="V57" s="307">
        <f>T57/(2*COUNTA(B57:S57))</f>
        <v>0.41176470588235292</v>
      </c>
    </row>
    <row r="58" spans="1:22" x14ac:dyDescent="0.25">
      <c r="A58" s="264" t="s">
        <v>98</v>
      </c>
      <c r="B58" s="263"/>
      <c r="C58" s="263"/>
      <c r="D58" s="263"/>
      <c r="E58" s="263"/>
      <c r="F58" s="263">
        <v>0</v>
      </c>
      <c r="G58" s="263">
        <v>0</v>
      </c>
      <c r="H58" s="263"/>
      <c r="I58" s="263">
        <v>1</v>
      </c>
      <c r="J58" s="263">
        <v>0</v>
      </c>
      <c r="K58" s="263"/>
      <c r="L58" s="263"/>
      <c r="M58" s="263"/>
      <c r="N58" s="263"/>
      <c r="O58" s="263"/>
      <c r="P58" s="263"/>
      <c r="Q58" s="263"/>
      <c r="R58" s="263"/>
      <c r="S58" s="263"/>
      <c r="T58" s="262">
        <f t="shared" si="1"/>
        <v>1</v>
      </c>
      <c r="U58" s="262">
        <f t="shared" si="7"/>
        <v>4</v>
      </c>
      <c r="V58" s="307">
        <f>T58/(2*COUNTA(B58:S58))</f>
        <v>0.125</v>
      </c>
    </row>
    <row r="59" spans="1:22" x14ac:dyDescent="0.25">
      <c r="A59" s="264" t="s">
        <v>99</v>
      </c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</row>
    <row r="60" spans="1:22" s="267" customFormat="1" x14ac:dyDescent="0.25">
      <c r="A60" s="269" t="s">
        <v>100</v>
      </c>
      <c r="B60" s="266">
        <f>SUM(B61:B68)</f>
        <v>4</v>
      </c>
      <c r="C60" s="266">
        <f t="shared" ref="C60:S60" si="15">SUM(C61:C68)</f>
        <v>2</v>
      </c>
      <c r="D60" s="266">
        <f t="shared" si="15"/>
        <v>3</v>
      </c>
      <c r="E60" s="266">
        <f t="shared" si="15"/>
        <v>2</v>
      </c>
      <c r="F60" s="266">
        <f t="shared" si="15"/>
        <v>5</v>
      </c>
      <c r="G60" s="266">
        <f t="shared" si="15"/>
        <v>5</v>
      </c>
      <c r="H60" s="266">
        <f t="shared" si="15"/>
        <v>7</v>
      </c>
      <c r="I60" s="266">
        <f t="shared" si="15"/>
        <v>5</v>
      </c>
      <c r="J60" s="266">
        <v>4</v>
      </c>
      <c r="K60" s="266">
        <v>4</v>
      </c>
      <c r="L60" s="266">
        <f t="shared" si="15"/>
        <v>2</v>
      </c>
      <c r="M60" s="266">
        <f t="shared" si="15"/>
        <v>4</v>
      </c>
      <c r="N60" s="266">
        <f t="shared" si="15"/>
        <v>4</v>
      </c>
      <c r="O60" s="266">
        <f t="shared" si="15"/>
        <v>2</v>
      </c>
      <c r="P60" s="266">
        <f t="shared" si="15"/>
        <v>6</v>
      </c>
      <c r="Q60" s="266">
        <f t="shared" si="15"/>
        <v>5</v>
      </c>
      <c r="R60" s="266">
        <f t="shared" si="15"/>
        <v>3</v>
      </c>
      <c r="S60" s="266">
        <f t="shared" si="15"/>
        <v>4</v>
      </c>
      <c r="T60" s="306">
        <f>SUM(B60:S60)</f>
        <v>71</v>
      </c>
      <c r="U60" s="306"/>
      <c r="V60" s="308"/>
    </row>
    <row r="61" spans="1:22" x14ac:dyDescent="0.25">
      <c r="A61" s="264" t="s">
        <v>101</v>
      </c>
      <c r="B61" s="263">
        <v>0</v>
      </c>
      <c r="C61" s="263">
        <v>2</v>
      </c>
      <c r="D61" s="263">
        <v>0</v>
      </c>
      <c r="E61" s="263">
        <v>2</v>
      </c>
      <c r="F61" s="263">
        <v>1</v>
      </c>
      <c r="G61" s="263">
        <v>1</v>
      </c>
      <c r="H61" s="263">
        <v>2</v>
      </c>
      <c r="I61" s="263">
        <v>2</v>
      </c>
      <c r="J61" s="311"/>
      <c r="K61" s="311"/>
      <c r="L61" s="263"/>
      <c r="M61" s="263"/>
      <c r="N61" s="263"/>
      <c r="O61" s="263"/>
      <c r="P61" s="263"/>
      <c r="Q61" s="263"/>
      <c r="R61" s="263"/>
      <c r="S61" s="263"/>
      <c r="T61" s="262">
        <f t="shared" si="1"/>
        <v>10</v>
      </c>
      <c r="U61" s="262">
        <f t="shared" si="7"/>
        <v>8</v>
      </c>
      <c r="V61" s="307">
        <f t="shared" ref="V61:V68" si="16">T61/(2*COUNTA(B61:S61))</f>
        <v>0.625</v>
      </c>
    </row>
    <row r="62" spans="1:22" x14ac:dyDescent="0.25">
      <c r="A62" s="264" t="s">
        <v>102</v>
      </c>
      <c r="B62" s="263"/>
      <c r="C62" s="263"/>
      <c r="D62" s="263"/>
      <c r="E62" s="263"/>
      <c r="F62" s="263"/>
      <c r="G62" s="263"/>
      <c r="H62" s="263"/>
      <c r="I62" s="263"/>
      <c r="J62" s="311"/>
      <c r="K62" s="311"/>
      <c r="L62" s="263">
        <v>0</v>
      </c>
      <c r="M62" s="263">
        <v>2</v>
      </c>
      <c r="N62" s="263">
        <v>2</v>
      </c>
      <c r="O62" s="263">
        <v>0</v>
      </c>
      <c r="P62" s="263">
        <v>2</v>
      </c>
      <c r="Q62" s="263">
        <v>2</v>
      </c>
      <c r="R62" s="263">
        <v>2</v>
      </c>
      <c r="S62" s="263">
        <v>2</v>
      </c>
      <c r="T62" s="262">
        <f>SUM(B62:S62)</f>
        <v>12</v>
      </c>
      <c r="U62" s="262">
        <f>COUNTA(B62:S62)</f>
        <v>8</v>
      </c>
      <c r="V62" s="307">
        <f t="shared" si="16"/>
        <v>0.75</v>
      </c>
    </row>
    <row r="63" spans="1:22" x14ac:dyDescent="0.25">
      <c r="A63" s="264" t="s">
        <v>103</v>
      </c>
      <c r="B63" s="263"/>
      <c r="C63" s="263"/>
      <c r="D63" s="263"/>
      <c r="E63" s="263"/>
      <c r="F63" s="263"/>
      <c r="G63" s="263"/>
      <c r="H63" s="263"/>
      <c r="I63" s="263"/>
      <c r="J63" s="311"/>
      <c r="K63" s="311"/>
      <c r="L63" s="263">
        <v>2</v>
      </c>
      <c r="M63" s="263">
        <v>0</v>
      </c>
      <c r="N63" s="263">
        <v>0</v>
      </c>
      <c r="O63" s="263">
        <v>0</v>
      </c>
      <c r="P63" s="263">
        <v>2</v>
      </c>
      <c r="Q63" s="263">
        <v>2</v>
      </c>
      <c r="R63" s="263">
        <v>0</v>
      </c>
      <c r="S63" s="263">
        <v>1</v>
      </c>
      <c r="T63" s="262">
        <f>SUM(B63:S63)</f>
        <v>7</v>
      </c>
      <c r="U63" s="262">
        <f>COUNTA(B63:S63)</f>
        <v>8</v>
      </c>
      <c r="V63" s="307">
        <f t="shared" si="16"/>
        <v>0.4375</v>
      </c>
    </row>
    <row r="64" spans="1:22" x14ac:dyDescent="0.25">
      <c r="A64" s="264" t="s">
        <v>104</v>
      </c>
      <c r="B64" s="263">
        <v>1</v>
      </c>
      <c r="C64" s="263">
        <v>0</v>
      </c>
      <c r="D64" s="263">
        <v>0</v>
      </c>
      <c r="E64" s="263">
        <v>0</v>
      </c>
      <c r="F64" s="263">
        <v>1</v>
      </c>
      <c r="G64" s="263">
        <v>0</v>
      </c>
      <c r="H64" s="263">
        <v>1</v>
      </c>
      <c r="I64" s="263">
        <v>1</v>
      </c>
      <c r="J64" s="311"/>
      <c r="K64" s="311"/>
      <c r="L64" s="263"/>
      <c r="M64" s="263"/>
      <c r="N64" s="263"/>
      <c r="O64" s="263"/>
      <c r="P64" s="263"/>
      <c r="Q64" s="263"/>
      <c r="R64" s="263"/>
      <c r="S64" s="263"/>
      <c r="T64" s="262">
        <f t="shared" si="1"/>
        <v>4</v>
      </c>
      <c r="U64" s="262">
        <f t="shared" si="7"/>
        <v>8</v>
      </c>
      <c r="V64" s="307">
        <f t="shared" si="16"/>
        <v>0.25</v>
      </c>
    </row>
    <row r="65" spans="1:22" x14ac:dyDescent="0.25">
      <c r="A65" s="264" t="s">
        <v>105</v>
      </c>
      <c r="B65" s="263"/>
      <c r="C65" s="263"/>
      <c r="D65" s="263"/>
      <c r="E65" s="263"/>
      <c r="F65" s="263"/>
      <c r="G65" s="263"/>
      <c r="H65" s="263"/>
      <c r="I65" s="263"/>
      <c r="J65" s="311"/>
      <c r="K65" s="311"/>
      <c r="L65" s="263">
        <v>0</v>
      </c>
      <c r="M65" s="263">
        <v>0</v>
      </c>
      <c r="N65" s="263">
        <v>2</v>
      </c>
      <c r="O65" s="263">
        <v>1</v>
      </c>
      <c r="P65" s="263">
        <v>1</v>
      </c>
      <c r="Q65" s="263">
        <v>0</v>
      </c>
      <c r="R65" s="263"/>
      <c r="S65" s="263"/>
      <c r="T65" s="262">
        <f>SUM(B65:S65)</f>
        <v>4</v>
      </c>
      <c r="U65" s="262">
        <f>COUNTA(B65:S65)</f>
        <v>6</v>
      </c>
      <c r="V65" s="307">
        <f t="shared" si="16"/>
        <v>0.33333333333333331</v>
      </c>
    </row>
    <row r="66" spans="1:22" x14ac:dyDescent="0.25">
      <c r="A66" s="264" t="s">
        <v>106</v>
      </c>
      <c r="B66" s="263">
        <v>1</v>
      </c>
      <c r="C66" s="263">
        <v>0</v>
      </c>
      <c r="D66" s="263">
        <v>1</v>
      </c>
      <c r="E66" s="263">
        <v>0</v>
      </c>
      <c r="F66" s="263">
        <v>2</v>
      </c>
      <c r="G66" s="263">
        <v>2</v>
      </c>
      <c r="H66" s="263">
        <v>2</v>
      </c>
      <c r="I66" s="263">
        <v>0</v>
      </c>
      <c r="J66" s="311"/>
      <c r="K66" s="311"/>
      <c r="L66" s="263">
        <v>0</v>
      </c>
      <c r="M66" s="263">
        <v>2</v>
      </c>
      <c r="N66" s="263">
        <v>0</v>
      </c>
      <c r="O66" s="263">
        <v>1</v>
      </c>
      <c r="P66" s="263">
        <v>1</v>
      </c>
      <c r="Q66" s="263">
        <v>1</v>
      </c>
      <c r="R66" s="263">
        <v>1</v>
      </c>
      <c r="S66" s="263">
        <v>1</v>
      </c>
      <c r="T66" s="262">
        <f t="shared" si="1"/>
        <v>15</v>
      </c>
      <c r="U66" s="262">
        <f t="shared" si="7"/>
        <v>16</v>
      </c>
      <c r="V66" s="307">
        <f t="shared" si="16"/>
        <v>0.46875</v>
      </c>
    </row>
    <row r="67" spans="1:22" x14ac:dyDescent="0.25">
      <c r="A67" s="264" t="s">
        <v>251</v>
      </c>
      <c r="B67" s="263"/>
      <c r="C67" s="263"/>
      <c r="D67" s="263"/>
      <c r="E67" s="263"/>
      <c r="F67" s="263"/>
      <c r="G67" s="263"/>
      <c r="H67" s="263"/>
      <c r="I67" s="263"/>
      <c r="J67" s="311"/>
      <c r="K67" s="311"/>
      <c r="L67" s="263"/>
      <c r="M67" s="263"/>
      <c r="N67" s="263"/>
      <c r="O67" s="263"/>
      <c r="P67" s="263"/>
      <c r="Q67" s="263"/>
      <c r="R67" s="263">
        <v>0</v>
      </c>
      <c r="S67" s="263">
        <v>0</v>
      </c>
      <c r="T67" s="262">
        <f>SUM(B67:S67)</f>
        <v>0</v>
      </c>
      <c r="U67" s="262">
        <f>COUNTA(B67:S67)</f>
        <v>2</v>
      </c>
      <c r="V67" s="307">
        <f t="shared" si="16"/>
        <v>0</v>
      </c>
    </row>
    <row r="68" spans="1:22" x14ac:dyDescent="0.25">
      <c r="A68" s="264" t="s">
        <v>108</v>
      </c>
      <c r="B68" s="263">
        <v>2</v>
      </c>
      <c r="C68" s="263">
        <v>0</v>
      </c>
      <c r="D68" s="263">
        <v>2</v>
      </c>
      <c r="E68" s="263">
        <v>0</v>
      </c>
      <c r="F68" s="263">
        <v>1</v>
      </c>
      <c r="G68" s="263">
        <v>2</v>
      </c>
      <c r="H68" s="263">
        <v>2</v>
      </c>
      <c r="I68" s="263">
        <v>2</v>
      </c>
      <c r="J68" s="311"/>
      <c r="K68" s="311"/>
      <c r="L68" s="263"/>
      <c r="M68" s="263"/>
      <c r="N68" s="263"/>
      <c r="O68" s="263"/>
      <c r="P68" s="263"/>
      <c r="Q68" s="263"/>
      <c r="R68" s="263"/>
      <c r="S68" s="263"/>
      <c r="T68" s="262">
        <f t="shared" ref="T68:T74" si="17">SUM(B68:S68)</f>
        <v>11</v>
      </c>
      <c r="U68" s="262">
        <f t="shared" si="7"/>
        <v>8</v>
      </c>
      <c r="V68" s="307">
        <f t="shared" si="16"/>
        <v>0.6875</v>
      </c>
    </row>
    <row r="69" spans="1:22" s="267" customFormat="1" x14ac:dyDescent="0.25">
      <c r="A69" s="268" t="s">
        <v>109</v>
      </c>
      <c r="B69" s="266">
        <f>SUM(B70:B74)</f>
        <v>5</v>
      </c>
      <c r="C69" s="266">
        <f t="shared" ref="C69:S69" si="18">SUM(C70:C74)</f>
        <v>8</v>
      </c>
      <c r="D69" s="266">
        <f t="shared" si="18"/>
        <v>7</v>
      </c>
      <c r="E69" s="266">
        <f t="shared" si="18"/>
        <v>5</v>
      </c>
      <c r="F69" s="266">
        <f t="shared" si="18"/>
        <v>4</v>
      </c>
      <c r="G69" s="266">
        <f t="shared" si="18"/>
        <v>4</v>
      </c>
      <c r="H69" s="266">
        <f t="shared" si="18"/>
        <v>6</v>
      </c>
      <c r="I69" s="266">
        <f t="shared" si="18"/>
        <v>5</v>
      </c>
      <c r="J69" s="266">
        <f t="shared" si="18"/>
        <v>3</v>
      </c>
      <c r="K69" s="266">
        <f t="shared" si="18"/>
        <v>2</v>
      </c>
      <c r="L69" s="266">
        <f t="shared" si="18"/>
        <v>6</v>
      </c>
      <c r="M69" s="266">
        <f t="shared" si="18"/>
        <v>4</v>
      </c>
      <c r="N69" s="266">
        <f t="shared" si="18"/>
        <v>5</v>
      </c>
      <c r="O69" s="266">
        <f t="shared" si="18"/>
        <v>2</v>
      </c>
      <c r="P69" s="266">
        <f t="shared" si="18"/>
        <v>3</v>
      </c>
      <c r="Q69" s="266">
        <f t="shared" si="18"/>
        <v>6</v>
      </c>
      <c r="R69" s="266">
        <f t="shared" si="18"/>
        <v>4</v>
      </c>
      <c r="S69" s="266">
        <f t="shared" si="18"/>
        <v>4</v>
      </c>
      <c r="T69" s="306">
        <f t="shared" si="17"/>
        <v>83</v>
      </c>
      <c r="U69" s="306"/>
      <c r="V69" s="308"/>
    </row>
    <row r="70" spans="1:22" x14ac:dyDescent="0.25">
      <c r="A70" s="265" t="s">
        <v>110</v>
      </c>
      <c r="B70" s="263">
        <v>2</v>
      </c>
      <c r="C70" s="263">
        <v>2</v>
      </c>
      <c r="D70" s="263">
        <v>2</v>
      </c>
      <c r="E70" s="263">
        <v>0</v>
      </c>
      <c r="F70" s="263">
        <v>2</v>
      </c>
      <c r="G70" s="263">
        <v>2</v>
      </c>
      <c r="H70" s="263">
        <v>1</v>
      </c>
      <c r="I70" s="263">
        <v>2</v>
      </c>
      <c r="J70" s="263">
        <v>0</v>
      </c>
      <c r="K70" s="263">
        <v>0</v>
      </c>
      <c r="L70" s="263">
        <v>2</v>
      </c>
      <c r="M70" s="263">
        <v>2</v>
      </c>
      <c r="N70" s="263">
        <v>2</v>
      </c>
      <c r="O70" s="263">
        <v>0</v>
      </c>
      <c r="P70" s="263">
        <v>1</v>
      </c>
      <c r="Q70" s="263">
        <v>2</v>
      </c>
      <c r="R70" s="263">
        <v>2</v>
      </c>
      <c r="S70" s="263">
        <v>0</v>
      </c>
      <c r="T70" s="262">
        <f t="shared" si="17"/>
        <v>24</v>
      </c>
      <c r="U70" s="262">
        <f t="shared" si="7"/>
        <v>18</v>
      </c>
      <c r="V70" s="307">
        <f>T70/(2*COUNTA(B70:S70))</f>
        <v>0.66666666666666663</v>
      </c>
    </row>
    <row r="71" spans="1:22" x14ac:dyDescent="0.25">
      <c r="A71" s="265" t="s">
        <v>111</v>
      </c>
      <c r="B71" s="263">
        <v>2</v>
      </c>
      <c r="C71" s="263">
        <v>2</v>
      </c>
      <c r="D71" s="263">
        <v>2</v>
      </c>
      <c r="E71" s="263">
        <v>2</v>
      </c>
      <c r="F71" s="263">
        <v>2</v>
      </c>
      <c r="G71" s="263">
        <v>2</v>
      </c>
      <c r="H71" s="263">
        <v>2</v>
      </c>
      <c r="I71" s="263">
        <v>1</v>
      </c>
      <c r="J71" s="263">
        <v>1</v>
      </c>
      <c r="K71" s="263">
        <v>2</v>
      </c>
      <c r="L71" s="263">
        <v>0</v>
      </c>
      <c r="M71" s="263">
        <v>2</v>
      </c>
      <c r="N71" s="263">
        <v>1</v>
      </c>
      <c r="O71" s="263">
        <v>2</v>
      </c>
      <c r="P71" s="263">
        <v>2</v>
      </c>
      <c r="Q71" s="263">
        <v>2</v>
      </c>
      <c r="R71" s="263">
        <v>2</v>
      </c>
      <c r="S71" s="263">
        <v>2</v>
      </c>
      <c r="T71" s="262">
        <f t="shared" si="17"/>
        <v>31</v>
      </c>
      <c r="U71" s="262">
        <f t="shared" si="7"/>
        <v>18</v>
      </c>
      <c r="V71" s="307">
        <f>T71/(2*COUNTA(B71:S71))</f>
        <v>0.86111111111111116</v>
      </c>
    </row>
    <row r="72" spans="1:22" x14ac:dyDescent="0.25">
      <c r="A72" s="265" t="s">
        <v>112</v>
      </c>
      <c r="B72" s="263">
        <v>1</v>
      </c>
      <c r="C72" s="263">
        <v>2</v>
      </c>
      <c r="D72" s="263">
        <v>2</v>
      </c>
      <c r="E72" s="263">
        <v>2</v>
      </c>
      <c r="F72" s="263">
        <v>0</v>
      </c>
      <c r="G72" s="263">
        <v>0</v>
      </c>
      <c r="H72" s="263">
        <v>2</v>
      </c>
      <c r="I72" s="263">
        <v>1</v>
      </c>
      <c r="J72" s="263">
        <v>0</v>
      </c>
      <c r="K72" s="263">
        <v>0</v>
      </c>
      <c r="L72" s="263">
        <v>2</v>
      </c>
      <c r="M72" s="263">
        <v>0</v>
      </c>
      <c r="N72" s="263">
        <v>2</v>
      </c>
      <c r="O72" s="263">
        <v>0</v>
      </c>
      <c r="P72" s="263">
        <v>0</v>
      </c>
      <c r="Q72" s="263">
        <v>1</v>
      </c>
      <c r="R72" s="263">
        <v>0</v>
      </c>
      <c r="S72" s="263">
        <v>1</v>
      </c>
      <c r="T72" s="262">
        <f t="shared" si="17"/>
        <v>16</v>
      </c>
      <c r="U72" s="262">
        <f t="shared" si="7"/>
        <v>18</v>
      </c>
      <c r="V72" s="307">
        <f>T72/(2*COUNTA(B72:S72))</f>
        <v>0.44444444444444442</v>
      </c>
    </row>
    <row r="73" spans="1:22" x14ac:dyDescent="0.25">
      <c r="A73" s="265" t="s">
        <v>113</v>
      </c>
      <c r="B73" s="263"/>
      <c r="C73" s="263">
        <v>2</v>
      </c>
      <c r="D73" s="263"/>
      <c r="E73" s="263">
        <v>1</v>
      </c>
      <c r="F73" s="263"/>
      <c r="G73" s="263">
        <v>0</v>
      </c>
      <c r="H73" s="263"/>
      <c r="I73" s="263">
        <v>1</v>
      </c>
      <c r="J73" s="263">
        <v>2</v>
      </c>
      <c r="K73" s="263">
        <v>0</v>
      </c>
      <c r="L73" s="263"/>
      <c r="M73" s="263">
        <v>0</v>
      </c>
      <c r="N73" s="263"/>
      <c r="O73" s="263">
        <v>0</v>
      </c>
      <c r="P73" s="263">
        <v>0</v>
      </c>
      <c r="Q73" s="263">
        <v>1</v>
      </c>
      <c r="R73" s="263">
        <v>0</v>
      </c>
      <c r="S73" s="263">
        <v>1</v>
      </c>
      <c r="T73" s="262">
        <f t="shared" si="17"/>
        <v>8</v>
      </c>
      <c r="U73" s="262">
        <f t="shared" si="7"/>
        <v>12</v>
      </c>
      <c r="V73" s="307">
        <f>T73/(2*COUNTA(B73:S73))</f>
        <v>0.33333333333333331</v>
      </c>
    </row>
    <row r="74" spans="1:22" x14ac:dyDescent="0.25">
      <c r="A74" s="265" t="s">
        <v>114</v>
      </c>
      <c r="B74" s="263">
        <v>0</v>
      </c>
      <c r="C74" s="263"/>
      <c r="D74" s="263">
        <v>1</v>
      </c>
      <c r="E74" s="263"/>
      <c r="F74" s="263">
        <v>0</v>
      </c>
      <c r="G74" s="263"/>
      <c r="H74" s="263">
        <v>1</v>
      </c>
      <c r="I74" s="263"/>
      <c r="J74" s="263"/>
      <c r="K74" s="263"/>
      <c r="L74" s="263">
        <v>2</v>
      </c>
      <c r="M74" s="263"/>
      <c r="N74" s="263">
        <v>0</v>
      </c>
      <c r="O74" s="263"/>
      <c r="P74" s="263"/>
      <c r="Q74" s="263"/>
      <c r="R74" s="263"/>
      <c r="S74" s="263"/>
      <c r="T74" s="262">
        <f t="shared" si="17"/>
        <v>4</v>
      </c>
      <c r="U74" s="262">
        <f t="shared" si="7"/>
        <v>6</v>
      </c>
      <c r="V74" s="307">
        <f>T74/(2*COUNTA(B74:S74))</f>
        <v>0.33333333333333331</v>
      </c>
    </row>
    <row r="75" spans="1:22" x14ac:dyDescent="0.25">
      <c r="A75" s="256"/>
    </row>
    <row r="76" spans="1:22" x14ac:dyDescent="0.25">
      <c r="A76" s="257"/>
    </row>
    <row r="77" spans="1:22" x14ac:dyDescent="0.25">
      <c r="A77" s="257"/>
      <c r="K77" s="307"/>
      <c r="L77"/>
      <c r="M77"/>
      <c r="N77"/>
      <c r="O77"/>
      <c r="P77"/>
      <c r="Q77"/>
      <c r="R77"/>
      <c r="S77"/>
      <c r="T77"/>
      <c r="U77"/>
      <c r="V77"/>
    </row>
    <row r="78" spans="1:22" x14ac:dyDescent="0.25">
      <c r="A78" s="258"/>
      <c r="K78" s="307"/>
      <c r="L78"/>
      <c r="M78"/>
      <c r="N78"/>
      <c r="O78"/>
      <c r="P78"/>
      <c r="Q78"/>
      <c r="R78"/>
      <c r="S78"/>
      <c r="T78"/>
      <c r="U78"/>
      <c r="V78"/>
    </row>
    <row r="79" spans="1:22" ht="18" x14ac:dyDescent="0.25">
      <c r="A79" s="259"/>
      <c r="K79" s="307"/>
      <c r="L79"/>
      <c r="M79"/>
      <c r="N79"/>
      <c r="O79"/>
      <c r="P79"/>
      <c r="Q79"/>
      <c r="R79"/>
      <c r="S79"/>
      <c r="T79"/>
      <c r="U79"/>
      <c r="V79"/>
    </row>
    <row r="80" spans="1:22" x14ac:dyDescent="0.25">
      <c r="A80" s="260"/>
      <c r="K80" s="307"/>
      <c r="L80"/>
      <c r="M80"/>
      <c r="N80"/>
      <c r="O80"/>
      <c r="P80"/>
      <c r="Q80"/>
      <c r="R80"/>
      <c r="S80"/>
      <c r="T80"/>
      <c r="U80"/>
      <c r="V80"/>
    </row>
    <row r="81" spans="1:22" x14ac:dyDescent="0.25">
      <c r="A81" s="261"/>
      <c r="K81"/>
      <c r="L81"/>
      <c r="M81"/>
      <c r="N81"/>
      <c r="O81"/>
      <c r="P81"/>
      <c r="Q81"/>
      <c r="R81"/>
      <c r="S81"/>
      <c r="T81"/>
      <c r="U81"/>
      <c r="V81"/>
    </row>
    <row r="82" spans="1:22" x14ac:dyDescent="0.25">
      <c r="A82" s="261"/>
      <c r="K82"/>
      <c r="L82"/>
      <c r="M82"/>
      <c r="N82"/>
      <c r="O82"/>
      <c r="P82"/>
      <c r="Q82"/>
      <c r="R82"/>
      <c r="S82"/>
      <c r="T82"/>
      <c r="U82"/>
      <c r="V82"/>
    </row>
    <row r="83" spans="1:22" x14ac:dyDescent="0.25">
      <c r="P83" s="307"/>
      <c r="Q83"/>
      <c r="R83"/>
      <c r="S83"/>
      <c r="T83"/>
      <c r="U83"/>
      <c r="V83"/>
    </row>
    <row r="84" spans="1:22" x14ac:dyDescent="0.25">
      <c r="P84" s="307"/>
      <c r="Q84"/>
      <c r="R84"/>
      <c r="S84"/>
      <c r="T84"/>
      <c r="U84"/>
      <c r="V84"/>
    </row>
    <row r="85" spans="1:22" x14ac:dyDescent="0.25">
      <c r="P85" s="307"/>
      <c r="Q85"/>
      <c r="R85"/>
      <c r="S85"/>
      <c r="T85"/>
      <c r="U85"/>
      <c r="V85"/>
    </row>
    <row r="86" spans="1:22" x14ac:dyDescent="0.25">
      <c r="P86" s="307"/>
      <c r="Q86"/>
      <c r="R86"/>
      <c r="S86"/>
      <c r="T86"/>
      <c r="U86"/>
      <c r="V86"/>
    </row>
    <row r="87" spans="1:22" x14ac:dyDescent="0.25">
      <c r="P87" s="307"/>
      <c r="Q87"/>
      <c r="R87"/>
      <c r="S87"/>
      <c r="T87"/>
      <c r="U87"/>
      <c r="V87"/>
    </row>
    <row r="88" spans="1:22" x14ac:dyDescent="0.25">
      <c r="P88" s="307"/>
      <c r="Q88"/>
      <c r="R88"/>
      <c r="S88"/>
      <c r="T88"/>
      <c r="U88"/>
      <c r="V88"/>
    </row>
    <row r="89" spans="1:22" x14ac:dyDescent="0.25">
      <c r="P89" s="307"/>
      <c r="Q89"/>
      <c r="R89"/>
      <c r="S89"/>
      <c r="T89"/>
      <c r="U89"/>
      <c r="V89"/>
    </row>
  </sheetData>
  <pageMargins left="0.7" right="0.7" top="0.75" bottom="0.75" header="0.3" footer="0.3"/>
  <ignoredErrors>
    <ignoredError sqref="J30:K30 J53:K53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0"/>
  <sheetViews>
    <sheetView workbookViewId="0">
      <selection activeCell="B346" sqref="B346"/>
    </sheetView>
  </sheetViews>
  <sheetFormatPr defaultRowHeight="15" x14ac:dyDescent="0.25"/>
  <cols>
    <col min="1" max="1" width="9.140625" style="271"/>
    <col min="2" max="2" width="60.140625" customWidth="1"/>
    <col min="3" max="4" width="30.7109375" customWidth="1"/>
    <col min="5" max="5" width="9.140625" style="272"/>
  </cols>
  <sheetData>
    <row r="1" spans="1:5" x14ac:dyDescent="0.25">
      <c r="A1" s="321" t="s">
        <v>194</v>
      </c>
      <c r="B1" s="291"/>
      <c r="C1" s="292" t="s">
        <v>65</v>
      </c>
      <c r="D1" s="292" t="s">
        <v>76</v>
      </c>
      <c r="E1" s="293" t="s">
        <v>186</v>
      </c>
    </row>
    <row r="2" spans="1:5" x14ac:dyDescent="0.25">
      <c r="A2" s="322"/>
      <c r="B2" s="101"/>
      <c r="C2" s="14" t="s">
        <v>62</v>
      </c>
      <c r="D2" s="14" t="s">
        <v>78</v>
      </c>
      <c r="E2" s="252" t="s">
        <v>188</v>
      </c>
    </row>
    <row r="3" spans="1:5" x14ac:dyDescent="0.25">
      <c r="A3" s="322"/>
      <c r="B3" s="101"/>
      <c r="C3" s="14" t="s">
        <v>63</v>
      </c>
      <c r="D3" s="14" t="s">
        <v>75</v>
      </c>
      <c r="E3" s="252" t="s">
        <v>187</v>
      </c>
    </row>
    <row r="4" spans="1:5" ht="15" customHeight="1" x14ac:dyDescent="0.25">
      <c r="A4" s="322"/>
      <c r="B4" s="290" t="s">
        <v>124</v>
      </c>
      <c r="C4" s="14" t="s">
        <v>182</v>
      </c>
      <c r="D4" s="14" t="s">
        <v>74</v>
      </c>
      <c r="E4" s="252" t="s">
        <v>185</v>
      </c>
    </row>
    <row r="5" spans="1:5" x14ac:dyDescent="0.25">
      <c r="A5" s="322"/>
      <c r="B5" s="309" t="s">
        <v>192</v>
      </c>
      <c r="C5" s="14" t="s">
        <v>65</v>
      </c>
      <c r="D5" s="14" t="s">
        <v>78</v>
      </c>
      <c r="E5" s="252" t="s">
        <v>186</v>
      </c>
    </row>
    <row r="6" spans="1:5" x14ac:dyDescent="0.25">
      <c r="A6" s="322"/>
      <c r="B6" s="101"/>
      <c r="C6" s="14" t="s">
        <v>62</v>
      </c>
      <c r="D6" s="14" t="s">
        <v>76</v>
      </c>
      <c r="E6" s="252" t="s">
        <v>191</v>
      </c>
    </row>
    <row r="7" spans="1:5" x14ac:dyDescent="0.25">
      <c r="A7" s="322"/>
      <c r="B7" s="101"/>
      <c r="C7" s="14" t="s">
        <v>63</v>
      </c>
      <c r="D7" s="14" t="s">
        <v>74</v>
      </c>
      <c r="E7" s="252" t="s">
        <v>188</v>
      </c>
    </row>
    <row r="8" spans="1:5" ht="15.75" thickBot="1" x14ac:dyDescent="0.3">
      <c r="A8" s="323"/>
      <c r="B8" s="294"/>
      <c r="C8" s="295" t="s">
        <v>182</v>
      </c>
      <c r="D8" s="295" t="s">
        <v>75</v>
      </c>
      <c r="E8" s="296" t="s">
        <v>188</v>
      </c>
    </row>
    <row r="9" spans="1:5" x14ac:dyDescent="0.25">
      <c r="A9" s="321" t="s">
        <v>9</v>
      </c>
      <c r="B9" s="291"/>
      <c r="C9" s="292" t="s">
        <v>85</v>
      </c>
      <c r="D9" s="292" t="s">
        <v>82</v>
      </c>
      <c r="E9" s="293" t="s">
        <v>197</v>
      </c>
    </row>
    <row r="10" spans="1:5" x14ac:dyDescent="0.25">
      <c r="A10" s="322"/>
      <c r="B10" s="101"/>
      <c r="C10" s="14" t="s">
        <v>86</v>
      </c>
      <c r="D10" s="14" t="s">
        <v>83</v>
      </c>
      <c r="E10" s="252" t="s">
        <v>185</v>
      </c>
    </row>
    <row r="11" spans="1:5" x14ac:dyDescent="0.25">
      <c r="A11" s="322"/>
      <c r="B11" s="101"/>
      <c r="C11" s="14" t="s">
        <v>90</v>
      </c>
      <c r="D11" s="14" t="s">
        <v>116</v>
      </c>
      <c r="E11" s="252" t="s">
        <v>190</v>
      </c>
    </row>
    <row r="12" spans="1:5" ht="15" customHeight="1" x14ac:dyDescent="0.25">
      <c r="A12" s="322"/>
      <c r="B12" s="290" t="s">
        <v>115</v>
      </c>
      <c r="C12" s="14" t="s">
        <v>88</v>
      </c>
      <c r="D12" s="14" t="s">
        <v>81</v>
      </c>
      <c r="E12" s="252" t="s">
        <v>199</v>
      </c>
    </row>
    <row r="13" spans="1:5" x14ac:dyDescent="0.25">
      <c r="A13" s="322"/>
      <c r="B13" s="309" t="s">
        <v>207</v>
      </c>
      <c r="C13" s="14" t="s">
        <v>85</v>
      </c>
      <c r="D13" s="14" t="s">
        <v>83</v>
      </c>
      <c r="E13" s="252" t="s">
        <v>199</v>
      </c>
    </row>
    <row r="14" spans="1:5" x14ac:dyDescent="0.25">
      <c r="A14" s="322"/>
      <c r="B14" s="101"/>
      <c r="C14" s="14" t="s">
        <v>86</v>
      </c>
      <c r="D14" s="14" t="s">
        <v>82</v>
      </c>
      <c r="E14" s="252" t="s">
        <v>204</v>
      </c>
    </row>
    <row r="15" spans="1:5" x14ac:dyDescent="0.25">
      <c r="A15" s="322"/>
      <c r="B15" s="101"/>
      <c r="C15" s="14" t="s">
        <v>89</v>
      </c>
      <c r="D15" s="14" t="s">
        <v>81</v>
      </c>
      <c r="E15" s="252" t="s">
        <v>203</v>
      </c>
    </row>
    <row r="16" spans="1:5" ht="15.75" thickBot="1" x14ac:dyDescent="0.3">
      <c r="A16" s="323"/>
      <c r="B16" s="294"/>
      <c r="C16" s="14" t="s">
        <v>88</v>
      </c>
      <c r="D16" s="14" t="s">
        <v>116</v>
      </c>
      <c r="E16" s="296" t="s">
        <v>205</v>
      </c>
    </row>
    <row r="17" spans="1:5" x14ac:dyDescent="0.25">
      <c r="A17" s="321" t="s">
        <v>9</v>
      </c>
      <c r="B17" s="291"/>
      <c r="C17" s="292" t="s">
        <v>193</v>
      </c>
      <c r="D17" s="292" t="s">
        <v>51</v>
      </c>
      <c r="E17" s="293" t="s">
        <v>195</v>
      </c>
    </row>
    <row r="18" spans="1:5" x14ac:dyDescent="0.25">
      <c r="A18" s="322"/>
      <c r="B18" s="101"/>
      <c r="C18" s="14" t="s">
        <v>108</v>
      </c>
      <c r="D18" s="14" t="s">
        <v>50</v>
      </c>
      <c r="E18" s="252" t="s">
        <v>197</v>
      </c>
    </row>
    <row r="19" spans="1:5" x14ac:dyDescent="0.25">
      <c r="A19" s="322"/>
      <c r="B19" s="101"/>
      <c r="C19" s="14" t="s">
        <v>106</v>
      </c>
      <c r="D19" s="14" t="s">
        <v>49</v>
      </c>
      <c r="E19" s="252" t="s">
        <v>198</v>
      </c>
    </row>
    <row r="20" spans="1:5" ht="15" customHeight="1" x14ac:dyDescent="0.25">
      <c r="A20" s="322"/>
      <c r="B20" s="290" t="s">
        <v>118</v>
      </c>
      <c r="C20" s="14" t="s">
        <v>104</v>
      </c>
      <c r="D20" s="14" t="s">
        <v>48</v>
      </c>
      <c r="E20" s="252" t="s">
        <v>186</v>
      </c>
    </row>
    <row r="21" spans="1:5" x14ac:dyDescent="0.25">
      <c r="A21" s="322"/>
      <c r="B21" s="309" t="s">
        <v>209</v>
      </c>
      <c r="C21" s="14" t="s">
        <v>193</v>
      </c>
      <c r="D21" s="14" t="s">
        <v>50</v>
      </c>
      <c r="E21" s="252" t="s">
        <v>199</v>
      </c>
    </row>
    <row r="22" spans="1:5" x14ac:dyDescent="0.25">
      <c r="A22" s="322"/>
      <c r="B22" s="101"/>
      <c r="C22" s="14" t="s">
        <v>108</v>
      </c>
      <c r="D22" s="14" t="s">
        <v>51</v>
      </c>
      <c r="E22" s="252" t="s">
        <v>188</v>
      </c>
    </row>
    <row r="23" spans="1:5" x14ac:dyDescent="0.25">
      <c r="A23" s="322"/>
      <c r="B23" s="101"/>
      <c r="C23" s="14" t="s">
        <v>106</v>
      </c>
      <c r="D23" s="14" t="s">
        <v>48</v>
      </c>
      <c r="E23" s="252" t="s">
        <v>188</v>
      </c>
    </row>
    <row r="24" spans="1:5" ht="15.75" thickBot="1" x14ac:dyDescent="0.3">
      <c r="A24" s="323"/>
      <c r="B24" s="294"/>
      <c r="C24" s="14" t="s">
        <v>104</v>
      </c>
      <c r="D24" s="14" t="s">
        <v>49</v>
      </c>
      <c r="E24" s="296" t="s">
        <v>195</v>
      </c>
    </row>
    <row r="25" spans="1:5" x14ac:dyDescent="0.25">
      <c r="A25" s="321" t="s">
        <v>9</v>
      </c>
      <c r="B25" s="291"/>
      <c r="C25" s="292" t="s">
        <v>56</v>
      </c>
      <c r="D25" s="292" t="s">
        <v>114</v>
      </c>
      <c r="E25" s="293" t="s">
        <v>196</v>
      </c>
    </row>
    <row r="26" spans="1:5" x14ac:dyDescent="0.25">
      <c r="A26" s="322"/>
      <c r="B26" s="101"/>
      <c r="C26" s="14" t="s">
        <v>57</v>
      </c>
      <c r="D26" s="14" t="s">
        <v>112</v>
      </c>
      <c r="E26" s="252" t="s">
        <v>185</v>
      </c>
    </row>
    <row r="27" spans="1:5" x14ac:dyDescent="0.25">
      <c r="A27" s="322"/>
      <c r="B27" s="101"/>
      <c r="C27" s="14" t="s">
        <v>58</v>
      </c>
      <c r="D27" s="14" t="s">
        <v>111</v>
      </c>
      <c r="E27" s="252" t="s">
        <v>195</v>
      </c>
    </row>
    <row r="28" spans="1:5" ht="15" customHeight="1" x14ac:dyDescent="0.25">
      <c r="A28" s="322"/>
      <c r="B28" s="290" t="s">
        <v>119</v>
      </c>
      <c r="C28" s="14" t="s">
        <v>59</v>
      </c>
      <c r="D28" s="14" t="s">
        <v>110</v>
      </c>
      <c r="E28" s="252" t="s">
        <v>195</v>
      </c>
    </row>
    <row r="29" spans="1:5" x14ac:dyDescent="0.25">
      <c r="A29" s="322"/>
      <c r="B29" s="309" t="s">
        <v>192</v>
      </c>
      <c r="C29" s="14" t="s">
        <v>56</v>
      </c>
      <c r="D29" s="14" t="s">
        <v>112</v>
      </c>
      <c r="E29" s="252" t="s">
        <v>195</v>
      </c>
    </row>
    <row r="30" spans="1:5" x14ac:dyDescent="0.25">
      <c r="A30" s="322"/>
      <c r="B30" s="101"/>
      <c r="C30" s="14" t="s">
        <v>57</v>
      </c>
      <c r="D30" s="14" t="s">
        <v>113</v>
      </c>
      <c r="E30" s="252" t="s">
        <v>188</v>
      </c>
    </row>
    <row r="31" spans="1:5" x14ac:dyDescent="0.25">
      <c r="A31" s="322"/>
      <c r="B31" s="101"/>
      <c r="C31" s="14" t="s">
        <v>58</v>
      </c>
      <c r="D31" s="14" t="s">
        <v>110</v>
      </c>
      <c r="E31" s="252" t="s">
        <v>211</v>
      </c>
    </row>
    <row r="32" spans="1:5" ht="15.75" thickBot="1" x14ac:dyDescent="0.3">
      <c r="A32" s="323"/>
      <c r="B32" s="294"/>
      <c r="C32" s="295" t="s">
        <v>59</v>
      </c>
      <c r="D32" s="14" t="s">
        <v>111</v>
      </c>
      <c r="E32" s="296" t="s">
        <v>210</v>
      </c>
    </row>
    <row r="33" spans="1:5" x14ac:dyDescent="0.25">
      <c r="A33" s="321" t="s">
        <v>9</v>
      </c>
      <c r="B33" s="291"/>
      <c r="C33" s="292" t="s">
        <v>66</v>
      </c>
      <c r="D33" s="292" t="s">
        <v>97</v>
      </c>
      <c r="E33" s="293" t="s">
        <v>185</v>
      </c>
    </row>
    <row r="34" spans="1:5" x14ac:dyDescent="0.25">
      <c r="A34" s="322"/>
      <c r="B34" s="101"/>
      <c r="C34" s="14" t="s">
        <v>67</v>
      </c>
      <c r="D34" s="14" t="s">
        <v>96</v>
      </c>
      <c r="E34" s="252" t="s">
        <v>187</v>
      </c>
    </row>
    <row r="35" spans="1:5" x14ac:dyDescent="0.25">
      <c r="A35" s="322"/>
      <c r="B35" s="101"/>
      <c r="C35" s="14" t="s">
        <v>68</v>
      </c>
      <c r="D35" s="14" t="s">
        <v>95</v>
      </c>
      <c r="E35" s="252" t="s">
        <v>191</v>
      </c>
    </row>
    <row r="36" spans="1:5" ht="15" customHeight="1" x14ac:dyDescent="0.25">
      <c r="A36" s="322"/>
      <c r="B36" s="290" t="s">
        <v>120</v>
      </c>
      <c r="C36" s="14" t="s">
        <v>70</v>
      </c>
      <c r="D36" s="14" t="s">
        <v>94</v>
      </c>
      <c r="E36" s="252" t="s">
        <v>190</v>
      </c>
    </row>
    <row r="37" spans="1:5" x14ac:dyDescent="0.25">
      <c r="A37" s="322"/>
      <c r="B37" s="309" t="s">
        <v>192</v>
      </c>
      <c r="C37" s="14" t="s">
        <v>66</v>
      </c>
      <c r="D37" s="14" t="s">
        <v>96</v>
      </c>
      <c r="E37" s="252" t="s">
        <v>203</v>
      </c>
    </row>
    <row r="38" spans="1:5" x14ac:dyDescent="0.25">
      <c r="A38" s="322"/>
      <c r="B38" s="101"/>
      <c r="C38" s="14" t="s">
        <v>67</v>
      </c>
      <c r="D38" s="14" t="s">
        <v>97</v>
      </c>
      <c r="E38" s="252" t="s">
        <v>195</v>
      </c>
    </row>
    <row r="39" spans="1:5" x14ac:dyDescent="0.25">
      <c r="A39" s="322"/>
      <c r="B39" s="101"/>
      <c r="C39" s="14" t="s">
        <v>68</v>
      </c>
      <c r="D39" s="14" t="s">
        <v>94</v>
      </c>
      <c r="E39" s="252" t="s">
        <v>188</v>
      </c>
    </row>
    <row r="40" spans="1:5" ht="15.75" thickBot="1" x14ac:dyDescent="0.3">
      <c r="A40" s="323"/>
      <c r="B40" s="294"/>
      <c r="C40" s="295" t="s">
        <v>70</v>
      </c>
      <c r="D40" s="295" t="s">
        <v>95</v>
      </c>
      <c r="E40" s="296" t="s">
        <v>208</v>
      </c>
    </row>
    <row r="41" spans="1:5" x14ac:dyDescent="0.25">
      <c r="A41" s="321" t="s">
        <v>215</v>
      </c>
      <c r="B41" s="291"/>
      <c r="C41" s="292" t="s">
        <v>85</v>
      </c>
      <c r="D41" s="292" t="s">
        <v>51</v>
      </c>
      <c r="E41" s="293" t="s">
        <v>196</v>
      </c>
    </row>
    <row r="42" spans="1:5" x14ac:dyDescent="0.25">
      <c r="A42" s="322"/>
      <c r="B42" s="101"/>
      <c r="C42" s="14" t="s">
        <v>86</v>
      </c>
      <c r="D42" s="14" t="s">
        <v>52</v>
      </c>
      <c r="E42" s="252" t="s">
        <v>203</v>
      </c>
    </row>
    <row r="43" spans="1:5" x14ac:dyDescent="0.25">
      <c r="A43" s="322"/>
      <c r="B43" s="101"/>
      <c r="C43" s="14" t="s">
        <v>88</v>
      </c>
      <c r="D43" s="14" t="s">
        <v>48</v>
      </c>
      <c r="E43" s="252" t="s">
        <v>185</v>
      </c>
    </row>
    <row r="44" spans="1:5" ht="15" customHeight="1" x14ac:dyDescent="0.25">
      <c r="A44" s="322"/>
      <c r="B44" s="290" t="s">
        <v>122</v>
      </c>
      <c r="C44" s="14" t="s">
        <v>89</v>
      </c>
      <c r="D44" s="14" t="s">
        <v>49</v>
      </c>
      <c r="E44" s="252" t="s">
        <v>185</v>
      </c>
    </row>
    <row r="45" spans="1:5" x14ac:dyDescent="0.25">
      <c r="A45" s="322"/>
      <c r="B45" s="309" t="s">
        <v>216</v>
      </c>
      <c r="C45" s="14" t="s">
        <v>85</v>
      </c>
      <c r="D45" s="14" t="s">
        <v>52</v>
      </c>
      <c r="E45" s="252" t="s">
        <v>186</v>
      </c>
    </row>
    <row r="46" spans="1:5" x14ac:dyDescent="0.25">
      <c r="A46" s="322"/>
      <c r="B46" s="101"/>
      <c r="C46" s="14" t="s">
        <v>86</v>
      </c>
      <c r="D46" s="14" t="s">
        <v>51</v>
      </c>
      <c r="E46" s="252" t="s">
        <v>188</v>
      </c>
    </row>
    <row r="47" spans="1:5" x14ac:dyDescent="0.25">
      <c r="A47" s="322"/>
      <c r="B47" s="101"/>
      <c r="C47" s="14" t="s">
        <v>92</v>
      </c>
      <c r="D47" s="14" t="s">
        <v>49</v>
      </c>
      <c r="E47" s="252" t="s">
        <v>187</v>
      </c>
    </row>
    <row r="48" spans="1:5" ht="15.75" thickBot="1" x14ac:dyDescent="0.3">
      <c r="A48" s="323"/>
      <c r="B48" s="294"/>
      <c r="C48" s="295" t="s">
        <v>89</v>
      </c>
      <c r="D48" s="14" t="s">
        <v>48</v>
      </c>
      <c r="E48" s="296" t="s">
        <v>197</v>
      </c>
    </row>
    <row r="49" spans="1:5" x14ac:dyDescent="0.25">
      <c r="A49" s="321" t="s">
        <v>215</v>
      </c>
      <c r="B49" s="291"/>
      <c r="C49" s="292" t="s">
        <v>193</v>
      </c>
      <c r="D49" s="292" t="s">
        <v>76</v>
      </c>
      <c r="E49" s="293" t="s">
        <v>191</v>
      </c>
    </row>
    <row r="50" spans="1:5" x14ac:dyDescent="0.25">
      <c r="A50" s="322"/>
      <c r="B50" s="101"/>
      <c r="C50" s="14" t="s">
        <v>108</v>
      </c>
      <c r="D50" s="14" t="s">
        <v>79</v>
      </c>
      <c r="E50" s="252" t="s">
        <v>203</v>
      </c>
    </row>
    <row r="51" spans="1:5" x14ac:dyDescent="0.25">
      <c r="A51" s="322"/>
      <c r="B51" s="101"/>
      <c r="C51" s="14" t="s">
        <v>106</v>
      </c>
      <c r="D51" s="14" t="s">
        <v>75</v>
      </c>
      <c r="E51" s="252" t="s">
        <v>205</v>
      </c>
    </row>
    <row r="52" spans="1:5" ht="15" customHeight="1" x14ac:dyDescent="0.25">
      <c r="A52" s="322"/>
      <c r="B52" s="290" t="s">
        <v>123</v>
      </c>
      <c r="C52" s="14" t="s">
        <v>104</v>
      </c>
      <c r="D52" s="14" t="s">
        <v>74</v>
      </c>
      <c r="E52" s="252" t="s">
        <v>195</v>
      </c>
    </row>
    <row r="53" spans="1:5" x14ac:dyDescent="0.25">
      <c r="A53" s="322"/>
      <c r="B53" s="309" t="s">
        <v>217</v>
      </c>
      <c r="C53" s="14" t="s">
        <v>193</v>
      </c>
      <c r="D53" s="14" t="s">
        <v>78</v>
      </c>
      <c r="E53" s="252" t="s">
        <v>197</v>
      </c>
    </row>
    <row r="54" spans="1:5" x14ac:dyDescent="0.25">
      <c r="A54" s="322"/>
      <c r="B54" s="101"/>
      <c r="C54" s="14" t="s">
        <v>108</v>
      </c>
      <c r="D54" s="14" t="s">
        <v>76</v>
      </c>
      <c r="E54" s="252" t="s">
        <v>187</v>
      </c>
    </row>
    <row r="55" spans="1:5" x14ac:dyDescent="0.25">
      <c r="A55" s="322"/>
      <c r="B55" s="101"/>
      <c r="C55" s="14" t="s">
        <v>106</v>
      </c>
      <c r="D55" s="14" t="s">
        <v>74</v>
      </c>
      <c r="E55" s="252" t="s">
        <v>187</v>
      </c>
    </row>
    <row r="56" spans="1:5" ht="15.75" thickBot="1" x14ac:dyDescent="0.3">
      <c r="A56" s="323"/>
      <c r="B56" s="294"/>
      <c r="C56" s="295" t="s">
        <v>104</v>
      </c>
      <c r="D56" s="14" t="s">
        <v>75</v>
      </c>
      <c r="E56" s="296" t="s">
        <v>188</v>
      </c>
    </row>
    <row r="57" spans="1:5" x14ac:dyDescent="0.25">
      <c r="A57" s="321" t="s">
        <v>215</v>
      </c>
      <c r="B57" s="291"/>
      <c r="C57" s="292" t="s">
        <v>56</v>
      </c>
      <c r="D57" s="292" t="s">
        <v>182</v>
      </c>
      <c r="E57" s="293" t="s">
        <v>185</v>
      </c>
    </row>
    <row r="58" spans="1:5" x14ac:dyDescent="0.25">
      <c r="A58" s="322"/>
      <c r="B58" s="101"/>
      <c r="C58" s="14" t="s">
        <v>57</v>
      </c>
      <c r="D58" s="14" t="s">
        <v>63</v>
      </c>
      <c r="E58" s="252" t="s">
        <v>197</v>
      </c>
    </row>
    <row r="59" spans="1:5" x14ac:dyDescent="0.25">
      <c r="A59" s="322"/>
      <c r="B59" s="101"/>
      <c r="C59" s="14" t="s">
        <v>58</v>
      </c>
      <c r="D59" s="14" t="s">
        <v>62</v>
      </c>
      <c r="E59" s="252" t="s">
        <v>196</v>
      </c>
    </row>
    <row r="60" spans="1:5" ht="15" customHeight="1" x14ac:dyDescent="0.25">
      <c r="A60" s="322"/>
      <c r="B60" s="290" t="s">
        <v>125</v>
      </c>
      <c r="C60" s="14" t="s">
        <v>59</v>
      </c>
      <c r="D60" s="14" t="s">
        <v>65</v>
      </c>
      <c r="E60" s="252" t="s">
        <v>186</v>
      </c>
    </row>
    <row r="61" spans="1:5" x14ac:dyDescent="0.25">
      <c r="A61" s="322"/>
      <c r="B61" s="309" t="s">
        <v>220</v>
      </c>
      <c r="C61" s="14" t="s">
        <v>56</v>
      </c>
      <c r="D61" s="14" t="s">
        <v>63</v>
      </c>
      <c r="E61" s="252" t="s">
        <v>186</v>
      </c>
    </row>
    <row r="62" spans="1:5" x14ac:dyDescent="0.25">
      <c r="A62" s="322"/>
      <c r="B62" s="101"/>
      <c r="C62" s="14" t="s">
        <v>57</v>
      </c>
      <c r="D62" s="14" t="s">
        <v>182</v>
      </c>
      <c r="E62" s="252" t="s">
        <v>197</v>
      </c>
    </row>
    <row r="63" spans="1:5" x14ac:dyDescent="0.25">
      <c r="A63" s="322"/>
      <c r="B63" s="101"/>
      <c r="C63" s="14" t="s">
        <v>58</v>
      </c>
      <c r="D63" s="14" t="s">
        <v>65</v>
      </c>
      <c r="E63" s="252" t="s">
        <v>186</v>
      </c>
    </row>
    <row r="64" spans="1:5" ht="15.75" thickBot="1" x14ac:dyDescent="0.3">
      <c r="A64" s="323"/>
      <c r="B64" s="294"/>
      <c r="C64" s="295" t="s">
        <v>59</v>
      </c>
      <c r="D64" s="14" t="s">
        <v>62</v>
      </c>
      <c r="E64" s="296" t="s">
        <v>190</v>
      </c>
    </row>
    <row r="65" spans="1:5" x14ac:dyDescent="0.25">
      <c r="A65" s="321" t="s">
        <v>215</v>
      </c>
      <c r="B65" s="291"/>
      <c r="C65" s="292" t="s">
        <v>110</v>
      </c>
      <c r="D65" s="292" t="s">
        <v>70</v>
      </c>
      <c r="E65" s="293" t="s">
        <v>203</v>
      </c>
    </row>
    <row r="66" spans="1:5" x14ac:dyDescent="0.25">
      <c r="A66" s="322"/>
      <c r="B66" s="101"/>
      <c r="C66" s="14" t="s">
        <v>111</v>
      </c>
      <c r="D66" s="14" t="s">
        <v>68</v>
      </c>
      <c r="E66" s="252" t="s">
        <v>196</v>
      </c>
    </row>
    <row r="67" spans="1:5" x14ac:dyDescent="0.25">
      <c r="A67" s="322"/>
      <c r="B67" s="101"/>
      <c r="C67" s="14" t="s">
        <v>112</v>
      </c>
      <c r="D67" s="14" t="s">
        <v>67</v>
      </c>
      <c r="E67" s="252" t="s">
        <v>213</v>
      </c>
    </row>
    <row r="68" spans="1:5" ht="15" customHeight="1" x14ac:dyDescent="0.25">
      <c r="A68" s="322"/>
      <c r="B68" s="290" t="s">
        <v>126</v>
      </c>
      <c r="C68" s="14" t="s">
        <v>114</v>
      </c>
      <c r="D68" s="14" t="s">
        <v>66</v>
      </c>
      <c r="E68" s="252" t="s">
        <v>186</v>
      </c>
    </row>
    <row r="69" spans="1:5" x14ac:dyDescent="0.25">
      <c r="A69" s="322"/>
      <c r="B69" s="309" t="s">
        <v>207</v>
      </c>
      <c r="C69" s="14" t="s">
        <v>110</v>
      </c>
      <c r="D69" s="14" t="s">
        <v>68</v>
      </c>
      <c r="E69" s="252" t="s">
        <v>218</v>
      </c>
    </row>
    <row r="70" spans="1:5" x14ac:dyDescent="0.25">
      <c r="A70" s="322"/>
      <c r="B70" s="101"/>
      <c r="C70" s="14" t="s">
        <v>111</v>
      </c>
      <c r="D70" s="14" t="s">
        <v>70</v>
      </c>
      <c r="E70" s="252" t="s">
        <v>219</v>
      </c>
    </row>
    <row r="71" spans="1:5" x14ac:dyDescent="0.25">
      <c r="A71" s="322"/>
      <c r="B71" s="101"/>
      <c r="C71" s="14" t="s">
        <v>112</v>
      </c>
      <c r="D71" s="14" t="s">
        <v>66</v>
      </c>
      <c r="E71" s="252" t="s">
        <v>203</v>
      </c>
    </row>
    <row r="72" spans="1:5" ht="15.75" thickBot="1" x14ac:dyDescent="0.3">
      <c r="A72" s="323"/>
      <c r="B72" s="294"/>
      <c r="C72" s="295" t="s">
        <v>113</v>
      </c>
      <c r="D72" s="295" t="s">
        <v>67</v>
      </c>
      <c r="E72" s="296" t="s">
        <v>186</v>
      </c>
    </row>
    <row r="73" spans="1:5" x14ac:dyDescent="0.25">
      <c r="A73" s="321" t="s">
        <v>221</v>
      </c>
      <c r="B73" s="291"/>
      <c r="C73" s="292" t="s">
        <v>94</v>
      </c>
      <c r="D73" s="292" t="s">
        <v>82</v>
      </c>
      <c r="E73" s="293" t="s">
        <v>188</v>
      </c>
    </row>
    <row r="74" spans="1:5" x14ac:dyDescent="0.25">
      <c r="A74" s="322"/>
      <c r="B74" s="101"/>
      <c r="C74" s="14" t="s">
        <v>95</v>
      </c>
      <c r="D74" s="14" t="s">
        <v>84</v>
      </c>
      <c r="E74" s="252" t="s">
        <v>197</v>
      </c>
    </row>
    <row r="75" spans="1:5" x14ac:dyDescent="0.25">
      <c r="A75" s="322"/>
      <c r="B75" s="101"/>
      <c r="C75" s="14" t="s">
        <v>96</v>
      </c>
      <c r="D75" s="14" t="s">
        <v>116</v>
      </c>
      <c r="E75" s="252" t="s">
        <v>190</v>
      </c>
    </row>
    <row r="76" spans="1:5" ht="15" customHeight="1" x14ac:dyDescent="0.25">
      <c r="A76" s="322"/>
      <c r="B76" s="290" t="s">
        <v>127</v>
      </c>
      <c r="C76" s="14" t="s">
        <v>97</v>
      </c>
      <c r="D76" s="14" t="s">
        <v>83</v>
      </c>
      <c r="E76" s="252" t="s">
        <v>196</v>
      </c>
    </row>
    <row r="77" spans="1:5" x14ac:dyDescent="0.25">
      <c r="A77" s="322"/>
      <c r="B77" s="309" t="s">
        <v>183</v>
      </c>
      <c r="C77" s="14" t="s">
        <v>94</v>
      </c>
      <c r="D77" s="14" t="s">
        <v>84</v>
      </c>
      <c r="E77" s="252" t="s">
        <v>222</v>
      </c>
    </row>
    <row r="78" spans="1:5" x14ac:dyDescent="0.25">
      <c r="A78" s="322"/>
      <c r="B78" s="101"/>
      <c r="C78" s="14" t="s">
        <v>95</v>
      </c>
      <c r="D78" s="14" t="s">
        <v>82</v>
      </c>
      <c r="E78" s="252" t="s">
        <v>190</v>
      </c>
    </row>
    <row r="79" spans="1:5" x14ac:dyDescent="0.25">
      <c r="A79" s="322"/>
      <c r="B79" s="101"/>
      <c r="C79" s="14" t="s">
        <v>96</v>
      </c>
      <c r="D79" s="14" t="s">
        <v>81</v>
      </c>
      <c r="E79" s="252" t="s">
        <v>186</v>
      </c>
    </row>
    <row r="80" spans="1:5" ht="15.75" thickBot="1" x14ac:dyDescent="0.3">
      <c r="A80" s="323"/>
      <c r="B80" s="294"/>
      <c r="C80" s="295" t="s">
        <v>97</v>
      </c>
      <c r="D80" s="295" t="s">
        <v>116</v>
      </c>
      <c r="E80" s="296" t="s">
        <v>190</v>
      </c>
    </row>
    <row r="81" spans="1:5" x14ac:dyDescent="0.25">
      <c r="A81" s="321" t="s">
        <v>221</v>
      </c>
      <c r="B81" s="291"/>
      <c r="C81" s="292" t="s">
        <v>85</v>
      </c>
      <c r="D81" s="292" t="s">
        <v>76</v>
      </c>
      <c r="E81" s="293" t="s">
        <v>191</v>
      </c>
    </row>
    <row r="82" spans="1:5" x14ac:dyDescent="0.25">
      <c r="A82" s="322"/>
      <c r="B82" s="101"/>
      <c r="C82" s="14" t="s">
        <v>86</v>
      </c>
      <c r="D82" s="14" t="s">
        <v>79</v>
      </c>
      <c r="E82" s="252" t="s">
        <v>213</v>
      </c>
    </row>
    <row r="83" spans="1:5" x14ac:dyDescent="0.25">
      <c r="A83" s="322"/>
      <c r="B83" s="101"/>
      <c r="C83" s="14" t="s">
        <v>89</v>
      </c>
      <c r="D83" s="14" t="s">
        <v>75</v>
      </c>
      <c r="E83" s="252" t="s">
        <v>203</v>
      </c>
    </row>
    <row r="84" spans="1:5" ht="15" customHeight="1" x14ac:dyDescent="0.25">
      <c r="A84" s="322"/>
      <c r="B84" s="290" t="s">
        <v>128</v>
      </c>
      <c r="C84" s="14" t="s">
        <v>88</v>
      </c>
      <c r="D84" s="14" t="s">
        <v>74</v>
      </c>
      <c r="E84" s="252" t="s">
        <v>199</v>
      </c>
    </row>
    <row r="85" spans="1:5" x14ac:dyDescent="0.25">
      <c r="A85" s="322"/>
      <c r="B85" s="309" t="s">
        <v>207</v>
      </c>
      <c r="C85" s="14" t="s">
        <v>91</v>
      </c>
      <c r="D85" s="14" t="s">
        <v>79</v>
      </c>
      <c r="E85" s="252" t="s">
        <v>185</v>
      </c>
    </row>
    <row r="86" spans="1:5" x14ac:dyDescent="0.25">
      <c r="A86" s="322"/>
      <c r="B86" s="101"/>
      <c r="C86" s="14" t="s">
        <v>86</v>
      </c>
      <c r="D86" s="14" t="s">
        <v>76</v>
      </c>
      <c r="E86" s="252" t="s">
        <v>197</v>
      </c>
    </row>
    <row r="87" spans="1:5" x14ac:dyDescent="0.25">
      <c r="A87" s="322"/>
      <c r="B87" s="101"/>
      <c r="C87" s="14" t="s">
        <v>89</v>
      </c>
      <c r="D87" s="14" t="s">
        <v>74</v>
      </c>
      <c r="E87" s="252" t="s">
        <v>186</v>
      </c>
    </row>
    <row r="88" spans="1:5" ht="15.75" thickBot="1" x14ac:dyDescent="0.3">
      <c r="A88" s="323"/>
      <c r="B88" s="294"/>
      <c r="C88" s="295" t="s">
        <v>88</v>
      </c>
      <c r="D88" s="295" t="s">
        <v>78</v>
      </c>
      <c r="E88" s="296" t="s">
        <v>199</v>
      </c>
    </row>
    <row r="89" spans="1:5" x14ac:dyDescent="0.25">
      <c r="A89" s="321" t="s">
        <v>221</v>
      </c>
      <c r="B89" s="291"/>
      <c r="C89" s="292" t="s">
        <v>56</v>
      </c>
      <c r="D89" s="292" t="s">
        <v>104</v>
      </c>
      <c r="E89" s="293" t="s">
        <v>185</v>
      </c>
    </row>
    <row r="90" spans="1:5" x14ac:dyDescent="0.25">
      <c r="A90" s="322"/>
      <c r="B90" s="101"/>
      <c r="C90" s="14" t="s">
        <v>57</v>
      </c>
      <c r="D90" s="14" t="s">
        <v>106</v>
      </c>
      <c r="E90" s="252" t="s">
        <v>188</v>
      </c>
    </row>
    <row r="91" spans="1:5" x14ac:dyDescent="0.25">
      <c r="A91" s="322"/>
      <c r="B91" s="101"/>
      <c r="C91" s="14" t="s">
        <v>58</v>
      </c>
      <c r="D91" s="14" t="s">
        <v>108</v>
      </c>
      <c r="E91" s="252" t="s">
        <v>185</v>
      </c>
    </row>
    <row r="92" spans="1:5" ht="15" customHeight="1" x14ac:dyDescent="0.25">
      <c r="A92" s="322"/>
      <c r="B92" s="290" t="s">
        <v>129</v>
      </c>
      <c r="C92" s="14" t="s">
        <v>59</v>
      </c>
      <c r="D92" s="14" t="s">
        <v>193</v>
      </c>
      <c r="E92" s="252" t="s">
        <v>186</v>
      </c>
    </row>
    <row r="93" spans="1:5" x14ac:dyDescent="0.25">
      <c r="A93" s="322"/>
      <c r="B93" s="309" t="s">
        <v>209</v>
      </c>
      <c r="C93" s="14" t="s">
        <v>56</v>
      </c>
      <c r="D93" s="14" t="s">
        <v>106</v>
      </c>
      <c r="E93" s="252" t="s">
        <v>188</v>
      </c>
    </row>
    <row r="94" spans="1:5" x14ac:dyDescent="0.25">
      <c r="A94" s="322"/>
      <c r="B94" s="101"/>
      <c r="C94" s="14" t="s">
        <v>57</v>
      </c>
      <c r="D94" s="14" t="s">
        <v>104</v>
      </c>
      <c r="E94" s="252" t="s">
        <v>196</v>
      </c>
    </row>
    <row r="95" spans="1:5" x14ac:dyDescent="0.25">
      <c r="A95" s="322"/>
      <c r="B95" s="101"/>
      <c r="C95" s="14" t="s">
        <v>58</v>
      </c>
      <c r="D95" s="14" t="s">
        <v>193</v>
      </c>
      <c r="E95" s="252" t="s">
        <v>205</v>
      </c>
    </row>
    <row r="96" spans="1:5" ht="15.75" thickBot="1" x14ac:dyDescent="0.3">
      <c r="A96" s="323"/>
      <c r="B96" s="294"/>
      <c r="C96" s="295" t="s">
        <v>59</v>
      </c>
      <c r="D96" s="295" t="s">
        <v>108</v>
      </c>
      <c r="E96" s="296" t="s">
        <v>218</v>
      </c>
    </row>
    <row r="97" spans="1:5" x14ac:dyDescent="0.25">
      <c r="A97" s="321" t="s">
        <v>221</v>
      </c>
      <c r="B97" s="291"/>
      <c r="C97" s="292" t="s">
        <v>65</v>
      </c>
      <c r="D97" s="292" t="s">
        <v>70</v>
      </c>
      <c r="E97" s="293" t="s">
        <v>190</v>
      </c>
    </row>
    <row r="98" spans="1:5" x14ac:dyDescent="0.25">
      <c r="A98" s="322"/>
      <c r="B98" s="101"/>
      <c r="C98" s="14" t="s">
        <v>62</v>
      </c>
      <c r="D98" s="14" t="s">
        <v>68</v>
      </c>
      <c r="E98" s="252" t="s">
        <v>187</v>
      </c>
    </row>
    <row r="99" spans="1:5" x14ac:dyDescent="0.25">
      <c r="A99" s="322"/>
      <c r="B99" s="101"/>
      <c r="C99" s="14" t="s">
        <v>63</v>
      </c>
      <c r="D99" s="14" t="s">
        <v>67</v>
      </c>
      <c r="E99" s="252" t="s">
        <v>196</v>
      </c>
    </row>
    <row r="100" spans="1:5" ht="15" customHeight="1" x14ac:dyDescent="0.25">
      <c r="A100" s="322"/>
      <c r="B100" s="290" t="s">
        <v>130</v>
      </c>
      <c r="C100" s="14" t="s">
        <v>182</v>
      </c>
      <c r="D100" s="14" t="s">
        <v>66</v>
      </c>
      <c r="E100" s="252" t="s">
        <v>186</v>
      </c>
    </row>
    <row r="101" spans="1:5" x14ac:dyDescent="0.25">
      <c r="A101" s="322"/>
      <c r="B101" s="309" t="s">
        <v>223</v>
      </c>
      <c r="C101" s="14" t="s">
        <v>65</v>
      </c>
      <c r="D101" s="14" t="s">
        <v>68</v>
      </c>
      <c r="E101" s="252" t="s">
        <v>186</v>
      </c>
    </row>
    <row r="102" spans="1:5" x14ac:dyDescent="0.25">
      <c r="A102" s="322"/>
      <c r="B102" s="101"/>
      <c r="C102" s="14" t="s">
        <v>62</v>
      </c>
      <c r="D102" s="14" t="s">
        <v>70</v>
      </c>
      <c r="E102" s="252" t="s">
        <v>196</v>
      </c>
    </row>
    <row r="103" spans="1:5" x14ac:dyDescent="0.25">
      <c r="A103" s="322"/>
      <c r="B103" s="101"/>
      <c r="C103" s="14" t="s">
        <v>63</v>
      </c>
      <c r="D103" s="14" t="s">
        <v>66</v>
      </c>
      <c r="E103" s="252" t="s">
        <v>197</v>
      </c>
    </row>
    <row r="104" spans="1:5" ht="15.75" thickBot="1" x14ac:dyDescent="0.3">
      <c r="A104" s="323"/>
      <c r="B104" s="294"/>
      <c r="C104" s="295" t="s">
        <v>182</v>
      </c>
      <c r="D104" s="295" t="s">
        <v>67</v>
      </c>
      <c r="E104" s="296" t="s">
        <v>187</v>
      </c>
    </row>
    <row r="105" spans="1:5" x14ac:dyDescent="0.25">
      <c r="A105" s="321" t="s">
        <v>224</v>
      </c>
      <c r="B105" s="291"/>
      <c r="C105" s="292" t="s">
        <v>110</v>
      </c>
      <c r="D105" s="292" t="s">
        <v>83</v>
      </c>
      <c r="E105" s="293" t="s">
        <v>203</v>
      </c>
    </row>
    <row r="106" spans="1:5" x14ac:dyDescent="0.25">
      <c r="A106" s="322"/>
      <c r="B106" s="101"/>
      <c r="C106" s="14" t="s">
        <v>111</v>
      </c>
      <c r="D106" s="14" t="s">
        <v>84</v>
      </c>
      <c r="E106" s="252" t="s">
        <v>225</v>
      </c>
    </row>
    <row r="107" spans="1:5" x14ac:dyDescent="0.25">
      <c r="A107" s="322"/>
      <c r="B107" s="101"/>
      <c r="C107" s="14" t="s">
        <v>112</v>
      </c>
      <c r="D107" s="14" t="s">
        <v>116</v>
      </c>
      <c r="E107" s="252" t="s">
        <v>190</v>
      </c>
    </row>
    <row r="108" spans="1:5" ht="15" customHeight="1" x14ac:dyDescent="0.25">
      <c r="A108" s="322"/>
      <c r="B108" s="290" t="s">
        <v>131</v>
      </c>
      <c r="C108" s="6" t="s">
        <v>114</v>
      </c>
      <c r="D108" s="14" t="s">
        <v>81</v>
      </c>
      <c r="E108" s="252" t="s">
        <v>188</v>
      </c>
    </row>
    <row r="109" spans="1:5" x14ac:dyDescent="0.25">
      <c r="A109" s="322"/>
      <c r="B109" s="309" t="s">
        <v>223</v>
      </c>
      <c r="C109" s="14" t="s">
        <v>110</v>
      </c>
      <c r="D109" s="14" t="s">
        <v>83</v>
      </c>
      <c r="E109" s="252" t="s">
        <v>213</v>
      </c>
    </row>
    <row r="110" spans="1:5" x14ac:dyDescent="0.25">
      <c r="A110" s="322"/>
      <c r="B110" s="101"/>
      <c r="C110" s="14" t="s">
        <v>111</v>
      </c>
      <c r="D110" s="14" t="s">
        <v>82</v>
      </c>
      <c r="E110" s="252" t="s">
        <v>199</v>
      </c>
    </row>
    <row r="111" spans="1:5" x14ac:dyDescent="0.25">
      <c r="A111" s="322"/>
      <c r="B111" s="101"/>
      <c r="C111" s="14" t="s">
        <v>112</v>
      </c>
      <c r="D111" s="14" t="s">
        <v>81</v>
      </c>
      <c r="E111" s="252" t="s">
        <v>190</v>
      </c>
    </row>
    <row r="112" spans="1:5" ht="15.75" thickBot="1" x14ac:dyDescent="0.3">
      <c r="A112" s="323"/>
      <c r="B112" s="294"/>
      <c r="C112" s="295" t="s">
        <v>113</v>
      </c>
      <c r="D112" s="295" t="s">
        <v>116</v>
      </c>
      <c r="E112" s="296" t="s">
        <v>190</v>
      </c>
    </row>
    <row r="113" spans="1:5" x14ac:dyDescent="0.25">
      <c r="A113" s="321" t="s">
        <v>224</v>
      </c>
      <c r="B113" s="291"/>
      <c r="C113" s="292" t="s">
        <v>48</v>
      </c>
      <c r="D113" s="292" t="s">
        <v>97</v>
      </c>
      <c r="E113" s="293" t="s">
        <v>186</v>
      </c>
    </row>
    <row r="114" spans="1:5" x14ac:dyDescent="0.25">
      <c r="A114" s="322"/>
      <c r="B114" s="101"/>
      <c r="C114" s="14" t="s">
        <v>49</v>
      </c>
      <c r="D114" s="14" t="s">
        <v>98</v>
      </c>
      <c r="E114" s="252" t="s">
        <v>199</v>
      </c>
    </row>
    <row r="115" spans="1:5" x14ac:dyDescent="0.25">
      <c r="A115" s="322"/>
      <c r="B115" s="101"/>
      <c r="C115" s="14" t="s">
        <v>50</v>
      </c>
      <c r="D115" s="14" t="s">
        <v>95</v>
      </c>
      <c r="E115" s="252" t="s">
        <v>187</v>
      </c>
    </row>
    <row r="116" spans="1:5" ht="15" customHeight="1" x14ac:dyDescent="0.25">
      <c r="A116" s="322"/>
      <c r="B116" s="290" t="s">
        <v>132</v>
      </c>
      <c r="C116" s="14" t="s">
        <v>51</v>
      </c>
      <c r="D116" s="14" t="s">
        <v>94</v>
      </c>
      <c r="E116" s="252" t="s">
        <v>186</v>
      </c>
    </row>
    <row r="117" spans="1:5" x14ac:dyDescent="0.25">
      <c r="A117" s="322"/>
      <c r="B117" s="309" t="s">
        <v>223</v>
      </c>
      <c r="C117" s="14" t="s">
        <v>48</v>
      </c>
      <c r="D117" s="14" t="s">
        <v>98</v>
      </c>
      <c r="E117" s="252" t="s">
        <v>222</v>
      </c>
    </row>
    <row r="118" spans="1:5" x14ac:dyDescent="0.25">
      <c r="A118" s="322"/>
      <c r="B118" s="101"/>
      <c r="C118" s="14" t="s">
        <v>49</v>
      </c>
      <c r="D118" s="14" t="s">
        <v>97</v>
      </c>
      <c r="E118" s="252" t="s">
        <v>199</v>
      </c>
    </row>
    <row r="119" spans="1:5" x14ac:dyDescent="0.25">
      <c r="A119" s="322"/>
      <c r="B119" s="101"/>
      <c r="C119" s="14" t="s">
        <v>50</v>
      </c>
      <c r="D119" s="14" t="s">
        <v>94</v>
      </c>
      <c r="E119" s="252" t="s">
        <v>191</v>
      </c>
    </row>
    <row r="120" spans="1:5" ht="15.75" thickBot="1" x14ac:dyDescent="0.3">
      <c r="A120" s="323"/>
      <c r="B120" s="294"/>
      <c r="C120" s="295" t="s">
        <v>51</v>
      </c>
      <c r="D120" s="295" t="s">
        <v>95</v>
      </c>
      <c r="E120" s="296" t="s">
        <v>190</v>
      </c>
    </row>
    <row r="121" spans="1:5" x14ac:dyDescent="0.25">
      <c r="A121" s="321" t="s">
        <v>224</v>
      </c>
      <c r="B121" s="291"/>
      <c r="C121" s="292" t="s">
        <v>56</v>
      </c>
      <c r="D121" s="292" t="s">
        <v>91</v>
      </c>
      <c r="E121" s="293" t="s">
        <v>190</v>
      </c>
    </row>
    <row r="122" spans="1:5" x14ac:dyDescent="0.25">
      <c r="A122" s="322"/>
      <c r="B122" s="101"/>
      <c r="C122" s="14" t="s">
        <v>57</v>
      </c>
      <c r="D122" s="14" t="s">
        <v>89</v>
      </c>
      <c r="E122" s="252" t="s">
        <v>196</v>
      </c>
    </row>
    <row r="123" spans="1:5" x14ac:dyDescent="0.25">
      <c r="A123" s="322"/>
      <c r="B123" s="101"/>
      <c r="C123" s="14" t="s">
        <v>58</v>
      </c>
      <c r="D123" s="14" t="s">
        <v>86</v>
      </c>
      <c r="E123" s="252" t="s">
        <v>187</v>
      </c>
    </row>
    <row r="124" spans="1:5" ht="15" customHeight="1" x14ac:dyDescent="0.25">
      <c r="A124" s="322"/>
      <c r="B124" s="290" t="s">
        <v>133</v>
      </c>
      <c r="C124" s="14" t="s">
        <v>59</v>
      </c>
      <c r="D124" s="14" t="s">
        <v>85</v>
      </c>
      <c r="E124" s="252" t="s">
        <v>210</v>
      </c>
    </row>
    <row r="125" spans="1:5" x14ac:dyDescent="0.25">
      <c r="A125" s="322"/>
      <c r="B125" s="309" t="s">
        <v>223</v>
      </c>
      <c r="C125" s="14" t="s">
        <v>56</v>
      </c>
      <c r="D125" s="14" t="s">
        <v>90</v>
      </c>
      <c r="E125" s="252" t="s">
        <v>186</v>
      </c>
    </row>
    <row r="126" spans="1:5" x14ac:dyDescent="0.25">
      <c r="A126" s="322"/>
      <c r="B126" s="101"/>
      <c r="C126" s="14" t="s">
        <v>57</v>
      </c>
      <c r="D126" s="14" t="s">
        <v>88</v>
      </c>
      <c r="E126" s="252" t="s">
        <v>186</v>
      </c>
    </row>
    <row r="127" spans="1:5" x14ac:dyDescent="0.25">
      <c r="A127" s="322"/>
      <c r="B127" s="101"/>
      <c r="C127" s="14" t="s">
        <v>58</v>
      </c>
      <c r="D127" s="14" t="s">
        <v>85</v>
      </c>
      <c r="E127" s="252" t="s">
        <v>196</v>
      </c>
    </row>
    <row r="128" spans="1:5" ht="15.75" thickBot="1" x14ac:dyDescent="0.3">
      <c r="A128" s="323"/>
      <c r="B128" s="294"/>
      <c r="C128" s="295" t="s">
        <v>59</v>
      </c>
      <c r="D128" s="295" t="s">
        <v>92</v>
      </c>
      <c r="E128" s="296" t="s">
        <v>196</v>
      </c>
    </row>
    <row r="129" spans="1:5" x14ac:dyDescent="0.25">
      <c r="A129" s="321" t="s">
        <v>224</v>
      </c>
      <c r="B129" s="291"/>
      <c r="C129" s="292" t="s">
        <v>66</v>
      </c>
      <c r="D129" s="292" t="s">
        <v>104</v>
      </c>
      <c r="E129" s="293" t="s">
        <v>186</v>
      </c>
    </row>
    <row r="130" spans="1:5" x14ac:dyDescent="0.25">
      <c r="A130" s="322"/>
      <c r="B130" s="101"/>
      <c r="C130" s="14" t="s">
        <v>67</v>
      </c>
      <c r="D130" s="14" t="s">
        <v>106</v>
      </c>
      <c r="E130" s="252" t="s">
        <v>211</v>
      </c>
    </row>
    <row r="131" spans="1:5" x14ac:dyDescent="0.25">
      <c r="A131" s="322"/>
      <c r="B131" s="101"/>
      <c r="C131" s="14" t="s">
        <v>68</v>
      </c>
      <c r="D131" s="14" t="s">
        <v>108</v>
      </c>
      <c r="E131" s="252" t="s">
        <v>188</v>
      </c>
    </row>
    <row r="132" spans="1:5" ht="15" customHeight="1" x14ac:dyDescent="0.25">
      <c r="A132" s="322"/>
      <c r="B132" s="290" t="s">
        <v>134</v>
      </c>
      <c r="C132" s="14" t="s">
        <v>70</v>
      </c>
      <c r="D132" s="14" t="s">
        <v>193</v>
      </c>
      <c r="E132" s="252" t="s">
        <v>218</v>
      </c>
    </row>
    <row r="133" spans="1:5" x14ac:dyDescent="0.25">
      <c r="A133" s="322"/>
      <c r="B133" s="309" t="s">
        <v>227</v>
      </c>
      <c r="C133" s="14" t="s">
        <v>66</v>
      </c>
      <c r="D133" s="14" t="s">
        <v>106</v>
      </c>
      <c r="E133" s="252" t="s">
        <v>226</v>
      </c>
    </row>
    <row r="134" spans="1:5" x14ac:dyDescent="0.25">
      <c r="A134" s="322"/>
      <c r="B134" s="101"/>
      <c r="C134" s="14" t="s">
        <v>67</v>
      </c>
      <c r="D134" s="14" t="s">
        <v>104</v>
      </c>
      <c r="E134" s="252" t="s">
        <v>205</v>
      </c>
    </row>
    <row r="135" spans="1:5" x14ac:dyDescent="0.25">
      <c r="A135" s="322"/>
      <c r="B135" s="101"/>
      <c r="C135" s="14" t="s">
        <v>68</v>
      </c>
      <c r="D135" s="14" t="s">
        <v>193</v>
      </c>
      <c r="E135" s="252" t="s">
        <v>188</v>
      </c>
    </row>
    <row r="136" spans="1:5" ht="15.75" thickBot="1" x14ac:dyDescent="0.3">
      <c r="A136" s="323"/>
      <c r="B136" s="294"/>
      <c r="C136" s="295" t="s">
        <v>70</v>
      </c>
      <c r="D136" s="295" t="s">
        <v>108</v>
      </c>
      <c r="E136" s="296" t="s">
        <v>188</v>
      </c>
    </row>
    <row r="137" spans="1:5" x14ac:dyDescent="0.25">
      <c r="A137" s="321" t="s">
        <v>229</v>
      </c>
      <c r="B137" s="291"/>
      <c r="C137" s="292" t="s">
        <v>65</v>
      </c>
      <c r="D137" s="292" t="s">
        <v>82</v>
      </c>
      <c r="E137" s="293" t="s">
        <v>196</v>
      </c>
    </row>
    <row r="138" spans="1:5" x14ac:dyDescent="0.25">
      <c r="A138" s="322"/>
      <c r="B138" s="101"/>
      <c r="C138" s="14" t="s">
        <v>62</v>
      </c>
      <c r="D138" s="14" t="s">
        <v>83</v>
      </c>
      <c r="E138" s="252" t="s">
        <v>199</v>
      </c>
    </row>
    <row r="139" spans="1:5" x14ac:dyDescent="0.25">
      <c r="A139" s="322"/>
      <c r="B139" s="101"/>
      <c r="C139" s="14" t="s">
        <v>63</v>
      </c>
      <c r="D139" s="14" t="s">
        <v>116</v>
      </c>
      <c r="E139" s="252" t="s">
        <v>196</v>
      </c>
    </row>
    <row r="140" spans="1:5" ht="15" customHeight="1" x14ac:dyDescent="0.25">
      <c r="A140" s="322"/>
      <c r="B140" s="290" t="s">
        <v>135</v>
      </c>
      <c r="C140" s="14" t="s">
        <v>182</v>
      </c>
      <c r="D140" s="14" t="s">
        <v>81</v>
      </c>
      <c r="E140" s="252" t="s">
        <v>191</v>
      </c>
    </row>
    <row r="141" spans="1:5" x14ac:dyDescent="0.25">
      <c r="A141" s="322"/>
      <c r="B141" s="309" t="s">
        <v>207</v>
      </c>
      <c r="C141" s="14" t="s">
        <v>65</v>
      </c>
      <c r="D141" s="14" t="s">
        <v>83</v>
      </c>
      <c r="E141" s="252" t="s">
        <v>213</v>
      </c>
    </row>
    <row r="142" spans="1:5" x14ac:dyDescent="0.25">
      <c r="A142" s="322"/>
      <c r="B142" s="101"/>
      <c r="C142" s="14" t="s">
        <v>62</v>
      </c>
      <c r="D142" s="14" t="s">
        <v>82</v>
      </c>
      <c r="E142" s="252" t="s">
        <v>196</v>
      </c>
    </row>
    <row r="143" spans="1:5" x14ac:dyDescent="0.25">
      <c r="A143" s="322"/>
      <c r="B143" s="101"/>
      <c r="C143" s="14" t="s">
        <v>63</v>
      </c>
      <c r="D143" s="14" t="s">
        <v>81</v>
      </c>
      <c r="E143" s="252" t="s">
        <v>188</v>
      </c>
    </row>
    <row r="144" spans="1:5" ht="15.75" thickBot="1" x14ac:dyDescent="0.3">
      <c r="A144" s="323"/>
      <c r="B144" s="294"/>
      <c r="C144" s="295" t="s">
        <v>182</v>
      </c>
      <c r="D144" s="14" t="s">
        <v>116</v>
      </c>
      <c r="E144" s="296" t="s">
        <v>196</v>
      </c>
    </row>
    <row r="145" spans="1:5" x14ac:dyDescent="0.25">
      <c r="A145" s="321" t="s">
        <v>229</v>
      </c>
      <c r="B145" s="291"/>
      <c r="C145" s="292" t="s">
        <v>110</v>
      </c>
      <c r="D145" s="292" t="s">
        <v>51</v>
      </c>
      <c r="E145" s="293" t="s">
        <v>185</v>
      </c>
    </row>
    <row r="146" spans="1:5" x14ac:dyDescent="0.25">
      <c r="A146" s="322"/>
      <c r="B146" s="101"/>
      <c r="C146" s="14" t="s">
        <v>111</v>
      </c>
      <c r="D146" s="14" t="s">
        <v>52</v>
      </c>
      <c r="E146" s="252" t="s">
        <v>196</v>
      </c>
    </row>
    <row r="147" spans="1:5" x14ac:dyDescent="0.25">
      <c r="A147" s="322"/>
      <c r="B147" s="101"/>
      <c r="C147" s="14" t="s">
        <v>112</v>
      </c>
      <c r="D147" s="14" t="s">
        <v>49</v>
      </c>
      <c r="E147" s="252" t="s">
        <v>225</v>
      </c>
    </row>
    <row r="148" spans="1:5" ht="15" customHeight="1" x14ac:dyDescent="0.25">
      <c r="A148" s="322"/>
      <c r="B148" s="290" t="s">
        <v>136</v>
      </c>
      <c r="C148" s="14" t="s">
        <v>114</v>
      </c>
      <c r="D148" s="14" t="s">
        <v>48</v>
      </c>
      <c r="E148" s="252" t="s">
        <v>186</v>
      </c>
    </row>
    <row r="149" spans="1:5" x14ac:dyDescent="0.25">
      <c r="A149" s="322"/>
      <c r="B149" s="309" t="s">
        <v>230</v>
      </c>
      <c r="C149" s="14" t="s">
        <v>110</v>
      </c>
      <c r="D149" s="14" t="s">
        <v>50</v>
      </c>
      <c r="E149" s="252" t="s">
        <v>204</v>
      </c>
    </row>
    <row r="150" spans="1:5" x14ac:dyDescent="0.25">
      <c r="A150" s="322"/>
      <c r="B150" s="101"/>
      <c r="C150" s="14" t="s">
        <v>111</v>
      </c>
      <c r="D150" s="14" t="s">
        <v>53</v>
      </c>
      <c r="E150" s="252" t="s">
        <v>185</v>
      </c>
    </row>
    <row r="151" spans="1:5" x14ac:dyDescent="0.25">
      <c r="A151" s="322"/>
      <c r="B151" s="101"/>
      <c r="C151" s="14" t="s">
        <v>112</v>
      </c>
      <c r="D151" s="14" t="s">
        <v>48</v>
      </c>
      <c r="E151" s="252" t="s">
        <v>186</v>
      </c>
    </row>
    <row r="152" spans="1:5" ht="15.75" thickBot="1" x14ac:dyDescent="0.3">
      <c r="A152" s="323"/>
      <c r="B152" s="294"/>
      <c r="C152" s="295" t="s">
        <v>113</v>
      </c>
      <c r="D152" s="295" t="s">
        <v>52</v>
      </c>
      <c r="E152" s="296" t="s">
        <v>185</v>
      </c>
    </row>
    <row r="153" spans="1:5" x14ac:dyDescent="0.25">
      <c r="A153" s="321" t="s">
        <v>229</v>
      </c>
      <c r="B153" s="291"/>
      <c r="C153" s="292" t="s">
        <v>94</v>
      </c>
      <c r="D153" s="292" t="s">
        <v>76</v>
      </c>
      <c r="E153" s="293" t="s">
        <v>188</v>
      </c>
    </row>
    <row r="154" spans="1:5" x14ac:dyDescent="0.25">
      <c r="A154" s="322"/>
      <c r="B154" s="101"/>
      <c r="C154" s="14" t="s">
        <v>95</v>
      </c>
      <c r="D154" s="14" t="s">
        <v>78</v>
      </c>
      <c r="E154" s="252" t="s">
        <v>188</v>
      </c>
    </row>
    <row r="155" spans="1:5" x14ac:dyDescent="0.25">
      <c r="A155" s="322"/>
      <c r="B155" s="101"/>
      <c r="C155" s="14" t="s">
        <v>96</v>
      </c>
      <c r="D155" s="14" t="s">
        <v>75</v>
      </c>
      <c r="E155" s="252" t="s">
        <v>196</v>
      </c>
    </row>
    <row r="156" spans="1:5" ht="15" customHeight="1" x14ac:dyDescent="0.25">
      <c r="A156" s="322"/>
      <c r="B156" s="290" t="s">
        <v>137</v>
      </c>
      <c r="C156" s="14" t="s">
        <v>97</v>
      </c>
      <c r="D156" s="14" t="s">
        <v>74</v>
      </c>
      <c r="E156" s="252" t="s">
        <v>211</v>
      </c>
    </row>
    <row r="157" spans="1:5" x14ac:dyDescent="0.25">
      <c r="A157" s="322"/>
      <c r="B157" s="309" t="s">
        <v>216</v>
      </c>
      <c r="C157" s="14" t="s">
        <v>94</v>
      </c>
      <c r="D157" s="14" t="s">
        <v>79</v>
      </c>
      <c r="E157" s="252" t="s">
        <v>203</v>
      </c>
    </row>
    <row r="158" spans="1:5" x14ac:dyDescent="0.25">
      <c r="A158" s="322"/>
      <c r="B158" s="101"/>
      <c r="C158" s="14" t="s">
        <v>98</v>
      </c>
      <c r="D158" s="14" t="s">
        <v>76</v>
      </c>
      <c r="E158" s="252" t="s">
        <v>186</v>
      </c>
    </row>
    <row r="159" spans="1:5" x14ac:dyDescent="0.25">
      <c r="A159" s="322"/>
      <c r="B159" s="101"/>
      <c r="C159" s="14" t="s">
        <v>96</v>
      </c>
      <c r="D159" s="14" t="s">
        <v>74</v>
      </c>
      <c r="E159" s="252" t="s">
        <v>196</v>
      </c>
    </row>
    <row r="160" spans="1:5" ht="15.75" thickBot="1" x14ac:dyDescent="0.3">
      <c r="A160" s="323"/>
      <c r="B160" s="294"/>
      <c r="C160" s="295" t="s">
        <v>97</v>
      </c>
      <c r="D160" s="14" t="s">
        <v>75</v>
      </c>
      <c r="E160" s="296" t="s">
        <v>225</v>
      </c>
    </row>
    <row r="161" spans="1:5" x14ac:dyDescent="0.25">
      <c r="A161" s="321" t="s">
        <v>229</v>
      </c>
      <c r="B161" s="291"/>
      <c r="C161" s="292" t="s">
        <v>91</v>
      </c>
      <c r="D161" s="292" t="s">
        <v>70</v>
      </c>
      <c r="E161" s="293" t="s">
        <v>186</v>
      </c>
    </row>
    <row r="162" spans="1:5" x14ac:dyDescent="0.25">
      <c r="A162" s="322"/>
      <c r="B162" s="101"/>
      <c r="C162" s="14" t="s">
        <v>86</v>
      </c>
      <c r="D162" s="14" t="s">
        <v>68</v>
      </c>
      <c r="E162" s="252" t="s">
        <v>196</v>
      </c>
    </row>
    <row r="163" spans="1:5" x14ac:dyDescent="0.25">
      <c r="A163" s="322"/>
      <c r="B163" s="101"/>
      <c r="C163" s="14" t="s">
        <v>88</v>
      </c>
      <c r="D163" s="14" t="s">
        <v>66</v>
      </c>
      <c r="E163" s="252" t="s">
        <v>197</v>
      </c>
    </row>
    <row r="164" spans="1:5" ht="15" customHeight="1" x14ac:dyDescent="0.25">
      <c r="A164" s="322"/>
      <c r="B164" s="290" t="s">
        <v>138</v>
      </c>
      <c r="C164" s="14" t="s">
        <v>89</v>
      </c>
      <c r="D164" s="14" t="s">
        <v>67</v>
      </c>
      <c r="E164" s="252" t="s">
        <v>196</v>
      </c>
    </row>
    <row r="165" spans="1:5" x14ac:dyDescent="0.25">
      <c r="A165" s="322"/>
      <c r="B165" s="309" t="s">
        <v>207</v>
      </c>
      <c r="C165" s="14" t="s">
        <v>85</v>
      </c>
      <c r="D165" s="14" t="s">
        <v>68</v>
      </c>
      <c r="E165" s="252" t="s">
        <v>203</v>
      </c>
    </row>
    <row r="166" spans="1:5" x14ac:dyDescent="0.25">
      <c r="A166" s="322"/>
      <c r="B166" s="101"/>
      <c r="C166" s="14" t="s">
        <v>86</v>
      </c>
      <c r="D166" s="14" t="s">
        <v>71</v>
      </c>
      <c r="E166" s="252" t="s">
        <v>196</v>
      </c>
    </row>
    <row r="167" spans="1:5" x14ac:dyDescent="0.25">
      <c r="A167" s="322"/>
      <c r="B167" s="101"/>
      <c r="C167" s="14" t="s">
        <v>89</v>
      </c>
      <c r="D167" s="14" t="s">
        <v>66</v>
      </c>
      <c r="E167" s="252" t="s">
        <v>185</v>
      </c>
    </row>
    <row r="168" spans="1:5" ht="15.75" thickBot="1" x14ac:dyDescent="0.3">
      <c r="A168" s="323"/>
      <c r="B168" s="294"/>
      <c r="C168" s="295" t="s">
        <v>91</v>
      </c>
      <c r="D168" s="295" t="s">
        <v>67</v>
      </c>
      <c r="E168" s="296" t="s">
        <v>195</v>
      </c>
    </row>
    <row r="169" spans="1:5" x14ac:dyDescent="0.25">
      <c r="A169" s="321" t="s">
        <v>231</v>
      </c>
      <c r="B169" s="291"/>
      <c r="C169" s="292"/>
      <c r="D169" s="292"/>
      <c r="E169" s="293"/>
    </row>
    <row r="170" spans="1:5" x14ac:dyDescent="0.25">
      <c r="A170" s="322"/>
      <c r="B170" s="101"/>
      <c r="C170" s="14"/>
      <c r="D170" s="14"/>
      <c r="E170" s="252"/>
    </row>
    <row r="171" spans="1:5" x14ac:dyDescent="0.25">
      <c r="A171" s="322"/>
      <c r="B171" s="101"/>
      <c r="C171" s="14"/>
      <c r="D171" s="14"/>
      <c r="E171" s="252"/>
    </row>
    <row r="172" spans="1:5" ht="15" customHeight="1" x14ac:dyDescent="0.25">
      <c r="A172" s="322"/>
      <c r="B172" s="290" t="s">
        <v>139</v>
      </c>
      <c r="C172" s="14"/>
      <c r="D172" s="14"/>
      <c r="E172" s="252"/>
    </row>
    <row r="173" spans="1:5" x14ac:dyDescent="0.25">
      <c r="A173" s="322"/>
      <c r="B173" s="312" t="s">
        <v>223</v>
      </c>
      <c r="C173" s="14"/>
      <c r="D173" s="14"/>
      <c r="E173" s="252"/>
    </row>
    <row r="174" spans="1:5" x14ac:dyDescent="0.25">
      <c r="A174" s="322"/>
      <c r="B174" s="101" t="s">
        <v>232</v>
      </c>
      <c r="C174" s="14"/>
      <c r="D174" s="14"/>
      <c r="E174" s="252"/>
    </row>
    <row r="175" spans="1:5" x14ac:dyDescent="0.25">
      <c r="A175" s="322"/>
      <c r="B175" s="101"/>
      <c r="C175" s="14"/>
      <c r="D175" s="14"/>
      <c r="E175" s="252"/>
    </row>
    <row r="176" spans="1:5" ht="15.75" thickBot="1" x14ac:dyDescent="0.3">
      <c r="A176" s="323"/>
      <c r="B176" s="294"/>
      <c r="C176" s="295"/>
      <c r="D176" s="295"/>
      <c r="E176" s="296"/>
    </row>
    <row r="177" spans="1:5" x14ac:dyDescent="0.25">
      <c r="A177" s="321" t="s">
        <v>231</v>
      </c>
      <c r="B177" s="291"/>
      <c r="C177" s="292" t="s">
        <v>94</v>
      </c>
      <c r="D177" s="292" t="s">
        <v>59</v>
      </c>
      <c r="E177" s="293" t="s">
        <v>204</v>
      </c>
    </row>
    <row r="178" spans="1:5" x14ac:dyDescent="0.25">
      <c r="A178" s="322"/>
      <c r="B178" s="101"/>
      <c r="C178" s="14" t="s">
        <v>95</v>
      </c>
      <c r="D178" s="14" t="s">
        <v>58</v>
      </c>
      <c r="E178" s="252" t="s">
        <v>197</v>
      </c>
    </row>
    <row r="179" spans="1:5" x14ac:dyDescent="0.25">
      <c r="A179" s="322"/>
      <c r="B179" s="101"/>
      <c r="C179" s="14" t="s">
        <v>96</v>
      </c>
      <c r="D179" s="14" t="s">
        <v>57</v>
      </c>
      <c r="E179" s="252" t="s">
        <v>195</v>
      </c>
    </row>
    <row r="180" spans="1:5" ht="15" customHeight="1" x14ac:dyDescent="0.25">
      <c r="A180" s="322"/>
      <c r="B180" s="290" t="s">
        <v>142</v>
      </c>
      <c r="C180" s="14" t="s">
        <v>98</v>
      </c>
      <c r="D180" s="14" t="s">
        <v>56</v>
      </c>
      <c r="E180" s="252" t="s">
        <v>188</v>
      </c>
    </row>
    <row r="181" spans="1:5" x14ac:dyDescent="0.25">
      <c r="A181" s="322"/>
      <c r="B181" s="309" t="s">
        <v>216</v>
      </c>
      <c r="C181" s="14" t="s">
        <v>94</v>
      </c>
      <c r="D181" s="14" t="s">
        <v>58</v>
      </c>
      <c r="E181" s="252" t="s">
        <v>185</v>
      </c>
    </row>
    <row r="182" spans="1:5" x14ac:dyDescent="0.25">
      <c r="A182" s="322"/>
      <c r="B182" s="101"/>
      <c r="C182" s="14" t="s">
        <v>95</v>
      </c>
      <c r="D182" s="14" t="s">
        <v>59</v>
      </c>
      <c r="E182" s="252" t="s">
        <v>186</v>
      </c>
    </row>
    <row r="183" spans="1:5" x14ac:dyDescent="0.25">
      <c r="A183" s="322"/>
      <c r="B183" s="101"/>
      <c r="C183" s="14" t="s">
        <v>96</v>
      </c>
      <c r="D183" s="14" t="s">
        <v>56</v>
      </c>
      <c r="E183" s="252" t="s">
        <v>205</v>
      </c>
    </row>
    <row r="184" spans="1:5" ht="15.75" thickBot="1" x14ac:dyDescent="0.3">
      <c r="A184" s="323"/>
      <c r="B184" s="294"/>
      <c r="C184" s="295" t="s">
        <v>97</v>
      </c>
      <c r="D184" s="14" t="s">
        <v>57</v>
      </c>
      <c r="E184" s="252" t="s">
        <v>197</v>
      </c>
    </row>
    <row r="185" spans="1:5" x14ac:dyDescent="0.25">
      <c r="A185" s="321" t="s">
        <v>231</v>
      </c>
      <c r="B185" s="291"/>
      <c r="C185" s="292" t="s">
        <v>65</v>
      </c>
      <c r="D185" s="292" t="s">
        <v>51</v>
      </c>
      <c r="E185" s="293" t="s">
        <v>191</v>
      </c>
    </row>
    <row r="186" spans="1:5" x14ac:dyDescent="0.25">
      <c r="A186" s="322"/>
      <c r="B186" s="101"/>
      <c r="C186" s="14" t="s">
        <v>62</v>
      </c>
      <c r="D186" s="14" t="s">
        <v>52</v>
      </c>
      <c r="E186" s="252" t="s">
        <v>199</v>
      </c>
    </row>
    <row r="187" spans="1:5" x14ac:dyDescent="0.25">
      <c r="A187" s="322"/>
      <c r="B187" s="101"/>
      <c r="C187" s="14" t="s">
        <v>63</v>
      </c>
      <c r="D187" s="14" t="s">
        <v>49</v>
      </c>
      <c r="E187" s="252" t="s">
        <v>185</v>
      </c>
    </row>
    <row r="188" spans="1:5" ht="15" customHeight="1" x14ac:dyDescent="0.25">
      <c r="A188" s="322"/>
      <c r="B188" s="290" t="s">
        <v>140</v>
      </c>
      <c r="C188" s="14" t="s">
        <v>182</v>
      </c>
      <c r="D188" s="14" t="s">
        <v>48</v>
      </c>
      <c r="E188" s="252" t="s">
        <v>188</v>
      </c>
    </row>
    <row r="189" spans="1:5" x14ac:dyDescent="0.25">
      <c r="A189" s="322"/>
      <c r="B189" s="309" t="s">
        <v>217</v>
      </c>
      <c r="C189" s="14" t="s">
        <v>65</v>
      </c>
      <c r="D189" s="14" t="s">
        <v>52</v>
      </c>
      <c r="E189" s="252" t="s">
        <v>185</v>
      </c>
    </row>
    <row r="190" spans="1:5" x14ac:dyDescent="0.25">
      <c r="A190" s="322"/>
      <c r="B190" s="101"/>
      <c r="C190" s="14" t="s">
        <v>62</v>
      </c>
      <c r="D190" s="14" t="s">
        <v>51</v>
      </c>
      <c r="E190" s="252" t="s">
        <v>186</v>
      </c>
    </row>
    <row r="191" spans="1:5" x14ac:dyDescent="0.25">
      <c r="A191" s="322"/>
      <c r="B191" s="101"/>
      <c r="C191" s="14" t="s">
        <v>63</v>
      </c>
      <c r="D191" s="14" t="s">
        <v>48</v>
      </c>
      <c r="E191" s="252" t="s">
        <v>188</v>
      </c>
    </row>
    <row r="192" spans="1:5" ht="15.75" thickBot="1" x14ac:dyDescent="0.3">
      <c r="A192" s="323"/>
      <c r="B192" s="294"/>
      <c r="C192" s="295" t="s">
        <v>182</v>
      </c>
      <c r="D192" s="295" t="s">
        <v>49</v>
      </c>
      <c r="E192" s="296" t="s">
        <v>190</v>
      </c>
    </row>
    <row r="193" spans="1:5" x14ac:dyDescent="0.25">
      <c r="A193" s="321" t="s">
        <v>231</v>
      </c>
      <c r="B193" s="291"/>
      <c r="C193" s="292" t="s">
        <v>110</v>
      </c>
      <c r="D193" s="292" t="s">
        <v>76</v>
      </c>
      <c r="E193" s="293" t="s">
        <v>190</v>
      </c>
    </row>
    <row r="194" spans="1:5" x14ac:dyDescent="0.25">
      <c r="A194" s="322"/>
      <c r="B194" s="101"/>
      <c r="C194" s="14" t="s">
        <v>111</v>
      </c>
      <c r="D194" s="14" t="s">
        <v>78</v>
      </c>
      <c r="E194" s="252" t="s">
        <v>185</v>
      </c>
    </row>
    <row r="195" spans="1:5" x14ac:dyDescent="0.25">
      <c r="A195" s="322"/>
      <c r="B195" s="101"/>
      <c r="C195" s="14" t="s">
        <v>112</v>
      </c>
      <c r="D195" s="14" t="s">
        <v>75</v>
      </c>
      <c r="E195" s="252" t="s">
        <v>188</v>
      </c>
    </row>
    <row r="196" spans="1:5" ht="15" customHeight="1" x14ac:dyDescent="0.25">
      <c r="A196" s="322"/>
      <c r="B196" s="290" t="s">
        <v>141</v>
      </c>
      <c r="C196" s="14" t="s">
        <v>113</v>
      </c>
      <c r="D196" s="14" t="s">
        <v>74</v>
      </c>
      <c r="E196" s="252" t="s">
        <v>196</v>
      </c>
    </row>
    <row r="197" spans="1:5" x14ac:dyDescent="0.25">
      <c r="A197" s="322"/>
      <c r="B197" s="309" t="s">
        <v>217</v>
      </c>
      <c r="C197" s="14" t="s">
        <v>110</v>
      </c>
      <c r="D197" s="14" t="s">
        <v>78</v>
      </c>
      <c r="E197" s="252" t="s">
        <v>195</v>
      </c>
    </row>
    <row r="198" spans="1:5" x14ac:dyDescent="0.25">
      <c r="A198" s="322"/>
      <c r="B198" s="101"/>
      <c r="C198" s="14" t="s">
        <v>111</v>
      </c>
      <c r="D198" s="14" t="s">
        <v>76</v>
      </c>
      <c r="E198" s="252" t="s">
        <v>197</v>
      </c>
    </row>
    <row r="199" spans="1:5" x14ac:dyDescent="0.25">
      <c r="A199" s="322"/>
      <c r="B199" s="101"/>
      <c r="C199" s="14" t="s">
        <v>112</v>
      </c>
      <c r="D199" s="14" t="s">
        <v>74</v>
      </c>
      <c r="E199" s="252" t="s">
        <v>188</v>
      </c>
    </row>
    <row r="200" spans="1:5" ht="15.75" thickBot="1" x14ac:dyDescent="0.3">
      <c r="A200" s="323"/>
      <c r="B200" s="294"/>
      <c r="C200" s="295" t="s">
        <v>114</v>
      </c>
      <c r="D200" s="14" t="s">
        <v>75</v>
      </c>
      <c r="E200" s="296" t="s">
        <v>188</v>
      </c>
    </row>
    <row r="201" spans="1:5" x14ac:dyDescent="0.25">
      <c r="A201" s="321" t="s">
        <v>238</v>
      </c>
      <c r="B201" s="291"/>
      <c r="C201" s="292" t="s">
        <v>85</v>
      </c>
      <c r="D201" s="292" t="s">
        <v>97</v>
      </c>
      <c r="E201" s="293" t="s">
        <v>196</v>
      </c>
    </row>
    <row r="202" spans="1:5" x14ac:dyDescent="0.25">
      <c r="A202" s="322"/>
      <c r="B202" s="101"/>
      <c r="C202" s="14" t="s">
        <v>86</v>
      </c>
      <c r="D202" s="14" t="s">
        <v>96</v>
      </c>
      <c r="E202" s="252" t="s">
        <v>195</v>
      </c>
    </row>
    <row r="203" spans="1:5" x14ac:dyDescent="0.25">
      <c r="A203" s="322"/>
      <c r="B203" s="101"/>
      <c r="C203" s="14" t="s">
        <v>89</v>
      </c>
      <c r="D203" s="14" t="s">
        <v>95</v>
      </c>
      <c r="E203" s="252" t="s">
        <v>199</v>
      </c>
    </row>
    <row r="204" spans="1:5" ht="15" customHeight="1" x14ac:dyDescent="0.25">
      <c r="A204" s="322"/>
      <c r="B204" s="290" t="s">
        <v>143</v>
      </c>
      <c r="C204" s="14" t="s">
        <v>88</v>
      </c>
      <c r="D204" s="14" t="s">
        <v>94</v>
      </c>
      <c r="E204" s="252" t="s">
        <v>185</v>
      </c>
    </row>
    <row r="205" spans="1:5" x14ac:dyDescent="0.25">
      <c r="A205" s="322"/>
      <c r="B205" s="309" t="s">
        <v>230</v>
      </c>
      <c r="C205" s="14" t="s">
        <v>85</v>
      </c>
      <c r="D205" s="14" t="s">
        <v>96</v>
      </c>
      <c r="E205" s="252" t="s">
        <v>197</v>
      </c>
    </row>
    <row r="206" spans="1:5" x14ac:dyDescent="0.25">
      <c r="A206" s="322"/>
      <c r="B206" s="101"/>
      <c r="C206" s="14" t="s">
        <v>86</v>
      </c>
      <c r="D206" s="14" t="s">
        <v>97</v>
      </c>
      <c r="E206" s="252" t="s">
        <v>197</v>
      </c>
    </row>
    <row r="207" spans="1:5" x14ac:dyDescent="0.25">
      <c r="A207" s="322"/>
      <c r="B207" s="101"/>
      <c r="C207" s="14" t="s">
        <v>89</v>
      </c>
      <c r="D207" s="14" t="s">
        <v>94</v>
      </c>
      <c r="E207" s="252" t="s">
        <v>203</v>
      </c>
    </row>
    <row r="208" spans="1:5" ht="15.75" thickBot="1" x14ac:dyDescent="0.3">
      <c r="A208" s="323"/>
      <c r="B208" s="294"/>
      <c r="C208" s="295" t="s">
        <v>88</v>
      </c>
      <c r="D208" s="14" t="s">
        <v>95</v>
      </c>
      <c r="E208" s="296" t="s">
        <v>191</v>
      </c>
    </row>
    <row r="209" spans="1:5" x14ac:dyDescent="0.25">
      <c r="A209" s="321" t="s">
        <v>238</v>
      </c>
      <c r="B209" s="291"/>
      <c r="C209" s="292" t="s">
        <v>106</v>
      </c>
      <c r="D209" s="292" t="s">
        <v>114</v>
      </c>
      <c r="E209" s="293" t="s">
        <v>195</v>
      </c>
    </row>
    <row r="210" spans="1:5" x14ac:dyDescent="0.25">
      <c r="A210" s="322"/>
      <c r="B210" s="101"/>
      <c r="C210" s="14" t="s">
        <v>102</v>
      </c>
      <c r="D210" s="14" t="s">
        <v>112</v>
      </c>
      <c r="E210" s="252" t="s">
        <v>188</v>
      </c>
    </row>
    <row r="211" spans="1:5" x14ac:dyDescent="0.25">
      <c r="A211" s="322"/>
      <c r="B211" s="101"/>
      <c r="C211" s="14" t="s">
        <v>103</v>
      </c>
      <c r="D211" s="14" t="s">
        <v>111</v>
      </c>
      <c r="E211" s="252" t="s">
        <v>199</v>
      </c>
    </row>
    <row r="212" spans="1:5" ht="15" customHeight="1" x14ac:dyDescent="0.25">
      <c r="A212" s="322"/>
      <c r="B212" s="290" t="s">
        <v>144</v>
      </c>
      <c r="C212" s="14" t="s">
        <v>105</v>
      </c>
      <c r="D212" s="14" t="s">
        <v>110</v>
      </c>
      <c r="E212" s="252" t="s">
        <v>237</v>
      </c>
    </row>
    <row r="213" spans="1:5" x14ac:dyDescent="0.25">
      <c r="A213" s="322"/>
      <c r="B213" s="312" t="s">
        <v>209</v>
      </c>
      <c r="C213" s="14" t="s">
        <v>106</v>
      </c>
      <c r="D213" s="14" t="s">
        <v>112</v>
      </c>
      <c r="E213" s="252" t="s">
        <v>196</v>
      </c>
    </row>
    <row r="214" spans="1:5" x14ac:dyDescent="0.25">
      <c r="A214" s="322"/>
      <c r="B214" s="101"/>
      <c r="C214" s="14" t="s">
        <v>102</v>
      </c>
      <c r="D214" s="14" t="s">
        <v>113</v>
      </c>
      <c r="E214" s="252" t="s">
        <v>197</v>
      </c>
    </row>
    <row r="215" spans="1:5" x14ac:dyDescent="0.25">
      <c r="A215" s="322"/>
      <c r="B215" s="101"/>
      <c r="C215" s="14" t="s">
        <v>103</v>
      </c>
      <c r="D215" s="14" t="s">
        <v>110</v>
      </c>
      <c r="E215" s="252" t="s">
        <v>188</v>
      </c>
    </row>
    <row r="216" spans="1:5" ht="15.75" thickBot="1" x14ac:dyDescent="0.3">
      <c r="A216" s="323"/>
      <c r="B216" s="294"/>
      <c r="C216" s="295" t="s">
        <v>105</v>
      </c>
      <c r="D216" s="295" t="s">
        <v>111</v>
      </c>
      <c r="E216" s="296" t="s">
        <v>218</v>
      </c>
    </row>
    <row r="217" spans="1:5" x14ac:dyDescent="0.25">
      <c r="A217" s="321" t="s">
        <v>238</v>
      </c>
      <c r="B217" s="291"/>
      <c r="C217" s="292" t="s">
        <v>66</v>
      </c>
      <c r="D217" s="292" t="s">
        <v>82</v>
      </c>
      <c r="E217" s="293" t="s">
        <v>185</v>
      </c>
    </row>
    <row r="218" spans="1:5" x14ac:dyDescent="0.25">
      <c r="A218" s="322"/>
      <c r="B218" s="101"/>
      <c r="C218" s="14" t="s">
        <v>67</v>
      </c>
      <c r="D218" s="14" t="s">
        <v>117</v>
      </c>
      <c r="E218" s="252" t="s">
        <v>199</v>
      </c>
    </row>
    <row r="219" spans="1:5" x14ac:dyDescent="0.25">
      <c r="A219" s="322"/>
      <c r="B219" s="101"/>
      <c r="C219" s="14" t="s">
        <v>68</v>
      </c>
      <c r="D219" s="14" t="s">
        <v>116</v>
      </c>
      <c r="E219" s="252" t="s">
        <v>196</v>
      </c>
    </row>
    <row r="220" spans="1:5" ht="15" customHeight="1" x14ac:dyDescent="0.25">
      <c r="A220" s="322"/>
      <c r="B220" s="290" t="s">
        <v>239</v>
      </c>
      <c r="C220" s="14" t="s">
        <v>69</v>
      </c>
      <c r="D220" s="14" t="s">
        <v>81</v>
      </c>
      <c r="E220" s="252" t="s">
        <v>197</v>
      </c>
    </row>
    <row r="221" spans="1:5" x14ac:dyDescent="0.25">
      <c r="A221" s="322"/>
      <c r="B221" s="312" t="s">
        <v>230</v>
      </c>
      <c r="C221" s="14" t="s">
        <v>66</v>
      </c>
      <c r="D221" s="14" t="s">
        <v>117</v>
      </c>
      <c r="E221" s="252" t="s">
        <v>199</v>
      </c>
    </row>
    <row r="222" spans="1:5" x14ac:dyDescent="0.25">
      <c r="A222" s="322"/>
      <c r="B222" s="101"/>
      <c r="C222" s="14" t="s">
        <v>67</v>
      </c>
      <c r="D222" s="14" t="s">
        <v>83</v>
      </c>
      <c r="E222" s="252" t="s">
        <v>196</v>
      </c>
    </row>
    <row r="223" spans="1:5" x14ac:dyDescent="0.25">
      <c r="A223" s="322"/>
      <c r="B223" s="101"/>
      <c r="C223" s="14" t="s">
        <v>68</v>
      </c>
      <c r="D223" s="14" t="s">
        <v>81</v>
      </c>
      <c r="E223" s="252" t="s">
        <v>188</v>
      </c>
    </row>
    <row r="224" spans="1:5" ht="15.75" thickBot="1" x14ac:dyDescent="0.3">
      <c r="A224" s="323"/>
      <c r="B224" s="294"/>
      <c r="C224" s="295" t="s">
        <v>69</v>
      </c>
      <c r="D224" s="295" t="s">
        <v>116</v>
      </c>
      <c r="E224" s="296" t="s">
        <v>188</v>
      </c>
    </row>
    <row r="225" spans="1:5" x14ac:dyDescent="0.25">
      <c r="A225" s="321" t="s">
        <v>238</v>
      </c>
      <c r="B225" s="291"/>
      <c r="C225" s="292" t="s">
        <v>56</v>
      </c>
      <c r="D225" s="292" t="s">
        <v>51</v>
      </c>
      <c r="E225" s="293" t="s">
        <v>186</v>
      </c>
    </row>
    <row r="226" spans="1:5" x14ac:dyDescent="0.25">
      <c r="A226" s="322"/>
      <c r="B226" s="101"/>
      <c r="C226" s="14" t="s">
        <v>57</v>
      </c>
      <c r="D226" s="14" t="s">
        <v>50</v>
      </c>
      <c r="E226" s="252" t="s">
        <v>195</v>
      </c>
    </row>
    <row r="227" spans="1:5" x14ac:dyDescent="0.25">
      <c r="A227" s="322"/>
      <c r="B227" s="101"/>
      <c r="C227" s="14" t="s">
        <v>58</v>
      </c>
      <c r="D227" s="14" t="s">
        <v>49</v>
      </c>
      <c r="E227" s="252" t="s">
        <v>195</v>
      </c>
    </row>
    <row r="228" spans="1:5" ht="15" customHeight="1" x14ac:dyDescent="0.25">
      <c r="A228" s="322"/>
      <c r="B228" s="290" t="s">
        <v>146</v>
      </c>
      <c r="C228" s="14" t="s">
        <v>59</v>
      </c>
      <c r="D228" s="14" t="s">
        <v>48</v>
      </c>
      <c r="E228" s="252" t="s">
        <v>218</v>
      </c>
    </row>
    <row r="229" spans="1:5" x14ac:dyDescent="0.25">
      <c r="A229" s="322"/>
      <c r="B229" s="312" t="s">
        <v>192</v>
      </c>
      <c r="C229" s="14" t="s">
        <v>56</v>
      </c>
      <c r="D229" s="14" t="s">
        <v>52</v>
      </c>
      <c r="E229" s="252" t="s">
        <v>185</v>
      </c>
    </row>
    <row r="230" spans="1:5" x14ac:dyDescent="0.25">
      <c r="A230" s="322"/>
      <c r="B230" s="101"/>
      <c r="C230" s="14" t="s">
        <v>57</v>
      </c>
      <c r="D230" s="14" t="s">
        <v>53</v>
      </c>
      <c r="E230" s="252" t="s">
        <v>190</v>
      </c>
    </row>
    <row r="231" spans="1:5" x14ac:dyDescent="0.25">
      <c r="A231" s="322"/>
      <c r="B231" s="101"/>
      <c r="C231" s="14" t="s">
        <v>58</v>
      </c>
      <c r="D231" s="14" t="s">
        <v>48</v>
      </c>
      <c r="E231" s="252" t="s">
        <v>188</v>
      </c>
    </row>
    <row r="232" spans="1:5" ht="15.75" thickBot="1" x14ac:dyDescent="0.3">
      <c r="A232" s="323"/>
      <c r="B232" s="294"/>
      <c r="C232" s="295" t="s">
        <v>59</v>
      </c>
      <c r="D232" s="295" t="s">
        <v>49</v>
      </c>
      <c r="E232" s="296" t="s">
        <v>186</v>
      </c>
    </row>
    <row r="233" spans="1:5" x14ac:dyDescent="0.25">
      <c r="A233" s="321" t="s">
        <v>240</v>
      </c>
      <c r="B233" s="291"/>
      <c r="C233" s="292" t="s">
        <v>106</v>
      </c>
      <c r="D233" s="292" t="s">
        <v>97</v>
      </c>
      <c r="E233" s="293" t="s">
        <v>195</v>
      </c>
    </row>
    <row r="234" spans="1:5" x14ac:dyDescent="0.25">
      <c r="A234" s="322"/>
      <c r="B234" s="101"/>
      <c r="C234" s="14" t="s">
        <v>102</v>
      </c>
      <c r="D234" s="14" t="s">
        <v>96</v>
      </c>
      <c r="E234" s="252" t="s">
        <v>196</v>
      </c>
    </row>
    <row r="235" spans="1:5" x14ac:dyDescent="0.25">
      <c r="A235" s="322"/>
      <c r="B235" s="101"/>
      <c r="C235" s="14" t="s">
        <v>103</v>
      </c>
      <c r="D235" s="14" t="s">
        <v>95</v>
      </c>
      <c r="E235" s="252" t="s">
        <v>195</v>
      </c>
    </row>
    <row r="236" spans="1:5" ht="15" customHeight="1" x14ac:dyDescent="0.25">
      <c r="A236" s="322"/>
      <c r="B236" s="290" t="s">
        <v>147</v>
      </c>
      <c r="C236" s="14" t="s">
        <v>105</v>
      </c>
      <c r="D236" s="14" t="s">
        <v>94</v>
      </c>
      <c r="E236" s="252" t="s">
        <v>197</v>
      </c>
    </row>
    <row r="237" spans="1:5" x14ac:dyDescent="0.25">
      <c r="A237" s="322"/>
      <c r="B237" s="312" t="s">
        <v>209</v>
      </c>
      <c r="C237" s="14" t="s">
        <v>106</v>
      </c>
      <c r="D237" s="14" t="s">
        <v>96</v>
      </c>
      <c r="E237" s="252" t="s">
        <v>185</v>
      </c>
    </row>
    <row r="238" spans="1:5" x14ac:dyDescent="0.25">
      <c r="A238" s="322"/>
      <c r="B238" s="101"/>
      <c r="C238" s="14" t="s">
        <v>102</v>
      </c>
      <c r="D238" s="14" t="s">
        <v>97</v>
      </c>
      <c r="E238" s="252" t="s">
        <v>190</v>
      </c>
    </row>
    <row r="239" spans="1:5" x14ac:dyDescent="0.25">
      <c r="A239" s="322"/>
      <c r="B239" s="101"/>
      <c r="C239" s="14" t="s">
        <v>103</v>
      </c>
      <c r="D239" s="14" t="s">
        <v>94</v>
      </c>
      <c r="E239" s="252" t="s">
        <v>188</v>
      </c>
    </row>
    <row r="240" spans="1:5" ht="15.75" thickBot="1" x14ac:dyDescent="0.3">
      <c r="A240" s="323"/>
      <c r="B240" s="294"/>
      <c r="C240" s="295" t="s">
        <v>105</v>
      </c>
      <c r="D240" s="14" t="s">
        <v>95</v>
      </c>
      <c r="E240" s="296" t="s">
        <v>186</v>
      </c>
    </row>
    <row r="241" spans="1:5" x14ac:dyDescent="0.25">
      <c r="A241" s="321" t="s">
        <v>240</v>
      </c>
      <c r="B241" s="291"/>
      <c r="C241" s="292" t="s">
        <v>61</v>
      </c>
      <c r="D241" s="292" t="s">
        <v>114</v>
      </c>
      <c r="E241" s="293" t="s">
        <v>197</v>
      </c>
    </row>
    <row r="242" spans="1:5" x14ac:dyDescent="0.25">
      <c r="A242" s="322"/>
      <c r="B242" s="101"/>
      <c r="C242" s="14" t="s">
        <v>62</v>
      </c>
      <c r="D242" s="14" t="s">
        <v>112</v>
      </c>
      <c r="E242" s="252" t="s">
        <v>188</v>
      </c>
    </row>
    <row r="243" spans="1:5" x14ac:dyDescent="0.25">
      <c r="A243" s="322"/>
      <c r="B243" s="101"/>
      <c r="C243" s="14" t="s">
        <v>63</v>
      </c>
      <c r="D243" s="14" t="s">
        <v>111</v>
      </c>
      <c r="E243" s="252" t="s">
        <v>185</v>
      </c>
    </row>
    <row r="244" spans="1:5" ht="15" customHeight="1" x14ac:dyDescent="0.25">
      <c r="A244" s="322"/>
      <c r="B244" s="290" t="s">
        <v>148</v>
      </c>
      <c r="C244" s="14" t="s">
        <v>65</v>
      </c>
      <c r="D244" s="14" t="s">
        <v>110</v>
      </c>
      <c r="E244" s="252" t="s">
        <v>218</v>
      </c>
    </row>
    <row r="245" spans="1:5" x14ac:dyDescent="0.25">
      <c r="A245" s="322"/>
      <c r="B245" s="312" t="s">
        <v>216</v>
      </c>
      <c r="C245" s="14" t="s">
        <v>61</v>
      </c>
      <c r="D245" s="14" t="s">
        <v>112</v>
      </c>
      <c r="E245" s="252" t="s">
        <v>196</v>
      </c>
    </row>
    <row r="246" spans="1:5" x14ac:dyDescent="0.25">
      <c r="A246" s="322"/>
      <c r="B246" s="101"/>
      <c r="C246" s="14" t="s">
        <v>62</v>
      </c>
      <c r="D246" s="14" t="s">
        <v>113</v>
      </c>
      <c r="E246" s="252" t="s">
        <v>196</v>
      </c>
    </row>
    <row r="247" spans="1:5" x14ac:dyDescent="0.25">
      <c r="A247" s="322"/>
      <c r="B247" s="101"/>
      <c r="C247" s="14" t="s">
        <v>63</v>
      </c>
      <c r="D247" s="14" t="s">
        <v>110</v>
      </c>
      <c r="E247" s="252" t="s">
        <v>196</v>
      </c>
    </row>
    <row r="248" spans="1:5" ht="15.75" thickBot="1" x14ac:dyDescent="0.3">
      <c r="A248" s="323"/>
      <c r="B248" s="294"/>
      <c r="C248" s="295" t="s">
        <v>182</v>
      </c>
      <c r="D248" s="295" t="s">
        <v>111</v>
      </c>
      <c r="E248" s="252" t="s">
        <v>188</v>
      </c>
    </row>
    <row r="249" spans="1:5" x14ac:dyDescent="0.25">
      <c r="A249" s="321" t="s">
        <v>240</v>
      </c>
      <c r="B249" s="291"/>
      <c r="C249" s="292" t="s">
        <v>56</v>
      </c>
      <c r="D249" s="292" t="s">
        <v>82</v>
      </c>
      <c r="E249" s="293" t="s">
        <v>196</v>
      </c>
    </row>
    <row r="250" spans="1:5" x14ac:dyDescent="0.25">
      <c r="A250" s="322"/>
      <c r="B250" s="101"/>
      <c r="C250" s="14" t="s">
        <v>57</v>
      </c>
      <c r="D250" s="14" t="s">
        <v>117</v>
      </c>
      <c r="E250" s="252" t="s">
        <v>186</v>
      </c>
    </row>
    <row r="251" spans="1:5" x14ac:dyDescent="0.25">
      <c r="A251" s="322"/>
      <c r="B251" s="101"/>
      <c r="C251" s="14" t="s">
        <v>58</v>
      </c>
      <c r="D251" s="14" t="s">
        <v>116</v>
      </c>
      <c r="E251" s="252" t="s">
        <v>188</v>
      </c>
    </row>
    <row r="252" spans="1:5" ht="15" customHeight="1" x14ac:dyDescent="0.25">
      <c r="A252" s="322"/>
      <c r="B252" s="290" t="s">
        <v>149</v>
      </c>
      <c r="C252" s="14" t="s">
        <v>59</v>
      </c>
      <c r="D252" s="14" t="s">
        <v>81</v>
      </c>
      <c r="E252" s="252" t="s">
        <v>190</v>
      </c>
    </row>
    <row r="253" spans="1:5" x14ac:dyDescent="0.25">
      <c r="A253" s="322"/>
      <c r="B253" s="312" t="s">
        <v>183</v>
      </c>
      <c r="C253" s="14" t="s">
        <v>56</v>
      </c>
      <c r="D253" s="14" t="s">
        <v>117</v>
      </c>
      <c r="E253" s="252" t="s">
        <v>185</v>
      </c>
    </row>
    <row r="254" spans="1:5" x14ac:dyDescent="0.25">
      <c r="A254" s="322"/>
      <c r="B254" s="101"/>
      <c r="C254" s="14" t="s">
        <v>57</v>
      </c>
      <c r="D254" s="14" t="s">
        <v>83</v>
      </c>
      <c r="E254" s="252" t="s">
        <v>185</v>
      </c>
    </row>
    <row r="255" spans="1:5" x14ac:dyDescent="0.25">
      <c r="A255" s="322"/>
      <c r="B255" s="101"/>
      <c r="C255" s="14" t="s">
        <v>58</v>
      </c>
      <c r="D255" s="14" t="s">
        <v>81</v>
      </c>
      <c r="E255" s="252" t="s">
        <v>197</v>
      </c>
    </row>
    <row r="256" spans="1:5" ht="15.75" thickBot="1" x14ac:dyDescent="0.3">
      <c r="A256" s="323"/>
      <c r="B256" s="294"/>
      <c r="C256" s="295" t="s">
        <v>59</v>
      </c>
      <c r="D256" s="295" t="s">
        <v>116</v>
      </c>
      <c r="E256" s="296" t="s">
        <v>242</v>
      </c>
    </row>
    <row r="257" spans="1:5" x14ac:dyDescent="0.25">
      <c r="A257" s="321" t="s">
        <v>240</v>
      </c>
      <c r="B257" s="291"/>
      <c r="C257" s="292" t="s">
        <v>48</v>
      </c>
      <c r="D257" s="292" t="s">
        <v>76</v>
      </c>
      <c r="E257" s="293" t="s">
        <v>197</v>
      </c>
    </row>
    <row r="258" spans="1:5" x14ac:dyDescent="0.25">
      <c r="A258" s="322"/>
      <c r="B258" s="101"/>
      <c r="C258" s="14" t="s">
        <v>49</v>
      </c>
      <c r="D258" s="14" t="s">
        <v>77</v>
      </c>
      <c r="E258" s="252" t="s">
        <v>186</v>
      </c>
    </row>
    <row r="259" spans="1:5" x14ac:dyDescent="0.25">
      <c r="A259" s="322"/>
      <c r="B259" s="101"/>
      <c r="C259" s="14" t="s">
        <v>50</v>
      </c>
      <c r="D259" s="14" t="s">
        <v>75</v>
      </c>
      <c r="E259" s="252" t="s">
        <v>191</v>
      </c>
    </row>
    <row r="260" spans="1:5" ht="15" customHeight="1" x14ac:dyDescent="0.25">
      <c r="A260" s="322"/>
      <c r="B260" s="290" t="s">
        <v>241</v>
      </c>
      <c r="C260" s="14" t="s">
        <v>51</v>
      </c>
      <c r="D260" s="14" t="s">
        <v>74</v>
      </c>
      <c r="E260" s="252" t="s">
        <v>185</v>
      </c>
    </row>
    <row r="261" spans="1:5" x14ac:dyDescent="0.25">
      <c r="A261" s="322"/>
      <c r="B261" s="312" t="s">
        <v>220</v>
      </c>
      <c r="C261" s="14" t="s">
        <v>48</v>
      </c>
      <c r="D261" s="14" t="s">
        <v>77</v>
      </c>
      <c r="E261" s="252" t="s">
        <v>225</v>
      </c>
    </row>
    <row r="262" spans="1:5" x14ac:dyDescent="0.25">
      <c r="A262" s="322"/>
      <c r="B262" s="101"/>
      <c r="C262" s="14" t="s">
        <v>49</v>
      </c>
      <c r="D262" s="14" t="s">
        <v>76</v>
      </c>
      <c r="E262" s="252" t="s">
        <v>186</v>
      </c>
    </row>
    <row r="263" spans="1:5" x14ac:dyDescent="0.25">
      <c r="A263" s="322"/>
      <c r="B263" s="101"/>
      <c r="C263" s="14" t="s">
        <v>50</v>
      </c>
      <c r="D263" s="14" t="s">
        <v>74</v>
      </c>
      <c r="E263" s="252" t="s">
        <v>186</v>
      </c>
    </row>
    <row r="264" spans="1:5" ht="15.75" thickBot="1" x14ac:dyDescent="0.3">
      <c r="A264" s="323"/>
      <c r="B264" s="294"/>
      <c r="C264" s="295" t="s">
        <v>51</v>
      </c>
      <c r="D264" s="295" t="s">
        <v>75</v>
      </c>
      <c r="E264" s="296" t="s">
        <v>197</v>
      </c>
    </row>
    <row r="265" spans="1:5" x14ac:dyDescent="0.25">
      <c r="A265" s="321" t="s">
        <v>245</v>
      </c>
      <c r="B265" s="291"/>
      <c r="C265" s="292" t="s">
        <v>85</v>
      </c>
      <c r="D265" s="292" t="s">
        <v>113</v>
      </c>
      <c r="E265" s="293" t="s">
        <v>197</v>
      </c>
    </row>
    <row r="266" spans="1:5" x14ac:dyDescent="0.25">
      <c r="A266" s="322"/>
      <c r="B266" s="101"/>
      <c r="C266" s="14" t="s">
        <v>86</v>
      </c>
      <c r="D266" s="14" t="s">
        <v>112</v>
      </c>
      <c r="E266" s="252" t="s">
        <v>197</v>
      </c>
    </row>
    <row r="267" spans="1:5" x14ac:dyDescent="0.25">
      <c r="A267" s="322"/>
      <c r="B267" s="101"/>
      <c r="C267" s="14" t="s">
        <v>89</v>
      </c>
      <c r="D267" s="14" t="s">
        <v>111</v>
      </c>
      <c r="E267" s="252" t="s">
        <v>195</v>
      </c>
    </row>
    <row r="268" spans="1:5" ht="15" customHeight="1" x14ac:dyDescent="0.25">
      <c r="A268" s="322"/>
      <c r="B268" s="290" t="s">
        <v>151</v>
      </c>
      <c r="C268" s="14" t="s">
        <v>88</v>
      </c>
      <c r="D268" s="14" t="s">
        <v>110</v>
      </c>
      <c r="E268" s="252" t="s">
        <v>186</v>
      </c>
    </row>
    <row r="269" spans="1:5" x14ac:dyDescent="0.25">
      <c r="A269" s="322"/>
      <c r="B269" s="312" t="s">
        <v>183</v>
      </c>
      <c r="C269" s="14" t="s">
        <v>85</v>
      </c>
      <c r="D269" s="14" t="s">
        <v>112</v>
      </c>
      <c r="E269" s="252" t="s">
        <v>205</v>
      </c>
    </row>
    <row r="270" spans="1:5" x14ac:dyDescent="0.25">
      <c r="A270" s="322"/>
      <c r="B270" s="101"/>
      <c r="C270" s="14" t="s">
        <v>86</v>
      </c>
      <c r="D270" s="14" t="s">
        <v>113</v>
      </c>
      <c r="E270" s="252" t="s">
        <v>185</v>
      </c>
    </row>
    <row r="271" spans="1:5" x14ac:dyDescent="0.25">
      <c r="A271" s="322"/>
      <c r="B271" s="101"/>
      <c r="C271" s="14" t="s">
        <v>89</v>
      </c>
      <c r="D271" s="14" t="s">
        <v>110</v>
      </c>
      <c r="E271" s="252" t="s">
        <v>188</v>
      </c>
    </row>
    <row r="272" spans="1:5" ht="15.75" thickBot="1" x14ac:dyDescent="0.3">
      <c r="A272" s="323"/>
      <c r="B272" s="294"/>
      <c r="C272" s="295" t="s">
        <v>88</v>
      </c>
      <c r="D272" s="14" t="s">
        <v>111</v>
      </c>
      <c r="E272" s="296" t="s">
        <v>188</v>
      </c>
    </row>
    <row r="273" spans="1:5" x14ac:dyDescent="0.25">
      <c r="A273" s="321" t="s">
        <v>245</v>
      </c>
      <c r="B273" s="291"/>
      <c r="C273" s="292" t="s">
        <v>106</v>
      </c>
      <c r="D273" s="292" t="s">
        <v>65</v>
      </c>
      <c r="E273" s="293" t="s">
        <v>205</v>
      </c>
    </row>
    <row r="274" spans="1:5" x14ac:dyDescent="0.25">
      <c r="A274" s="322"/>
      <c r="B274" s="101"/>
      <c r="C274" s="14" t="s">
        <v>102</v>
      </c>
      <c r="D274" s="14" t="s">
        <v>63</v>
      </c>
      <c r="E274" s="252" t="s">
        <v>243</v>
      </c>
    </row>
    <row r="275" spans="1:5" x14ac:dyDescent="0.25">
      <c r="A275" s="322"/>
      <c r="B275" s="101"/>
      <c r="C275" s="14" t="s">
        <v>103</v>
      </c>
      <c r="D275" s="14" t="s">
        <v>62</v>
      </c>
      <c r="E275" s="252" t="s">
        <v>197</v>
      </c>
    </row>
    <row r="276" spans="1:5" ht="15" customHeight="1" x14ac:dyDescent="0.25">
      <c r="A276" s="322"/>
      <c r="B276" s="290" t="s">
        <v>152</v>
      </c>
      <c r="C276" s="14" t="s">
        <v>105</v>
      </c>
      <c r="D276" s="14" t="s">
        <v>61</v>
      </c>
      <c r="E276" s="252" t="s">
        <v>185</v>
      </c>
    </row>
    <row r="277" spans="1:5" x14ac:dyDescent="0.25">
      <c r="A277" s="322"/>
      <c r="B277" s="312" t="s">
        <v>230</v>
      </c>
      <c r="C277" s="14" t="s">
        <v>106</v>
      </c>
      <c r="D277" s="14" t="s">
        <v>63</v>
      </c>
      <c r="E277" s="252" t="s">
        <v>186</v>
      </c>
    </row>
    <row r="278" spans="1:5" x14ac:dyDescent="0.25">
      <c r="A278" s="322"/>
      <c r="B278" s="101"/>
      <c r="C278" s="14" t="s">
        <v>102</v>
      </c>
      <c r="D278" s="14" t="s">
        <v>182</v>
      </c>
      <c r="E278" s="252" t="s">
        <v>196</v>
      </c>
    </row>
    <row r="279" spans="1:5" x14ac:dyDescent="0.25">
      <c r="A279" s="322"/>
      <c r="B279" s="101"/>
      <c r="C279" s="14" t="s">
        <v>103</v>
      </c>
      <c r="D279" s="14" t="s">
        <v>61</v>
      </c>
      <c r="E279" s="252" t="s">
        <v>196</v>
      </c>
    </row>
    <row r="280" spans="1:5" ht="15.75" thickBot="1" x14ac:dyDescent="0.3">
      <c r="A280" s="323"/>
      <c r="B280" s="294"/>
      <c r="C280" s="295" t="s">
        <v>105</v>
      </c>
      <c r="D280" s="295" t="s">
        <v>62</v>
      </c>
      <c r="E280" s="296" t="s">
        <v>195</v>
      </c>
    </row>
    <row r="281" spans="1:5" x14ac:dyDescent="0.25">
      <c r="A281" s="321" t="s">
        <v>245</v>
      </c>
      <c r="B281" s="291"/>
      <c r="C281" s="292" t="s">
        <v>48</v>
      </c>
      <c r="D281" s="292" t="s">
        <v>70</v>
      </c>
      <c r="E281" s="293" t="s">
        <v>219</v>
      </c>
    </row>
    <row r="282" spans="1:5" x14ac:dyDescent="0.25">
      <c r="A282" s="322"/>
      <c r="B282" s="101"/>
      <c r="C282" s="14" t="s">
        <v>49</v>
      </c>
      <c r="D282" s="14" t="s">
        <v>68</v>
      </c>
      <c r="E282" s="252" t="s">
        <v>244</v>
      </c>
    </row>
    <row r="283" spans="1:5" x14ac:dyDescent="0.25">
      <c r="A283" s="322"/>
      <c r="B283" s="101"/>
      <c r="C283" s="14" t="s">
        <v>50</v>
      </c>
      <c r="D283" s="14" t="s">
        <v>67</v>
      </c>
      <c r="E283" s="252" t="s">
        <v>199</v>
      </c>
    </row>
    <row r="284" spans="1:5" ht="15" customHeight="1" x14ac:dyDescent="0.25">
      <c r="A284" s="322"/>
      <c r="B284" s="290" t="s">
        <v>247</v>
      </c>
      <c r="C284" s="14" t="s">
        <v>52</v>
      </c>
      <c r="D284" s="14" t="s">
        <v>66</v>
      </c>
      <c r="E284" s="252" t="s">
        <v>203</v>
      </c>
    </row>
    <row r="285" spans="1:5" x14ac:dyDescent="0.25">
      <c r="A285" s="322"/>
      <c r="B285" s="312" t="s">
        <v>220</v>
      </c>
      <c r="C285" s="14" t="s">
        <v>53</v>
      </c>
      <c r="D285" s="14" t="s">
        <v>70</v>
      </c>
      <c r="E285" s="252" t="s">
        <v>196</v>
      </c>
    </row>
    <row r="286" spans="1:5" x14ac:dyDescent="0.25">
      <c r="A286" s="322"/>
      <c r="B286" s="101"/>
      <c r="C286" s="14" t="s">
        <v>50</v>
      </c>
      <c r="D286" s="14" t="s">
        <v>66</v>
      </c>
      <c r="E286" s="252" t="s">
        <v>195</v>
      </c>
    </row>
    <row r="287" spans="1:5" x14ac:dyDescent="0.25">
      <c r="A287" s="322"/>
      <c r="B287" s="101"/>
      <c r="C287" s="14" t="s">
        <v>51</v>
      </c>
      <c r="D287" s="14" t="s">
        <v>67</v>
      </c>
      <c r="E287" s="252" t="s">
        <v>218</v>
      </c>
    </row>
    <row r="288" spans="1:5" ht="15.75" thickBot="1" x14ac:dyDescent="0.3">
      <c r="A288" s="323"/>
      <c r="B288" s="294"/>
      <c r="C288" s="295" t="s">
        <v>52</v>
      </c>
      <c r="D288" s="295" t="s">
        <v>68</v>
      </c>
      <c r="E288" s="296" t="s">
        <v>188</v>
      </c>
    </row>
    <row r="289" spans="1:5" x14ac:dyDescent="0.25">
      <c r="A289" s="321" t="s">
        <v>245</v>
      </c>
      <c r="B289" s="291"/>
      <c r="C289" s="292" t="s">
        <v>56</v>
      </c>
      <c r="D289" s="292" t="s">
        <v>76</v>
      </c>
      <c r="E289" s="293" t="s">
        <v>197</v>
      </c>
    </row>
    <row r="290" spans="1:5" x14ac:dyDescent="0.25">
      <c r="A290" s="322"/>
      <c r="B290" s="101"/>
      <c r="C290" s="14" t="s">
        <v>57</v>
      </c>
      <c r="D290" s="14" t="s">
        <v>78</v>
      </c>
      <c r="E290" s="252" t="s">
        <v>196</v>
      </c>
    </row>
    <row r="291" spans="1:5" x14ac:dyDescent="0.25">
      <c r="A291" s="322"/>
      <c r="B291" s="101"/>
      <c r="C291" s="14" t="s">
        <v>58</v>
      </c>
      <c r="D291" s="14" t="s">
        <v>75</v>
      </c>
      <c r="E291" s="252" t="s">
        <v>199</v>
      </c>
    </row>
    <row r="292" spans="1:5" ht="15" customHeight="1" x14ac:dyDescent="0.25">
      <c r="A292" s="322"/>
      <c r="B292" s="290" t="s">
        <v>154</v>
      </c>
      <c r="C292" s="14" t="s">
        <v>59</v>
      </c>
      <c r="D292" s="14" t="s">
        <v>74</v>
      </c>
      <c r="E292" s="252" t="s">
        <v>195</v>
      </c>
    </row>
    <row r="293" spans="1:5" x14ac:dyDescent="0.25">
      <c r="A293" s="322"/>
      <c r="B293" s="312" t="s">
        <v>223</v>
      </c>
      <c r="C293" s="14" t="s">
        <v>56</v>
      </c>
      <c r="D293" s="14" t="s">
        <v>77</v>
      </c>
      <c r="E293" s="252" t="s">
        <v>199</v>
      </c>
    </row>
    <row r="294" spans="1:5" x14ac:dyDescent="0.25">
      <c r="A294" s="322"/>
      <c r="B294" s="101"/>
      <c r="C294" s="14" t="s">
        <v>57</v>
      </c>
      <c r="D294" s="14" t="s">
        <v>76</v>
      </c>
      <c r="E294" s="252" t="s">
        <v>195</v>
      </c>
    </row>
    <row r="295" spans="1:5" x14ac:dyDescent="0.25">
      <c r="A295" s="322"/>
      <c r="B295" s="101"/>
      <c r="C295" s="14" t="s">
        <v>58</v>
      </c>
      <c r="D295" s="14" t="s">
        <v>74</v>
      </c>
      <c r="E295" s="252" t="s">
        <v>188</v>
      </c>
    </row>
    <row r="296" spans="1:5" ht="15.75" thickBot="1" x14ac:dyDescent="0.3">
      <c r="A296" s="323"/>
      <c r="B296" s="294"/>
      <c r="C296" s="295" t="s">
        <v>59</v>
      </c>
      <c r="D296" s="295" t="s">
        <v>75</v>
      </c>
      <c r="E296" s="296" t="s">
        <v>188</v>
      </c>
    </row>
    <row r="297" spans="1:5" x14ac:dyDescent="0.25">
      <c r="A297" s="321" t="s">
        <v>248</v>
      </c>
      <c r="B297" s="291"/>
      <c r="C297" s="292" t="s">
        <v>85</v>
      </c>
      <c r="D297" s="292" t="s">
        <v>65</v>
      </c>
      <c r="E297" s="293" t="s">
        <v>203</v>
      </c>
    </row>
    <row r="298" spans="1:5" x14ac:dyDescent="0.25">
      <c r="A298" s="322"/>
      <c r="B298" s="101"/>
      <c r="C298" s="14" t="s">
        <v>86</v>
      </c>
      <c r="D298" s="14" t="s">
        <v>63</v>
      </c>
      <c r="E298" s="252" t="s">
        <v>197</v>
      </c>
    </row>
    <row r="299" spans="1:5" x14ac:dyDescent="0.25">
      <c r="A299" s="322"/>
      <c r="B299" s="101"/>
      <c r="C299" s="14" t="s">
        <v>88</v>
      </c>
      <c r="D299" s="14" t="s">
        <v>61</v>
      </c>
      <c r="E299" s="252" t="s">
        <v>205</v>
      </c>
    </row>
    <row r="300" spans="1:5" ht="15" customHeight="1" x14ac:dyDescent="0.25">
      <c r="A300" s="322"/>
      <c r="B300" s="290" t="s">
        <v>155</v>
      </c>
      <c r="C300" s="14" t="s">
        <v>89</v>
      </c>
      <c r="D300" s="14" t="s">
        <v>62</v>
      </c>
      <c r="E300" s="252" t="s">
        <v>185</v>
      </c>
    </row>
    <row r="301" spans="1:5" x14ac:dyDescent="0.25">
      <c r="A301" s="322"/>
      <c r="B301" s="312" t="s">
        <v>220</v>
      </c>
      <c r="C301" s="14" t="s">
        <v>85</v>
      </c>
      <c r="D301" s="14" t="s">
        <v>63</v>
      </c>
      <c r="E301" s="252" t="s">
        <v>196</v>
      </c>
    </row>
    <row r="302" spans="1:5" x14ac:dyDescent="0.25">
      <c r="A302" s="322"/>
      <c r="B302" s="101"/>
      <c r="C302" s="14" t="s">
        <v>86</v>
      </c>
      <c r="D302" s="6" t="s">
        <v>182</v>
      </c>
      <c r="E302" s="252" t="s">
        <v>186</v>
      </c>
    </row>
    <row r="303" spans="1:5" x14ac:dyDescent="0.25">
      <c r="A303" s="322"/>
      <c r="B303" s="101"/>
      <c r="C303" s="14" t="s">
        <v>91</v>
      </c>
      <c r="D303" s="14" t="s">
        <v>61</v>
      </c>
      <c r="E303" s="252" t="s">
        <v>211</v>
      </c>
    </row>
    <row r="304" spans="1:5" ht="15.75" thickBot="1" x14ac:dyDescent="0.3">
      <c r="A304" s="323"/>
      <c r="B304" s="294"/>
      <c r="C304" s="295" t="s">
        <v>88</v>
      </c>
      <c r="D304" s="295" t="s">
        <v>62</v>
      </c>
      <c r="E304" s="296" t="s">
        <v>185</v>
      </c>
    </row>
    <row r="305" spans="1:5" x14ac:dyDescent="0.25">
      <c r="A305" s="321" t="s">
        <v>248</v>
      </c>
      <c r="B305" s="291"/>
      <c r="C305" s="292" t="s">
        <v>110</v>
      </c>
      <c r="D305" s="292" t="s">
        <v>97</v>
      </c>
      <c r="E305" s="293" t="s">
        <v>225</v>
      </c>
    </row>
    <row r="306" spans="1:5" x14ac:dyDescent="0.25">
      <c r="A306" s="322"/>
      <c r="B306" s="101"/>
      <c r="C306" s="14" t="s">
        <v>111</v>
      </c>
      <c r="D306" s="14" t="s">
        <v>96</v>
      </c>
      <c r="E306" s="252" t="s">
        <v>196</v>
      </c>
    </row>
    <row r="307" spans="1:5" x14ac:dyDescent="0.25">
      <c r="A307" s="322"/>
      <c r="B307" s="101"/>
      <c r="C307" s="14" t="s">
        <v>112</v>
      </c>
      <c r="D307" s="14" t="s">
        <v>95</v>
      </c>
      <c r="E307" s="252" t="s">
        <v>191</v>
      </c>
    </row>
    <row r="308" spans="1:5" ht="15" customHeight="1" x14ac:dyDescent="0.25">
      <c r="A308" s="322"/>
      <c r="B308" s="290" t="s">
        <v>156</v>
      </c>
      <c r="C308" s="14" t="s">
        <v>113</v>
      </c>
      <c r="D308" s="14" t="s">
        <v>94</v>
      </c>
      <c r="E308" s="252" t="s">
        <v>188</v>
      </c>
    </row>
    <row r="309" spans="1:5" x14ac:dyDescent="0.25">
      <c r="A309" s="322"/>
      <c r="B309" s="312" t="s">
        <v>223</v>
      </c>
      <c r="C309" s="14" t="s">
        <v>110</v>
      </c>
      <c r="D309" s="14" t="s">
        <v>96</v>
      </c>
      <c r="E309" s="252" t="s">
        <v>187</v>
      </c>
    </row>
    <row r="310" spans="1:5" x14ac:dyDescent="0.25">
      <c r="A310" s="322"/>
      <c r="B310" s="101"/>
      <c r="C310" s="14" t="s">
        <v>111</v>
      </c>
      <c r="D310" s="14" t="s">
        <v>97</v>
      </c>
      <c r="E310" s="252" t="s">
        <v>203</v>
      </c>
    </row>
    <row r="311" spans="1:5" x14ac:dyDescent="0.25">
      <c r="A311" s="322"/>
      <c r="B311" s="101"/>
      <c r="C311" s="14" t="s">
        <v>112</v>
      </c>
      <c r="D311" s="14" t="s">
        <v>94</v>
      </c>
      <c r="E311" s="252" t="s">
        <v>186</v>
      </c>
    </row>
    <row r="312" spans="1:5" ht="15.75" thickBot="1" x14ac:dyDescent="0.3">
      <c r="A312" s="323"/>
      <c r="B312" s="294"/>
      <c r="C312" s="295" t="s">
        <v>113</v>
      </c>
      <c r="D312" s="295" t="s">
        <v>95</v>
      </c>
      <c r="E312" s="296" t="s">
        <v>186</v>
      </c>
    </row>
    <row r="313" spans="1:5" x14ac:dyDescent="0.25">
      <c r="A313" s="321" t="s">
        <v>248</v>
      </c>
      <c r="B313" s="291"/>
      <c r="C313" s="292" t="s">
        <v>66</v>
      </c>
      <c r="D313" s="292" t="s">
        <v>76</v>
      </c>
      <c r="E313" s="293" t="s">
        <v>195</v>
      </c>
    </row>
    <row r="314" spans="1:5" x14ac:dyDescent="0.25">
      <c r="A314" s="322"/>
      <c r="B314" s="101"/>
      <c r="C314" s="14" t="s">
        <v>67</v>
      </c>
      <c r="D314" s="14" t="s">
        <v>77</v>
      </c>
      <c r="E314" s="252" t="s">
        <v>186</v>
      </c>
    </row>
    <row r="315" spans="1:5" x14ac:dyDescent="0.25">
      <c r="A315" s="322"/>
      <c r="B315" s="101"/>
      <c r="C315" s="14" t="s">
        <v>68</v>
      </c>
      <c r="D315" s="14" t="s">
        <v>75</v>
      </c>
      <c r="E315" s="252" t="s">
        <v>188</v>
      </c>
    </row>
    <row r="316" spans="1:5" ht="15" customHeight="1" x14ac:dyDescent="0.25">
      <c r="A316" s="322"/>
      <c r="B316" s="290" t="s">
        <v>249</v>
      </c>
      <c r="C316" s="14" t="s">
        <v>69</v>
      </c>
      <c r="D316" s="14" t="s">
        <v>74</v>
      </c>
      <c r="E316" s="252" t="s">
        <v>195</v>
      </c>
    </row>
    <row r="317" spans="1:5" x14ac:dyDescent="0.25">
      <c r="A317" s="322"/>
      <c r="B317" s="312" t="s">
        <v>209</v>
      </c>
      <c r="C317" s="14" t="s">
        <v>66</v>
      </c>
      <c r="D317" s="14" t="s">
        <v>78</v>
      </c>
      <c r="E317" s="252" t="s">
        <v>203</v>
      </c>
    </row>
    <row r="318" spans="1:5" x14ac:dyDescent="0.25">
      <c r="A318" s="322"/>
      <c r="B318" s="101"/>
      <c r="C318" s="14" t="s">
        <v>67</v>
      </c>
      <c r="D318" s="14" t="s">
        <v>76</v>
      </c>
      <c r="E318" s="252" t="s">
        <v>185</v>
      </c>
    </row>
    <row r="319" spans="1:5" x14ac:dyDescent="0.25">
      <c r="A319" s="322"/>
      <c r="B319" s="101"/>
      <c r="C319" s="14" t="s">
        <v>68</v>
      </c>
      <c r="D319" s="14" t="s">
        <v>74</v>
      </c>
      <c r="E319" s="252" t="s">
        <v>226</v>
      </c>
    </row>
    <row r="320" spans="1:5" ht="15.75" thickBot="1" x14ac:dyDescent="0.3">
      <c r="A320" s="323"/>
      <c r="B320" s="294"/>
      <c r="C320" s="295" t="s">
        <v>69</v>
      </c>
      <c r="D320" s="295" t="s">
        <v>75</v>
      </c>
      <c r="E320" s="296" t="s">
        <v>195</v>
      </c>
    </row>
    <row r="321" spans="1:5" x14ac:dyDescent="0.25">
      <c r="A321" s="321" t="s">
        <v>248</v>
      </c>
      <c r="B321" s="291"/>
      <c r="C321" s="292" t="s">
        <v>48</v>
      </c>
      <c r="D321" s="292" t="s">
        <v>82</v>
      </c>
      <c r="E321" s="293" t="s">
        <v>204</v>
      </c>
    </row>
    <row r="322" spans="1:5" x14ac:dyDescent="0.25">
      <c r="A322" s="322"/>
      <c r="B322" s="101"/>
      <c r="C322" s="14" t="s">
        <v>49</v>
      </c>
      <c r="D322" s="14" t="s">
        <v>117</v>
      </c>
      <c r="E322" s="252" t="s">
        <v>186</v>
      </c>
    </row>
    <row r="323" spans="1:5" x14ac:dyDescent="0.25">
      <c r="A323" s="322"/>
      <c r="B323" s="101"/>
      <c r="C323" s="14" t="s">
        <v>50</v>
      </c>
      <c r="D323" s="14" t="s">
        <v>116</v>
      </c>
      <c r="E323" s="252" t="s">
        <v>186</v>
      </c>
    </row>
    <row r="324" spans="1:5" ht="15" customHeight="1" x14ac:dyDescent="0.25">
      <c r="A324" s="322"/>
      <c r="B324" s="290" t="s">
        <v>250</v>
      </c>
      <c r="C324" s="14" t="s">
        <v>51</v>
      </c>
      <c r="D324" s="14" t="s">
        <v>83</v>
      </c>
      <c r="E324" s="252" t="s">
        <v>226</v>
      </c>
    </row>
    <row r="325" spans="1:5" x14ac:dyDescent="0.25">
      <c r="A325" s="322"/>
      <c r="B325" s="312" t="s">
        <v>216</v>
      </c>
      <c r="C325" s="14" t="s">
        <v>48</v>
      </c>
      <c r="D325" s="14" t="s">
        <v>117</v>
      </c>
      <c r="E325" s="252" t="s">
        <v>225</v>
      </c>
    </row>
    <row r="326" spans="1:5" x14ac:dyDescent="0.25">
      <c r="A326" s="322"/>
      <c r="B326" s="101"/>
      <c r="C326" s="14" t="s">
        <v>49</v>
      </c>
      <c r="D326" s="14" t="s">
        <v>83</v>
      </c>
      <c r="E326" s="252" t="s">
        <v>186</v>
      </c>
    </row>
    <row r="327" spans="1:5" x14ac:dyDescent="0.25">
      <c r="A327" s="322"/>
      <c r="B327" s="101"/>
      <c r="C327" s="14" t="s">
        <v>50</v>
      </c>
      <c r="D327" s="14" t="s">
        <v>81</v>
      </c>
      <c r="E327" s="252" t="s">
        <v>190</v>
      </c>
    </row>
    <row r="328" spans="1:5" ht="15.75" thickBot="1" x14ac:dyDescent="0.3">
      <c r="A328" s="323"/>
      <c r="B328" s="294"/>
      <c r="C328" s="295" t="s">
        <v>51</v>
      </c>
      <c r="D328" s="295" t="s">
        <v>116</v>
      </c>
      <c r="E328" s="296" t="s">
        <v>187</v>
      </c>
    </row>
    <row r="329" spans="1:5" x14ac:dyDescent="0.25">
      <c r="A329" s="321" t="s">
        <v>253</v>
      </c>
      <c r="B329" s="291"/>
      <c r="C329" s="292" t="s">
        <v>106</v>
      </c>
      <c r="D329" s="292" t="s">
        <v>88</v>
      </c>
      <c r="E329" s="293" t="s">
        <v>185</v>
      </c>
    </row>
    <row r="330" spans="1:5" x14ac:dyDescent="0.25">
      <c r="A330" s="322"/>
      <c r="B330" s="101"/>
      <c r="C330" s="14" t="s">
        <v>102</v>
      </c>
      <c r="D330" s="14" t="s">
        <v>89</v>
      </c>
      <c r="E330" s="252" t="s">
        <v>252</v>
      </c>
    </row>
    <row r="331" spans="1:5" x14ac:dyDescent="0.25">
      <c r="A331" s="322"/>
      <c r="B331" s="101"/>
      <c r="C331" s="14" t="s">
        <v>103</v>
      </c>
      <c r="D331" s="14" t="s">
        <v>86</v>
      </c>
      <c r="E331" s="252" t="s">
        <v>188</v>
      </c>
    </row>
    <row r="332" spans="1:5" ht="15" customHeight="1" x14ac:dyDescent="0.25">
      <c r="A332" s="322"/>
      <c r="B332" s="290" t="s">
        <v>159</v>
      </c>
      <c r="C332" s="14" t="s">
        <v>251</v>
      </c>
      <c r="D332" s="14" t="s">
        <v>85</v>
      </c>
      <c r="E332" s="252" t="s">
        <v>187</v>
      </c>
    </row>
    <row r="333" spans="1:5" x14ac:dyDescent="0.25">
      <c r="A333" s="322"/>
      <c r="B333" s="312" t="s">
        <v>183</v>
      </c>
      <c r="C333" s="14" t="s">
        <v>106</v>
      </c>
      <c r="D333" s="14" t="s">
        <v>89</v>
      </c>
      <c r="E333" s="252" t="s">
        <v>185</v>
      </c>
    </row>
    <row r="334" spans="1:5" x14ac:dyDescent="0.25">
      <c r="A334" s="322"/>
      <c r="B334" s="101"/>
      <c r="C334" s="14" t="s">
        <v>102</v>
      </c>
      <c r="D334" s="14" t="s">
        <v>88</v>
      </c>
      <c r="E334" s="252" t="s">
        <v>213</v>
      </c>
    </row>
    <row r="335" spans="1:5" x14ac:dyDescent="0.25">
      <c r="A335" s="322"/>
      <c r="B335" s="101"/>
      <c r="C335" s="14" t="s">
        <v>103</v>
      </c>
      <c r="D335" s="14" t="s">
        <v>85</v>
      </c>
      <c r="E335" s="252" t="s">
        <v>185</v>
      </c>
    </row>
    <row r="336" spans="1:5" ht="15.75" thickBot="1" x14ac:dyDescent="0.3">
      <c r="A336" s="323"/>
      <c r="B336" s="294"/>
      <c r="C336" s="295" t="s">
        <v>251</v>
      </c>
      <c r="D336" s="295" t="s">
        <v>86</v>
      </c>
      <c r="E336" s="296" t="s">
        <v>188</v>
      </c>
    </row>
    <row r="337" spans="1:5" x14ac:dyDescent="0.25">
      <c r="A337" s="321" t="s">
        <v>253</v>
      </c>
      <c r="B337" s="291"/>
      <c r="C337" s="292" t="s">
        <v>61</v>
      </c>
      <c r="D337" s="292" t="s">
        <v>97</v>
      </c>
      <c r="E337" s="293" t="s">
        <v>226</v>
      </c>
    </row>
    <row r="338" spans="1:5" x14ac:dyDescent="0.25">
      <c r="A338" s="322"/>
      <c r="B338" s="101"/>
      <c r="C338" s="14" t="s">
        <v>62</v>
      </c>
      <c r="D338" s="14" t="s">
        <v>96</v>
      </c>
      <c r="E338" s="252" t="s">
        <v>186</v>
      </c>
    </row>
    <row r="339" spans="1:5" x14ac:dyDescent="0.25">
      <c r="A339" s="322"/>
      <c r="B339" s="101"/>
      <c r="C339" s="14" t="s">
        <v>63</v>
      </c>
      <c r="D339" s="14" t="s">
        <v>95</v>
      </c>
      <c r="E339" s="252" t="s">
        <v>195</v>
      </c>
    </row>
    <row r="340" spans="1:5" ht="15" customHeight="1" x14ac:dyDescent="0.25">
      <c r="A340" s="322"/>
      <c r="B340" s="290" t="s">
        <v>160</v>
      </c>
      <c r="C340" s="14" t="s">
        <v>65</v>
      </c>
      <c r="D340" s="14" t="s">
        <v>94</v>
      </c>
      <c r="E340" s="252" t="s">
        <v>187</v>
      </c>
    </row>
    <row r="341" spans="1:5" x14ac:dyDescent="0.25">
      <c r="A341" s="322"/>
      <c r="B341" s="312" t="s">
        <v>209</v>
      </c>
      <c r="C341" s="14" t="s">
        <v>61</v>
      </c>
      <c r="D341" s="14" t="s">
        <v>96</v>
      </c>
      <c r="E341" s="252" t="s">
        <v>186</v>
      </c>
    </row>
    <row r="342" spans="1:5" x14ac:dyDescent="0.25">
      <c r="A342" s="322"/>
      <c r="B342" s="101"/>
      <c r="C342" s="14" t="s">
        <v>62</v>
      </c>
      <c r="D342" s="14" t="s">
        <v>97</v>
      </c>
      <c r="E342" s="252" t="s">
        <v>196</v>
      </c>
    </row>
    <row r="343" spans="1:5" x14ac:dyDescent="0.25">
      <c r="A343" s="322"/>
      <c r="B343" s="101"/>
      <c r="C343" s="14" t="s">
        <v>63</v>
      </c>
      <c r="D343" s="14" t="s">
        <v>94</v>
      </c>
      <c r="E343" s="252" t="s">
        <v>187</v>
      </c>
    </row>
    <row r="344" spans="1:5" ht="15.75" thickBot="1" x14ac:dyDescent="0.3">
      <c r="A344" s="323"/>
      <c r="B344" s="294"/>
      <c r="C344" s="295" t="s">
        <v>182</v>
      </c>
      <c r="D344" s="295" t="s">
        <v>95</v>
      </c>
      <c r="E344" s="296" t="s">
        <v>188</v>
      </c>
    </row>
    <row r="345" spans="1:5" x14ac:dyDescent="0.25">
      <c r="A345" s="321" t="s">
        <v>253</v>
      </c>
      <c r="B345" s="291"/>
      <c r="C345" s="292" t="s">
        <v>56</v>
      </c>
      <c r="D345" s="292" t="s">
        <v>69</v>
      </c>
      <c r="E345" s="293" t="s">
        <v>185</v>
      </c>
    </row>
    <row r="346" spans="1:5" x14ac:dyDescent="0.25">
      <c r="A346" s="322"/>
      <c r="B346" s="101"/>
      <c r="C346" s="14" t="s">
        <v>57</v>
      </c>
      <c r="D346" s="14" t="s">
        <v>68</v>
      </c>
      <c r="E346" s="252" t="s">
        <v>190</v>
      </c>
    </row>
    <row r="347" spans="1:5" x14ac:dyDescent="0.25">
      <c r="A347" s="322"/>
      <c r="B347" s="101"/>
      <c r="C347" s="14" t="s">
        <v>58</v>
      </c>
      <c r="D347" s="14" t="s">
        <v>67</v>
      </c>
      <c r="E347" s="252" t="s">
        <v>186</v>
      </c>
    </row>
    <row r="348" spans="1:5" ht="15" customHeight="1" x14ac:dyDescent="0.25">
      <c r="A348" s="322"/>
      <c r="B348" s="290" t="s">
        <v>161</v>
      </c>
      <c r="C348" s="14" t="s">
        <v>59</v>
      </c>
      <c r="D348" s="14" t="s">
        <v>66</v>
      </c>
      <c r="E348" s="252" t="s">
        <v>187</v>
      </c>
    </row>
    <row r="349" spans="1:5" x14ac:dyDescent="0.25">
      <c r="A349" s="322"/>
      <c r="B349" s="312" t="s">
        <v>227</v>
      </c>
      <c r="C349" s="14" t="s">
        <v>56</v>
      </c>
      <c r="D349" s="14" t="s">
        <v>68</v>
      </c>
      <c r="E349" s="252" t="s">
        <v>185</v>
      </c>
    </row>
    <row r="350" spans="1:5" x14ac:dyDescent="0.25">
      <c r="A350" s="322"/>
      <c r="B350" s="101"/>
      <c r="C350" s="14" t="s">
        <v>57</v>
      </c>
      <c r="D350" s="14" t="s">
        <v>69</v>
      </c>
      <c r="E350" s="252" t="s">
        <v>188</v>
      </c>
    </row>
    <row r="351" spans="1:5" x14ac:dyDescent="0.25">
      <c r="A351" s="322"/>
      <c r="B351" s="101"/>
      <c r="C351" s="14" t="s">
        <v>58</v>
      </c>
      <c r="D351" s="14" t="s">
        <v>66</v>
      </c>
      <c r="E351" s="252" t="s">
        <v>185</v>
      </c>
    </row>
    <row r="352" spans="1:5" ht="15.75" thickBot="1" x14ac:dyDescent="0.3">
      <c r="A352" s="323"/>
      <c r="B352" s="294"/>
      <c r="C352" s="295" t="s">
        <v>59</v>
      </c>
      <c r="D352" s="295" t="s">
        <v>67</v>
      </c>
      <c r="E352" s="296" t="s">
        <v>195</v>
      </c>
    </row>
    <row r="353" spans="1:5" x14ac:dyDescent="0.25">
      <c r="A353" s="321" t="s">
        <v>253</v>
      </c>
      <c r="B353" s="291"/>
      <c r="C353" s="292" t="s">
        <v>74</v>
      </c>
      <c r="D353" s="292" t="s">
        <v>82</v>
      </c>
      <c r="E353" s="293" t="s">
        <v>204</v>
      </c>
    </row>
    <row r="354" spans="1:5" x14ac:dyDescent="0.25">
      <c r="A354" s="322"/>
      <c r="B354" s="101"/>
      <c r="C354" s="14" t="s">
        <v>75</v>
      </c>
      <c r="D354" s="14" t="s">
        <v>117</v>
      </c>
      <c r="E354" s="252" t="s">
        <v>199</v>
      </c>
    </row>
    <row r="355" spans="1:5" x14ac:dyDescent="0.25">
      <c r="A355" s="322"/>
      <c r="B355" s="101"/>
      <c r="C355" s="14" t="s">
        <v>77</v>
      </c>
      <c r="D355" s="14" t="s">
        <v>116</v>
      </c>
      <c r="E355" s="252" t="s">
        <v>196</v>
      </c>
    </row>
    <row r="356" spans="1:5" ht="15" customHeight="1" x14ac:dyDescent="0.25">
      <c r="A356" s="322"/>
      <c r="B356" s="290" t="s">
        <v>257</v>
      </c>
      <c r="C356" s="14" t="s">
        <v>76</v>
      </c>
      <c r="D356" s="14" t="s">
        <v>81</v>
      </c>
      <c r="E356" s="252" t="s">
        <v>205</v>
      </c>
    </row>
    <row r="357" spans="1:5" x14ac:dyDescent="0.25">
      <c r="A357" s="322"/>
      <c r="B357" s="312" t="s">
        <v>255</v>
      </c>
      <c r="C357" s="14" t="s">
        <v>74</v>
      </c>
      <c r="D357" s="14" t="s">
        <v>117</v>
      </c>
      <c r="E357" s="252" t="s">
        <v>252</v>
      </c>
    </row>
    <row r="358" spans="1:5" x14ac:dyDescent="0.25">
      <c r="A358" s="322"/>
      <c r="B358" s="101"/>
      <c r="C358" s="14" t="s">
        <v>75</v>
      </c>
      <c r="D358" s="14" t="s">
        <v>83</v>
      </c>
      <c r="E358" s="252" t="s">
        <v>199</v>
      </c>
    </row>
    <row r="359" spans="1:5" x14ac:dyDescent="0.25">
      <c r="A359" s="322"/>
      <c r="B359" s="101"/>
      <c r="C359" s="14" t="s">
        <v>77</v>
      </c>
      <c r="D359" s="14" t="s">
        <v>81</v>
      </c>
      <c r="E359" s="252" t="s">
        <v>204</v>
      </c>
    </row>
    <row r="360" spans="1:5" ht="15.75" thickBot="1" x14ac:dyDescent="0.3">
      <c r="A360" s="323"/>
      <c r="B360" s="294"/>
      <c r="C360" s="295" t="s">
        <v>76</v>
      </c>
      <c r="D360" s="295" t="s">
        <v>116</v>
      </c>
      <c r="E360" s="296" t="s">
        <v>254</v>
      </c>
    </row>
  </sheetData>
  <mergeCells count="45">
    <mergeCell ref="A89:A96"/>
    <mergeCell ref="A1:A8"/>
    <mergeCell ref="A9:A16"/>
    <mergeCell ref="A17:A24"/>
    <mergeCell ref="A25:A32"/>
    <mergeCell ref="A33:A40"/>
    <mergeCell ref="A41:A48"/>
    <mergeCell ref="A49:A56"/>
    <mergeCell ref="A57:A64"/>
    <mergeCell ref="A65:A72"/>
    <mergeCell ref="A73:A80"/>
    <mergeCell ref="A81:A88"/>
    <mergeCell ref="A137:A144"/>
    <mergeCell ref="A145:A152"/>
    <mergeCell ref="A153:A160"/>
    <mergeCell ref="A161:A168"/>
    <mergeCell ref="A185:A192"/>
    <mergeCell ref="A97:A104"/>
    <mergeCell ref="A105:A112"/>
    <mergeCell ref="A113:A120"/>
    <mergeCell ref="A121:A128"/>
    <mergeCell ref="A129:A136"/>
    <mergeCell ref="A209:A216"/>
    <mergeCell ref="A217:A224"/>
    <mergeCell ref="A225:A232"/>
    <mergeCell ref="A169:A176"/>
    <mergeCell ref="A233:A240"/>
    <mergeCell ref="A201:A208"/>
    <mergeCell ref="A177:A184"/>
    <mergeCell ref="A193:A200"/>
    <mergeCell ref="A241:A248"/>
    <mergeCell ref="A249:A256"/>
    <mergeCell ref="A257:A264"/>
    <mergeCell ref="A265:A272"/>
    <mergeCell ref="A273:A280"/>
    <mergeCell ref="A281:A288"/>
    <mergeCell ref="A289:A296"/>
    <mergeCell ref="A297:A304"/>
    <mergeCell ref="A305:A312"/>
    <mergeCell ref="A313:A320"/>
    <mergeCell ref="A321:A328"/>
    <mergeCell ref="A329:A336"/>
    <mergeCell ref="A337:A344"/>
    <mergeCell ref="A345:A352"/>
    <mergeCell ref="A353:A3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opLeftCell="A31" workbookViewId="0">
      <selection activeCell="E35" sqref="E35"/>
    </sheetView>
  </sheetViews>
  <sheetFormatPr defaultRowHeight="15" x14ac:dyDescent="0.25"/>
  <cols>
    <col min="1" max="1" width="10.5703125" customWidth="1"/>
    <col min="2" max="2" width="25.7109375" customWidth="1"/>
    <col min="3" max="3" width="6" customWidth="1"/>
    <col min="4" max="4" width="25.7109375" customWidth="1"/>
    <col min="5" max="6" width="17.7109375" customWidth="1"/>
    <col min="10" max="10" width="24.85546875" customWidth="1"/>
  </cols>
  <sheetData>
    <row r="1" spans="1:9" x14ac:dyDescent="0.25">
      <c r="A1" s="1" t="s">
        <v>0</v>
      </c>
      <c r="B1" s="2"/>
      <c r="C1" s="2"/>
      <c r="D1" s="2"/>
      <c r="E1" s="2" t="s">
        <v>1</v>
      </c>
      <c r="F1" s="2" t="s">
        <v>2</v>
      </c>
    </row>
    <row r="2" spans="1:9" ht="18.75" x14ac:dyDescent="0.3">
      <c r="A2" s="4" t="s">
        <v>3</v>
      </c>
      <c r="B2" s="5"/>
      <c r="C2" s="5"/>
      <c r="D2" s="5"/>
      <c r="E2" s="5"/>
      <c r="F2" s="5"/>
      <c r="H2" s="6"/>
      <c r="I2" s="7"/>
    </row>
    <row r="3" spans="1:9" x14ac:dyDescent="0.25">
      <c r="A3" s="8" t="s">
        <v>4</v>
      </c>
      <c r="B3" s="9" t="s">
        <v>5</v>
      </c>
      <c r="C3" s="10" t="s">
        <v>6</v>
      </c>
      <c r="D3" s="9" t="s">
        <v>7</v>
      </c>
      <c r="E3" s="11" t="s">
        <v>8</v>
      </c>
      <c r="F3" s="11"/>
      <c r="H3" s="7"/>
      <c r="I3" s="6"/>
    </row>
    <row r="4" spans="1:9" ht="18.75" x14ac:dyDescent="0.3">
      <c r="A4" s="4" t="s">
        <v>9</v>
      </c>
      <c r="B4" s="5"/>
      <c r="C4" s="9"/>
      <c r="D4" s="5"/>
      <c r="E4" s="5"/>
      <c r="F4" s="5"/>
      <c r="H4" s="7"/>
      <c r="I4" s="6"/>
    </row>
    <row r="5" spans="1:9" s="14" customFormat="1" x14ac:dyDescent="0.25">
      <c r="A5" s="12" t="s">
        <v>4</v>
      </c>
      <c r="B5" s="9" t="s">
        <v>10</v>
      </c>
      <c r="C5" s="10" t="s">
        <v>6</v>
      </c>
      <c r="D5" s="9" t="s">
        <v>11</v>
      </c>
      <c r="E5" s="13" t="s">
        <v>5</v>
      </c>
      <c r="F5" s="13" t="s">
        <v>7</v>
      </c>
      <c r="H5" s="7"/>
      <c r="I5" s="6"/>
    </row>
    <row r="6" spans="1:9" s="14" customFormat="1" x14ac:dyDescent="0.25">
      <c r="A6" s="12" t="s">
        <v>12</v>
      </c>
      <c r="B6" s="9" t="s">
        <v>13</v>
      </c>
      <c r="C6" s="10" t="s">
        <v>6</v>
      </c>
      <c r="D6" s="9" t="s">
        <v>14</v>
      </c>
      <c r="E6" s="13"/>
      <c r="F6" s="13"/>
      <c r="H6" s="7"/>
      <c r="I6" s="6"/>
    </row>
    <row r="7" spans="1:9" s="14" customFormat="1" x14ac:dyDescent="0.25">
      <c r="A7" s="12" t="s">
        <v>15</v>
      </c>
      <c r="B7" s="9" t="s">
        <v>16</v>
      </c>
      <c r="C7" s="10" t="s">
        <v>6</v>
      </c>
      <c r="D7" s="9" t="s">
        <v>17</v>
      </c>
      <c r="E7" s="13"/>
      <c r="F7" s="13"/>
      <c r="I7" s="6"/>
    </row>
    <row r="8" spans="1:9" s="14" customFormat="1" x14ac:dyDescent="0.25">
      <c r="A8" s="12" t="s">
        <v>18</v>
      </c>
      <c r="B8" s="9" t="s">
        <v>19</v>
      </c>
      <c r="C8" s="10" t="s">
        <v>6</v>
      </c>
      <c r="D8" s="9" t="s">
        <v>20</v>
      </c>
      <c r="E8" s="13"/>
      <c r="F8" s="13"/>
    </row>
    <row r="9" spans="1:9" ht="18.75" x14ac:dyDescent="0.3">
      <c r="A9" s="4" t="s">
        <v>21</v>
      </c>
      <c r="B9" s="5"/>
      <c r="C9" s="9"/>
      <c r="D9" s="5"/>
      <c r="E9" s="5"/>
      <c r="F9" s="5"/>
    </row>
    <row r="10" spans="1:9" x14ac:dyDescent="0.25">
      <c r="A10" s="8" t="s">
        <v>4</v>
      </c>
      <c r="B10" s="15" t="s">
        <v>10</v>
      </c>
      <c r="C10" s="16" t="s">
        <v>6</v>
      </c>
      <c r="D10" s="15" t="s">
        <v>14</v>
      </c>
      <c r="E10" s="13" t="s">
        <v>20</v>
      </c>
      <c r="F10" s="13" t="s">
        <v>11</v>
      </c>
    </row>
    <row r="11" spans="1:9" x14ac:dyDescent="0.25">
      <c r="A11" s="8" t="s">
        <v>12</v>
      </c>
      <c r="B11" s="9" t="s">
        <v>13</v>
      </c>
      <c r="C11" s="10" t="s">
        <v>6</v>
      </c>
      <c r="D11" s="9" t="s">
        <v>7</v>
      </c>
      <c r="E11" s="13"/>
      <c r="F11" s="13"/>
    </row>
    <row r="12" spans="1:9" x14ac:dyDescent="0.25">
      <c r="A12" s="8" t="s">
        <v>15</v>
      </c>
      <c r="B12" s="9" t="s">
        <v>16</v>
      </c>
      <c r="C12" s="10" t="s">
        <v>6</v>
      </c>
      <c r="D12" s="9" t="s">
        <v>5</v>
      </c>
      <c r="E12" s="13"/>
      <c r="F12" s="13"/>
    </row>
    <row r="13" spans="1:9" x14ac:dyDescent="0.25">
      <c r="A13" s="8" t="s">
        <v>18</v>
      </c>
      <c r="B13" s="9" t="s">
        <v>17</v>
      </c>
      <c r="C13" s="10" t="s">
        <v>6</v>
      </c>
      <c r="D13" s="9" t="s">
        <v>19</v>
      </c>
      <c r="E13" s="13"/>
      <c r="F13" s="13"/>
    </row>
    <row r="14" spans="1:9" ht="18.75" x14ac:dyDescent="0.3">
      <c r="A14" s="4" t="s">
        <v>22</v>
      </c>
      <c r="B14" s="5"/>
      <c r="C14" s="5"/>
      <c r="D14" s="5"/>
      <c r="E14" s="5"/>
      <c r="F14" s="5"/>
    </row>
    <row r="15" spans="1:9" x14ac:dyDescent="0.25">
      <c r="A15" s="8" t="s">
        <v>4</v>
      </c>
      <c r="B15" s="9" t="s">
        <v>20</v>
      </c>
      <c r="C15" s="10" t="s">
        <v>6</v>
      </c>
      <c r="D15" s="9" t="s">
        <v>11</v>
      </c>
      <c r="E15" s="13" t="s">
        <v>14</v>
      </c>
      <c r="F15" s="17" t="s">
        <v>17</v>
      </c>
    </row>
    <row r="16" spans="1:9" x14ac:dyDescent="0.25">
      <c r="A16" s="8" t="s">
        <v>12</v>
      </c>
      <c r="B16" s="9" t="s">
        <v>10</v>
      </c>
      <c r="C16" s="10" t="s">
        <v>6</v>
      </c>
      <c r="D16" s="9" t="s">
        <v>7</v>
      </c>
      <c r="E16" s="13"/>
      <c r="F16" s="17"/>
    </row>
    <row r="17" spans="1:12" x14ac:dyDescent="0.25">
      <c r="A17" s="8" t="s">
        <v>15</v>
      </c>
      <c r="B17" s="9" t="s">
        <v>16</v>
      </c>
      <c r="C17" s="10" t="s">
        <v>6</v>
      </c>
      <c r="D17" s="9" t="s">
        <v>13</v>
      </c>
      <c r="E17" s="13"/>
      <c r="F17" s="17"/>
    </row>
    <row r="18" spans="1:12" x14ac:dyDescent="0.25">
      <c r="A18" s="8" t="s">
        <v>18</v>
      </c>
      <c r="B18" s="9" t="s">
        <v>5</v>
      </c>
      <c r="C18" s="10" t="s">
        <v>6</v>
      </c>
      <c r="D18" s="9" t="s">
        <v>19</v>
      </c>
      <c r="E18" s="13"/>
      <c r="F18" s="17"/>
    </row>
    <row r="19" spans="1:12" ht="18.75" x14ac:dyDescent="0.3">
      <c r="A19" s="4" t="s">
        <v>23</v>
      </c>
      <c r="B19" s="5"/>
      <c r="C19" s="5"/>
      <c r="D19" s="5"/>
      <c r="E19" s="5"/>
      <c r="F19" s="5"/>
    </row>
    <row r="20" spans="1:12" x14ac:dyDescent="0.25">
      <c r="A20" s="8" t="s">
        <v>4</v>
      </c>
      <c r="B20" s="15" t="s">
        <v>17</v>
      </c>
      <c r="C20" s="16" t="s">
        <v>6</v>
      </c>
      <c r="D20" s="15" t="s">
        <v>11</v>
      </c>
      <c r="E20" s="13" t="s">
        <v>7</v>
      </c>
      <c r="F20" s="13" t="s">
        <v>5</v>
      </c>
    </row>
    <row r="21" spans="1:12" x14ac:dyDescent="0.25">
      <c r="A21" s="8" t="s">
        <v>12</v>
      </c>
      <c r="B21" s="9" t="s">
        <v>14</v>
      </c>
      <c r="C21" s="10" t="s">
        <v>6</v>
      </c>
      <c r="D21" s="9" t="s">
        <v>20</v>
      </c>
      <c r="E21" s="13"/>
      <c r="F21" s="13"/>
    </row>
    <row r="22" spans="1:12" x14ac:dyDescent="0.25">
      <c r="A22" s="8" t="s">
        <v>15</v>
      </c>
      <c r="B22" s="9" t="s">
        <v>16</v>
      </c>
      <c r="C22" s="10" t="s">
        <v>6</v>
      </c>
      <c r="D22" s="9" t="s">
        <v>10</v>
      </c>
      <c r="E22" s="13"/>
      <c r="F22" s="13"/>
    </row>
    <row r="23" spans="1:12" x14ac:dyDescent="0.25">
      <c r="A23" s="8" t="s">
        <v>18</v>
      </c>
      <c r="B23" s="9" t="s">
        <v>19</v>
      </c>
      <c r="C23" s="10" t="s">
        <v>6</v>
      </c>
      <c r="D23" s="9" t="s">
        <v>13</v>
      </c>
      <c r="E23" s="13"/>
      <c r="F23" s="13"/>
    </row>
    <row r="24" spans="1:12" ht="18.75" x14ac:dyDescent="0.3">
      <c r="A24" s="4" t="s">
        <v>30</v>
      </c>
      <c r="B24" s="5"/>
      <c r="C24" s="5"/>
      <c r="D24" s="5"/>
      <c r="E24" s="5"/>
      <c r="F24" s="5"/>
    </row>
    <row r="25" spans="1:12" x14ac:dyDescent="0.25">
      <c r="A25" s="8" t="s">
        <v>4</v>
      </c>
      <c r="B25" s="9" t="s">
        <v>5</v>
      </c>
      <c r="C25" s="10" t="s">
        <v>6</v>
      </c>
      <c r="D25" s="9" t="s">
        <v>11</v>
      </c>
      <c r="E25" s="13" t="s">
        <v>13</v>
      </c>
      <c r="F25" s="13" t="s">
        <v>16</v>
      </c>
    </row>
    <row r="26" spans="1:12" x14ac:dyDescent="0.25">
      <c r="A26" s="8" t="s">
        <v>12</v>
      </c>
      <c r="B26" s="9" t="s">
        <v>17</v>
      </c>
      <c r="C26" s="10" t="s">
        <v>6</v>
      </c>
      <c r="D26" s="9" t="s">
        <v>14</v>
      </c>
      <c r="E26" s="13"/>
      <c r="F26" s="13"/>
      <c r="I26" s="6"/>
    </row>
    <row r="27" spans="1:12" x14ac:dyDescent="0.25">
      <c r="A27" s="8" t="s">
        <v>15</v>
      </c>
      <c r="B27" s="11" t="s">
        <v>20</v>
      </c>
      <c r="C27" s="10" t="s">
        <v>6</v>
      </c>
      <c r="D27" s="11" t="s">
        <v>7</v>
      </c>
      <c r="E27" s="13"/>
      <c r="F27" s="13"/>
      <c r="I27" s="6"/>
    </row>
    <row r="28" spans="1:12" x14ac:dyDescent="0.25">
      <c r="A28" s="8" t="s">
        <v>18</v>
      </c>
      <c r="B28" s="9" t="s">
        <v>10</v>
      </c>
      <c r="C28" s="10" t="s">
        <v>6</v>
      </c>
      <c r="D28" s="9" t="s">
        <v>19</v>
      </c>
      <c r="E28" s="13"/>
      <c r="F28" s="13"/>
      <c r="I28" s="7"/>
    </row>
    <row r="29" spans="1:12" x14ac:dyDescent="0.25">
      <c r="A29" s="4" t="s">
        <v>31</v>
      </c>
      <c r="B29" s="5"/>
      <c r="C29" s="5"/>
      <c r="D29" s="5"/>
      <c r="E29" s="5"/>
      <c r="F29" s="5"/>
      <c r="I29" s="6"/>
    </row>
    <row r="30" spans="1:12" x14ac:dyDescent="0.25">
      <c r="A30" s="8" t="s">
        <v>4</v>
      </c>
      <c r="B30" s="9" t="s">
        <v>13</v>
      </c>
      <c r="C30" s="10" t="s">
        <v>6</v>
      </c>
      <c r="D30" s="9" t="s">
        <v>11</v>
      </c>
      <c r="E30" s="17" t="s">
        <v>10</v>
      </c>
      <c r="F30" s="13" t="s">
        <v>19</v>
      </c>
      <c r="I30" s="6"/>
    </row>
    <row r="31" spans="1:12" ht="18.75" x14ac:dyDescent="0.3">
      <c r="A31" s="8" t="s">
        <v>12</v>
      </c>
      <c r="B31" s="9" t="s">
        <v>5</v>
      </c>
      <c r="C31" s="10" t="s">
        <v>6</v>
      </c>
      <c r="D31" s="9" t="s">
        <v>14</v>
      </c>
      <c r="E31" s="17"/>
      <c r="F31" s="13"/>
      <c r="I31" s="6"/>
      <c r="J31" s="6"/>
      <c r="K31" s="20"/>
    </row>
    <row r="32" spans="1:12" ht="18.75" x14ac:dyDescent="0.3">
      <c r="A32" s="8" t="s">
        <v>15</v>
      </c>
      <c r="B32" s="9" t="s">
        <v>17</v>
      </c>
      <c r="C32" s="10" t="s">
        <v>6</v>
      </c>
      <c r="D32" s="9" t="s">
        <v>7</v>
      </c>
      <c r="E32" s="17"/>
      <c r="F32" s="13"/>
      <c r="I32" s="6"/>
      <c r="J32" s="142"/>
      <c r="K32" s="143" t="s">
        <v>24</v>
      </c>
      <c r="L32" s="143" t="s">
        <v>25</v>
      </c>
    </row>
    <row r="33" spans="1:12" ht="18.75" x14ac:dyDescent="0.3">
      <c r="A33" s="8" t="s">
        <v>18</v>
      </c>
      <c r="B33" s="9" t="s">
        <v>20</v>
      </c>
      <c r="C33" s="10" t="s">
        <v>6</v>
      </c>
      <c r="D33" s="9" t="s">
        <v>16</v>
      </c>
      <c r="E33" s="17"/>
      <c r="F33" s="13"/>
      <c r="I33" s="6"/>
      <c r="J33" s="144" t="s">
        <v>26</v>
      </c>
      <c r="K33" s="145">
        <v>1</v>
      </c>
      <c r="L33" s="143">
        <v>1</v>
      </c>
    </row>
    <row r="34" spans="1:12" ht="18.75" x14ac:dyDescent="0.3">
      <c r="A34" s="22" t="s">
        <v>32</v>
      </c>
      <c r="B34" s="23"/>
      <c r="C34" s="23"/>
      <c r="D34" s="23"/>
      <c r="E34" s="23"/>
      <c r="F34" s="23"/>
      <c r="I34" s="6"/>
      <c r="J34" s="19" t="s">
        <v>27</v>
      </c>
      <c r="K34" s="146">
        <v>1</v>
      </c>
      <c r="L34" s="143">
        <v>1</v>
      </c>
    </row>
    <row r="35" spans="1:12" ht="18.75" x14ac:dyDescent="0.3">
      <c r="A35" s="4" t="s">
        <v>4</v>
      </c>
      <c r="B35" s="9" t="s">
        <v>10</v>
      </c>
      <c r="C35" s="9" t="s">
        <v>6</v>
      </c>
      <c r="D35" s="9" t="s">
        <v>20</v>
      </c>
      <c r="E35" s="13" t="s">
        <v>7</v>
      </c>
      <c r="F35" s="13" t="s">
        <v>5</v>
      </c>
      <c r="I35" s="7"/>
      <c r="J35" s="21" t="s">
        <v>28</v>
      </c>
      <c r="K35" s="146">
        <v>1</v>
      </c>
      <c r="L35" s="143">
        <v>2</v>
      </c>
    </row>
    <row r="36" spans="1:12" ht="18.75" x14ac:dyDescent="0.3">
      <c r="A36" s="4" t="s">
        <v>12</v>
      </c>
      <c r="B36" s="9" t="s">
        <v>13</v>
      </c>
      <c r="C36" s="9" t="s">
        <v>6</v>
      </c>
      <c r="D36" s="9" t="s">
        <v>17</v>
      </c>
      <c r="E36" s="13"/>
      <c r="F36" s="13"/>
      <c r="H36" s="7"/>
      <c r="I36" s="6"/>
      <c r="J36" s="19" t="s">
        <v>29</v>
      </c>
      <c r="K36" s="146">
        <v>1</v>
      </c>
      <c r="L36" s="143">
        <v>1</v>
      </c>
    </row>
    <row r="37" spans="1:12" ht="18.75" x14ac:dyDescent="0.3">
      <c r="A37" s="4" t="s">
        <v>15</v>
      </c>
      <c r="B37" s="9" t="s">
        <v>19</v>
      </c>
      <c r="C37" s="9" t="s">
        <v>6</v>
      </c>
      <c r="D37" s="9" t="s">
        <v>11</v>
      </c>
      <c r="E37" s="13"/>
      <c r="F37" s="13"/>
      <c r="H37" s="7"/>
      <c r="I37" s="6"/>
      <c r="J37" s="21" t="s">
        <v>20</v>
      </c>
      <c r="K37" s="146">
        <v>1</v>
      </c>
      <c r="L37" s="143">
        <v>1</v>
      </c>
    </row>
    <row r="38" spans="1:12" ht="18.75" x14ac:dyDescent="0.3">
      <c r="A38" s="4" t="s">
        <v>18</v>
      </c>
      <c r="B38" s="9" t="s">
        <v>16</v>
      </c>
      <c r="C38" s="9" t="s">
        <v>6</v>
      </c>
      <c r="D38" s="9" t="s">
        <v>14</v>
      </c>
      <c r="E38" s="13"/>
      <c r="F38" s="13"/>
      <c r="H38" s="7"/>
      <c r="I38" s="6"/>
      <c r="J38" s="21" t="s">
        <v>19</v>
      </c>
      <c r="K38" s="146">
        <v>1</v>
      </c>
      <c r="L38" s="143">
        <v>1</v>
      </c>
    </row>
    <row r="39" spans="1:12" ht="18.75" x14ac:dyDescent="0.3">
      <c r="A39" s="24" t="s">
        <v>33</v>
      </c>
      <c r="B39" s="23"/>
      <c r="C39" s="23"/>
      <c r="D39" s="23"/>
      <c r="E39" s="23"/>
      <c r="F39" s="23"/>
      <c r="H39" s="7"/>
      <c r="I39" s="6"/>
      <c r="J39" s="19" t="s">
        <v>16</v>
      </c>
      <c r="K39" s="143">
        <v>1</v>
      </c>
      <c r="L39" s="143">
        <v>1</v>
      </c>
    </row>
    <row r="40" spans="1:12" ht="18.75" x14ac:dyDescent="0.3">
      <c r="A40" s="4" t="s">
        <v>4</v>
      </c>
      <c r="B40" s="9" t="s">
        <v>13</v>
      </c>
      <c r="C40" s="9" t="s">
        <v>6</v>
      </c>
      <c r="D40" s="9" t="s">
        <v>20</v>
      </c>
      <c r="E40" s="13" t="s">
        <v>19</v>
      </c>
      <c r="F40" s="17" t="s">
        <v>10</v>
      </c>
      <c r="H40" s="7"/>
      <c r="I40" s="6"/>
      <c r="J40" s="21" t="s">
        <v>7</v>
      </c>
      <c r="K40" s="143">
        <v>2</v>
      </c>
      <c r="L40" s="143">
        <v>1</v>
      </c>
    </row>
    <row r="41" spans="1:12" ht="18.75" x14ac:dyDescent="0.3">
      <c r="A41" s="4" t="s">
        <v>12</v>
      </c>
      <c r="B41" s="9" t="s">
        <v>5</v>
      </c>
      <c r="C41" s="9" t="s">
        <v>6</v>
      </c>
      <c r="D41" s="9" t="s">
        <v>17</v>
      </c>
      <c r="E41" s="13"/>
      <c r="F41" s="17"/>
      <c r="H41" s="6"/>
      <c r="I41" s="6"/>
      <c r="J41" s="21" t="s">
        <v>14</v>
      </c>
      <c r="K41" s="143">
        <v>1</v>
      </c>
      <c r="L41" s="143">
        <v>1</v>
      </c>
    </row>
    <row r="42" spans="1:12" ht="18.75" x14ac:dyDescent="0.3">
      <c r="A42" s="4" t="s">
        <v>15</v>
      </c>
      <c r="B42" s="9" t="s">
        <v>16</v>
      </c>
      <c r="C42" s="9" t="s">
        <v>6</v>
      </c>
      <c r="D42" s="9" t="s">
        <v>11</v>
      </c>
      <c r="E42" s="13"/>
      <c r="F42" s="17"/>
      <c r="H42" s="6"/>
      <c r="I42" s="6"/>
      <c r="J42" s="21" t="s">
        <v>11</v>
      </c>
      <c r="K42" s="143">
        <v>1</v>
      </c>
      <c r="L42" s="143">
        <v>1</v>
      </c>
    </row>
    <row r="43" spans="1:12" ht="18.75" x14ac:dyDescent="0.3">
      <c r="A43" s="4" t="s">
        <v>18</v>
      </c>
      <c r="B43" s="9" t="s">
        <v>14</v>
      </c>
      <c r="C43" s="9" t="s">
        <v>6</v>
      </c>
      <c r="D43" s="9" t="s">
        <v>7</v>
      </c>
      <c r="E43" s="13"/>
      <c r="F43" s="17"/>
      <c r="H43" s="6"/>
      <c r="I43" s="6"/>
      <c r="K43" s="20"/>
    </row>
    <row r="44" spans="1:12" ht="18.75" x14ac:dyDescent="0.3">
      <c r="A44" s="24" t="s">
        <v>34</v>
      </c>
      <c r="B44" s="23"/>
      <c r="C44" s="23"/>
      <c r="D44" s="23"/>
      <c r="E44" s="23"/>
      <c r="F44" s="23"/>
      <c r="H44" s="6"/>
      <c r="I44" s="6"/>
      <c r="K44" s="20"/>
    </row>
    <row r="45" spans="1:12" ht="18.75" x14ac:dyDescent="0.3">
      <c r="A45" s="4" t="s">
        <v>4</v>
      </c>
      <c r="B45" s="9" t="s">
        <v>10</v>
      </c>
      <c r="C45" s="9" t="s">
        <v>6</v>
      </c>
      <c r="D45" s="9" t="s">
        <v>17</v>
      </c>
      <c r="E45" s="13" t="s">
        <v>11</v>
      </c>
      <c r="F45" s="13" t="s">
        <v>20</v>
      </c>
      <c r="H45" s="6"/>
      <c r="I45" s="6"/>
      <c r="K45" s="20"/>
    </row>
    <row r="46" spans="1:12" ht="18.75" x14ac:dyDescent="0.3">
      <c r="A46" s="4" t="s">
        <v>12</v>
      </c>
      <c r="B46" s="15" t="s">
        <v>13</v>
      </c>
      <c r="C46" s="15" t="s">
        <v>6</v>
      </c>
      <c r="D46" s="15" t="s">
        <v>5</v>
      </c>
      <c r="E46" s="13"/>
      <c r="F46" s="13"/>
      <c r="H46" s="6"/>
      <c r="I46" s="6"/>
      <c r="K46" s="20"/>
    </row>
    <row r="47" spans="1:12" ht="18.75" x14ac:dyDescent="0.3">
      <c r="A47" s="4" t="s">
        <v>15</v>
      </c>
      <c r="B47" s="9" t="s">
        <v>14</v>
      </c>
      <c r="C47" s="9" t="s">
        <v>6</v>
      </c>
      <c r="D47" s="9" t="s">
        <v>19</v>
      </c>
      <c r="E47" s="13"/>
      <c r="F47" s="13"/>
      <c r="H47" s="6"/>
      <c r="I47" s="6"/>
      <c r="J47" s="6"/>
      <c r="K47" s="20"/>
    </row>
    <row r="48" spans="1:12" ht="18.75" x14ac:dyDescent="0.3">
      <c r="A48" s="4" t="s">
        <v>18</v>
      </c>
      <c r="B48" s="9" t="s">
        <v>16</v>
      </c>
      <c r="C48" s="9" t="s">
        <v>6</v>
      </c>
      <c r="D48" s="9" t="s">
        <v>7</v>
      </c>
      <c r="E48" s="13"/>
      <c r="F48" s="13"/>
      <c r="H48" s="6"/>
      <c r="I48" s="6"/>
      <c r="J48" s="6"/>
      <c r="K48" s="20"/>
    </row>
    <row r="49" spans="1:11" ht="18.75" x14ac:dyDescent="0.3">
      <c r="A49" s="24" t="s">
        <v>35</v>
      </c>
      <c r="B49" s="23"/>
      <c r="C49" s="23"/>
      <c r="D49" s="23"/>
      <c r="E49" s="23"/>
      <c r="F49" s="23"/>
      <c r="H49" s="6"/>
      <c r="I49" s="6"/>
      <c r="J49" s="6"/>
      <c r="K49" s="20"/>
    </row>
    <row r="50" spans="1:11" ht="18.75" x14ac:dyDescent="0.3">
      <c r="A50" s="4" t="s">
        <v>4</v>
      </c>
      <c r="B50" s="9" t="s">
        <v>10</v>
      </c>
      <c r="C50" s="9" t="s">
        <v>6</v>
      </c>
      <c r="D50" s="9" t="s">
        <v>5</v>
      </c>
      <c r="E50" s="13" t="s">
        <v>16</v>
      </c>
      <c r="F50" s="13" t="s">
        <v>13</v>
      </c>
      <c r="H50" s="25"/>
      <c r="I50" s="6"/>
      <c r="J50" s="6"/>
      <c r="K50" s="20"/>
    </row>
    <row r="51" spans="1:11" ht="18.75" x14ac:dyDescent="0.3">
      <c r="A51" s="4" t="s">
        <v>12</v>
      </c>
      <c r="B51" s="9" t="s">
        <v>17</v>
      </c>
      <c r="C51" s="9" t="s">
        <v>6</v>
      </c>
      <c r="D51" s="9" t="s">
        <v>20</v>
      </c>
      <c r="E51" s="13"/>
      <c r="F51" s="13"/>
      <c r="H51" s="25"/>
      <c r="I51" s="6"/>
      <c r="J51" s="6"/>
      <c r="K51" s="20"/>
    </row>
    <row r="52" spans="1:11" ht="18.75" x14ac:dyDescent="0.3">
      <c r="A52" s="4" t="s">
        <v>15</v>
      </c>
      <c r="B52" s="9" t="s">
        <v>19</v>
      </c>
      <c r="C52" s="9" t="s">
        <v>6</v>
      </c>
      <c r="D52" s="9" t="s">
        <v>7</v>
      </c>
      <c r="E52" s="13"/>
      <c r="F52" s="13"/>
      <c r="H52" s="25"/>
      <c r="I52" s="6"/>
      <c r="J52" s="6"/>
      <c r="K52" s="20"/>
    </row>
    <row r="53" spans="1:11" ht="18.75" x14ac:dyDescent="0.3">
      <c r="A53" s="4" t="s">
        <v>18</v>
      </c>
      <c r="B53" s="9" t="s">
        <v>14</v>
      </c>
      <c r="C53" s="9" t="s">
        <v>6</v>
      </c>
      <c r="D53" s="9" t="s">
        <v>11</v>
      </c>
      <c r="E53" s="13"/>
      <c r="F53" s="13"/>
      <c r="H53" s="25"/>
      <c r="I53" s="6"/>
      <c r="J53" s="6"/>
      <c r="K53" s="20"/>
    </row>
    <row r="54" spans="1:11" x14ac:dyDescent="0.25">
      <c r="A54" s="24" t="s">
        <v>36</v>
      </c>
      <c r="B54" s="23"/>
      <c r="C54" s="23"/>
      <c r="D54" s="23"/>
      <c r="E54" s="23"/>
      <c r="F54" s="23"/>
    </row>
    <row r="55" spans="1:11" x14ac:dyDescent="0.25">
      <c r="A55" s="4" t="s">
        <v>4</v>
      </c>
      <c r="B55" s="9" t="s">
        <v>13</v>
      </c>
      <c r="C55" s="9" t="s">
        <v>6</v>
      </c>
      <c r="D55" s="9" t="s">
        <v>10</v>
      </c>
      <c r="E55" s="13" t="s">
        <v>17</v>
      </c>
      <c r="F55" s="13" t="s">
        <v>14</v>
      </c>
    </row>
    <row r="56" spans="1:11" x14ac:dyDescent="0.25">
      <c r="A56" s="4" t="s">
        <v>12</v>
      </c>
      <c r="B56" s="9" t="s">
        <v>5</v>
      </c>
      <c r="C56" s="9" t="s">
        <v>6</v>
      </c>
      <c r="D56" s="9" t="s">
        <v>20</v>
      </c>
      <c r="E56" s="13"/>
      <c r="F56" s="13"/>
    </row>
    <row r="57" spans="1:11" x14ac:dyDescent="0.25">
      <c r="A57" s="4" t="s">
        <v>15</v>
      </c>
      <c r="B57" s="15" t="s">
        <v>16</v>
      </c>
      <c r="C57" s="15" t="s">
        <v>6</v>
      </c>
      <c r="D57" s="15" t="s">
        <v>19</v>
      </c>
      <c r="E57" s="13"/>
      <c r="F57" s="13"/>
    </row>
    <row r="58" spans="1:11" x14ac:dyDescent="0.25">
      <c r="A58" s="4" t="s">
        <v>18</v>
      </c>
      <c r="B58" s="9" t="s">
        <v>7</v>
      </c>
      <c r="C58" s="9" t="s">
        <v>6</v>
      </c>
      <c r="D58" s="9" t="s">
        <v>11</v>
      </c>
      <c r="E58" s="13"/>
      <c r="F58" s="13"/>
    </row>
    <row r="61" spans="1:11" x14ac:dyDescent="0.25">
      <c r="B61" s="26"/>
      <c r="C61" s="26"/>
    </row>
    <row r="62" spans="1:11" x14ac:dyDescent="0.25">
      <c r="B62" s="7"/>
      <c r="C62" s="27"/>
    </row>
    <row r="63" spans="1:11" x14ac:dyDescent="0.25">
      <c r="B63" s="7"/>
      <c r="C63" s="27"/>
    </row>
    <row r="64" spans="1:11" x14ac:dyDescent="0.25">
      <c r="B64" s="7"/>
      <c r="C64" s="27"/>
    </row>
    <row r="65" spans="2:12" ht="18.75" x14ac:dyDescent="0.3">
      <c r="B65" s="7"/>
      <c r="C65" s="27"/>
      <c r="K65" s="3"/>
      <c r="L65" s="3"/>
    </row>
    <row r="66" spans="2:12" ht="18.75" x14ac:dyDescent="0.3">
      <c r="B66" s="7"/>
      <c r="C66" s="27"/>
      <c r="K66" s="3"/>
      <c r="L66" s="3"/>
    </row>
    <row r="67" spans="2:12" ht="18.75" x14ac:dyDescent="0.3">
      <c r="B67" s="7"/>
      <c r="C67" s="27"/>
      <c r="K67" s="3"/>
      <c r="L67" s="3"/>
    </row>
    <row r="68" spans="2:12" ht="18.75" x14ac:dyDescent="0.3">
      <c r="B68" s="7"/>
      <c r="C68" s="27"/>
      <c r="K68" s="3"/>
      <c r="L68" s="3"/>
    </row>
    <row r="69" spans="2:12" ht="18.75" x14ac:dyDescent="0.3">
      <c r="B69" s="7"/>
      <c r="C69" s="27"/>
      <c r="K69" s="3"/>
      <c r="L69" s="3"/>
    </row>
    <row r="70" spans="2:12" ht="18.75" x14ac:dyDescent="0.3">
      <c r="B70" s="7"/>
      <c r="C70" s="27"/>
      <c r="K70" s="3"/>
      <c r="L70" s="3"/>
    </row>
    <row r="71" spans="2:12" ht="18.75" x14ac:dyDescent="0.3">
      <c r="B71" s="7"/>
      <c r="C71" s="27"/>
      <c r="K71" s="3"/>
      <c r="L71" s="3"/>
    </row>
    <row r="72" spans="2:12" ht="18.75" x14ac:dyDescent="0.3">
      <c r="B72" s="26"/>
      <c r="C72" s="26"/>
      <c r="K72" s="3"/>
      <c r="L7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9"/>
  <sheetViews>
    <sheetView tabSelected="1" zoomScale="92" zoomScaleNormal="92" workbookViewId="0">
      <selection activeCell="G6" sqref="G6"/>
    </sheetView>
  </sheetViews>
  <sheetFormatPr defaultColWidth="3" defaultRowHeight="15" x14ac:dyDescent="0.25"/>
  <cols>
    <col min="1" max="1" width="28.85546875" customWidth="1"/>
    <col min="2" max="4" width="3.28515625" bestFit="1" customWidth="1"/>
    <col min="6" max="8" width="3.28515625" bestFit="1" customWidth="1"/>
    <col min="10" max="12" width="3.28515625" bestFit="1" customWidth="1"/>
    <col min="14" max="14" width="4.7109375" bestFit="1" customWidth="1"/>
    <col min="15" max="15" width="3.28515625" bestFit="1" customWidth="1"/>
    <col min="16" max="16" width="4.7109375" bestFit="1" customWidth="1"/>
    <col min="18" max="20" width="3.28515625" bestFit="1" customWidth="1"/>
    <col min="22" max="24" width="3.28515625" bestFit="1" customWidth="1"/>
    <col min="26" max="28" width="3.28515625" bestFit="1" customWidth="1"/>
    <col min="30" max="32" width="3.28515625" bestFit="1" customWidth="1"/>
    <col min="34" max="36" width="3.28515625" bestFit="1" customWidth="1"/>
    <col min="38" max="40" width="3.28515625" bestFit="1" customWidth="1"/>
    <col min="43" max="46" width="3.5703125" bestFit="1" customWidth="1"/>
    <col min="47" max="48" width="3.28515625" bestFit="1" customWidth="1"/>
    <col min="49" max="49" width="3.5703125" customWidth="1"/>
    <col min="50" max="50" width="3.85546875" bestFit="1" customWidth="1"/>
    <col min="52" max="52" width="3.140625" bestFit="1" customWidth="1"/>
  </cols>
  <sheetData>
    <row r="1" spans="1:52" ht="16.5" thickBot="1" x14ac:dyDescent="0.3">
      <c r="A1" s="28" t="s">
        <v>37</v>
      </c>
      <c r="AQ1" s="29" t="s">
        <v>256</v>
      </c>
      <c r="AR1" s="30"/>
      <c r="AS1" s="30"/>
      <c r="AT1" s="30"/>
      <c r="AU1" s="30"/>
      <c r="AV1" s="30"/>
      <c r="AW1" s="30"/>
      <c r="AX1" s="31"/>
      <c r="AY1" s="32"/>
    </row>
    <row r="2" spans="1:52" ht="50.25" customHeight="1" thickTop="1" thickBot="1" x14ac:dyDescent="0.3">
      <c r="A2" s="33" t="s">
        <v>38</v>
      </c>
      <c r="B2" s="34" t="str">
        <f>(A3)</f>
        <v>ALC KSE Szeged II</v>
      </c>
      <c r="C2" s="35"/>
      <c r="D2" s="36"/>
      <c r="E2" s="36"/>
      <c r="F2" s="37" t="str">
        <f>(A4)</f>
        <v>Józsefvárosi SzE III</v>
      </c>
      <c r="G2" s="36"/>
      <c r="H2" s="36"/>
      <c r="I2" s="36"/>
      <c r="J2" s="37" t="str">
        <f>(A5)</f>
        <v>Benfica-Mundial II</v>
      </c>
      <c r="K2" s="36"/>
      <c r="L2" s="36"/>
      <c r="M2" s="36"/>
      <c r="N2" s="37" t="str">
        <f>(A6)</f>
        <v>DÖKE-Komló II</v>
      </c>
      <c r="O2" s="36"/>
      <c r="P2" s="36"/>
      <c r="Q2" s="36"/>
      <c r="R2" s="37" t="str">
        <f>(A7)</f>
        <v>Erzsébetvárosi SE II</v>
      </c>
      <c r="S2" s="36"/>
      <c r="T2" s="36"/>
      <c r="U2" s="36"/>
      <c r="V2" s="38" t="str">
        <f>(A8)</f>
        <v>Modern SE</v>
      </c>
      <c r="W2" s="39"/>
      <c r="X2" s="39"/>
      <c r="Y2" s="39"/>
      <c r="Z2" s="40" t="str">
        <f>(A9)</f>
        <v>Újkori Táltosok II</v>
      </c>
      <c r="AA2" s="39"/>
      <c r="AB2" s="39"/>
      <c r="AC2" s="39"/>
      <c r="AD2" s="40" t="str">
        <f>(A10)</f>
        <v>Testvériség SE II</v>
      </c>
      <c r="AE2" s="39"/>
      <c r="AF2" s="39"/>
      <c r="AG2" s="39"/>
      <c r="AH2" s="40" t="str">
        <f>(A11)</f>
        <v>Vasi GE</v>
      </c>
      <c r="AI2" s="39"/>
      <c r="AJ2" s="39"/>
      <c r="AK2" s="39"/>
      <c r="AL2" s="40" t="str">
        <f>(A12)</f>
        <v>Soproni MAFC</v>
      </c>
      <c r="AM2" s="39"/>
      <c r="AN2" s="39"/>
      <c r="AO2" s="41"/>
      <c r="AP2" s="42"/>
      <c r="AQ2" s="43" t="s">
        <v>39</v>
      </c>
      <c r="AR2" s="44" t="s">
        <v>40</v>
      </c>
      <c r="AS2" s="44" t="s">
        <v>41</v>
      </c>
      <c r="AT2" s="44" t="s">
        <v>42</v>
      </c>
      <c r="AU2" s="45" t="s">
        <v>43</v>
      </c>
      <c r="AV2" s="45" t="s">
        <v>44</v>
      </c>
      <c r="AW2" s="46" t="s">
        <v>25</v>
      </c>
      <c r="AX2" s="48" t="s">
        <v>45</v>
      </c>
      <c r="AY2" s="49"/>
      <c r="AZ2" s="50" t="s">
        <v>46</v>
      </c>
    </row>
    <row r="3" spans="1:52" ht="16.5" thickTop="1" x14ac:dyDescent="0.25">
      <c r="A3" s="18" t="s">
        <v>10</v>
      </c>
      <c r="B3" s="51"/>
      <c r="C3" s="52"/>
      <c r="D3" s="52"/>
      <c r="E3" s="52"/>
      <c r="F3" s="53">
        <v>12</v>
      </c>
      <c r="G3" s="54">
        <f>(N65)</f>
        <v>9</v>
      </c>
      <c r="H3" s="54">
        <f>(P65)</f>
        <v>7</v>
      </c>
      <c r="I3" s="55" t="str">
        <f>IF(G3=".","-",IF(G3&gt;H3,"g",IF(G3=H3,"d","v")))</f>
        <v>g</v>
      </c>
      <c r="J3" s="53">
        <v>11</v>
      </c>
      <c r="K3" s="56">
        <f>(N60)</f>
        <v>10</v>
      </c>
      <c r="L3" s="56">
        <f>(P60)</f>
        <v>6</v>
      </c>
      <c r="M3" s="55" t="str">
        <f>IF(K3=".","-",IF(K3&gt;L3,"g",IF(K3=L3,"d","v")))</f>
        <v>g</v>
      </c>
      <c r="N3" s="53">
        <v>10</v>
      </c>
      <c r="O3" s="56">
        <f>(N55)</f>
        <v>7</v>
      </c>
      <c r="P3" s="56">
        <f>(P55)</f>
        <v>9</v>
      </c>
      <c r="Q3" s="55" t="str">
        <f>IF(O3=".","-",IF(O3&gt;P3,"g",IF(O3=P3,"d","v")))</f>
        <v>v</v>
      </c>
      <c r="R3" s="53">
        <v>8</v>
      </c>
      <c r="S3" s="56">
        <f>(N45)</f>
        <v>11</v>
      </c>
      <c r="T3" s="56">
        <f>(P45)</f>
        <v>5</v>
      </c>
      <c r="U3" s="55" t="str">
        <f>IF(S3=".","-",IF(S3&gt;T3,"g",IF(S3=T3,"d","v")))</f>
        <v>g</v>
      </c>
      <c r="V3" s="57">
        <v>6</v>
      </c>
      <c r="W3" s="56">
        <f>(N38)</f>
        <v>12</v>
      </c>
      <c r="X3" s="56">
        <f>(P38)</f>
        <v>4</v>
      </c>
      <c r="Y3" s="55" t="str">
        <f>IF(W3=".","-",IF(W3&gt;X3,"g",IF(W3=X3,"d","v")))</f>
        <v>g</v>
      </c>
      <c r="Z3" s="53">
        <v>5</v>
      </c>
      <c r="AA3" s="56">
        <f>(N32)</f>
        <v>8</v>
      </c>
      <c r="AB3" s="56">
        <f>(P32)</f>
        <v>8</v>
      </c>
      <c r="AC3" s="55" t="str">
        <f t="shared" ref="AC3:AC8" si="0">IF(AA3=".","-",IF(AA3&gt;AB3,"g",IF(AA3=AB3,"d","v")))</f>
        <v>d</v>
      </c>
      <c r="AD3" s="53">
        <v>4</v>
      </c>
      <c r="AE3" s="56">
        <f>(N26)</f>
        <v>12</v>
      </c>
      <c r="AF3" s="56">
        <f>(P26)</f>
        <v>4</v>
      </c>
      <c r="AG3" s="55" t="str">
        <f t="shared" ref="AG3:AG9" si="1">IF(AE3=".","-",IF(AE3&gt;AF3,"g",IF(AE3=AF3,"d","v")))</f>
        <v>g</v>
      </c>
      <c r="AH3" s="53">
        <v>3</v>
      </c>
      <c r="AI3" s="56">
        <f>(N20)</f>
        <v>9</v>
      </c>
      <c r="AJ3" s="56">
        <f>(P20)</f>
        <v>7</v>
      </c>
      <c r="AK3" s="55" t="str">
        <f t="shared" ref="AK3:AK10" si="2">IF(AI3=".","-",IF(AI3&gt;AJ3,"g",IF(AI3=AJ3,"d","v")))</f>
        <v>g</v>
      </c>
      <c r="AL3" s="53">
        <v>2</v>
      </c>
      <c r="AM3" s="56">
        <f>(N14)</f>
        <v>12</v>
      </c>
      <c r="AN3" s="56">
        <f>(P14)</f>
        <v>4</v>
      </c>
      <c r="AO3" s="58" t="str">
        <f t="shared" ref="AO3:AO11" si="3">IF(AM3=".","-",IF(AM3&gt;AN3,"g",IF(AM3=AN3,"d","v")))</f>
        <v>g</v>
      </c>
      <c r="AP3" s="59"/>
      <c r="AQ3" s="60">
        <f t="shared" ref="AQ3:AQ12" si="4">SUM(AR3:AT3)</f>
        <v>9</v>
      </c>
      <c r="AR3" s="61">
        <f t="shared" ref="AR3:AR12" si="5">COUNTIF(B3:AO3,"g")</f>
        <v>7</v>
      </c>
      <c r="AS3" s="61">
        <f t="shared" ref="AS3:AS12" si="6">COUNTIF(B3:AO3,"d")</f>
        <v>1</v>
      </c>
      <c r="AT3" s="61">
        <f t="shared" ref="AT3:AT12" si="7">COUNTIF(B3:AO3,"v")</f>
        <v>1</v>
      </c>
      <c r="AU3" s="62">
        <f>SUM(IF(O3&lt;&gt;".",O3)+IF(S3&lt;&gt;".",S3)+IF(W3&lt;&gt;".",W3)+IF(AA3&lt;&gt;".",AA3)+IF(AE3&lt;&gt;".",AE3)+IF(AI3&lt;&gt;".",AI3)+IF(AM3&lt;&gt;".",AM3)+IF(G3&lt;&gt;".",G3)+IF(K3&lt;&gt;".",K3))</f>
        <v>90</v>
      </c>
      <c r="AV3" s="62">
        <f>SUM(IF(P3&lt;&gt;".",P3)+IF(T3&lt;&gt;".",T3)+IF(X3&lt;&gt;".",X3)+IF(AB3&lt;&gt;".",AB3)+IF(AF3&lt;&gt;".",AF3)+IF(AJ3&lt;&gt;".",AJ3)+IF(AN3&lt;&gt;".",AN3)+IF(H3&lt;&gt;".",H3)+IF(L3&lt;&gt;".",L3))</f>
        <v>54</v>
      </c>
      <c r="AW3" s="63">
        <f t="shared" ref="AW3:AW12" si="8">SUM(AR3*3+AS3*1)</f>
        <v>22</v>
      </c>
      <c r="AX3" s="64">
        <f t="shared" ref="AX3:AX12" si="9">RANK(AW3,$AW$3:$AW$12,0)</f>
        <v>1</v>
      </c>
      <c r="AY3" s="65"/>
      <c r="AZ3" s="66">
        <f t="shared" ref="AZ3:AZ12" si="10">SUM(AU3-AV3)</f>
        <v>36</v>
      </c>
    </row>
    <row r="4" spans="1:52" ht="18.75" x14ac:dyDescent="0.3">
      <c r="A4" s="19" t="s">
        <v>27</v>
      </c>
      <c r="B4" s="67">
        <v>12</v>
      </c>
      <c r="C4" s="54">
        <f>(P65)</f>
        <v>7</v>
      </c>
      <c r="D4" s="54">
        <f>(N65)</f>
        <v>9</v>
      </c>
      <c r="E4" s="68" t="str">
        <f t="shared" ref="E4:E12" si="11">IF(C4=".","-",IF(C4&gt;D4,"g",IF(C4=D4,"d","v")))</f>
        <v>v</v>
      </c>
      <c r="F4" s="69"/>
      <c r="G4" s="70"/>
      <c r="H4" s="70"/>
      <c r="I4" s="70"/>
      <c r="J4" s="67">
        <v>10</v>
      </c>
      <c r="K4" s="54">
        <f>(N56)</f>
        <v>11</v>
      </c>
      <c r="L4" s="54">
        <f>(P56)</f>
        <v>5</v>
      </c>
      <c r="M4" s="71" t="str">
        <f>IF(K4=".","-",IF(K4&gt;L4,"g",IF(K4=L4,"d","v")))</f>
        <v>g</v>
      </c>
      <c r="N4" s="67">
        <v>8</v>
      </c>
      <c r="O4" s="54">
        <f>(N46)</f>
        <v>6</v>
      </c>
      <c r="P4" s="54">
        <f>(P46)</f>
        <v>10</v>
      </c>
      <c r="Q4" s="71" t="str">
        <f>IF(O4=".","-",IF(O4&gt;P4,"g",IF(O4=P4,"d","v")))</f>
        <v>v</v>
      </c>
      <c r="R4" s="67">
        <v>9</v>
      </c>
      <c r="S4" s="54">
        <f>(N50)</f>
        <v>6</v>
      </c>
      <c r="T4" s="54">
        <f>(P50)</f>
        <v>10</v>
      </c>
      <c r="U4" s="71" t="str">
        <f>IF(S4=".","-",IF(S4&gt;T4,"g",IF(S4=T4,"d","v")))</f>
        <v>v</v>
      </c>
      <c r="V4" s="72">
        <v>5</v>
      </c>
      <c r="W4" s="54">
        <f>(P33)</f>
        <v>12</v>
      </c>
      <c r="X4" s="54">
        <f>(N33)</f>
        <v>4</v>
      </c>
      <c r="Y4" s="71" t="str">
        <f>IF(W4=".","-",IF(W4&gt;X4,"g",IF(W4=X4,"d","v")))</f>
        <v>g</v>
      </c>
      <c r="Z4" s="67">
        <v>4</v>
      </c>
      <c r="AA4" s="54">
        <f>(N27)</f>
        <v>10</v>
      </c>
      <c r="AB4" s="54">
        <f>(P27)</f>
        <v>6</v>
      </c>
      <c r="AC4" s="71" t="str">
        <f t="shared" si="0"/>
        <v>g</v>
      </c>
      <c r="AD4" s="67">
        <v>3</v>
      </c>
      <c r="AE4" s="54">
        <f>(N21)</f>
        <v>5</v>
      </c>
      <c r="AF4" s="54">
        <f>(P21)</f>
        <v>11</v>
      </c>
      <c r="AG4" s="71" t="str">
        <f t="shared" si="1"/>
        <v>v</v>
      </c>
      <c r="AH4" s="67">
        <v>2</v>
      </c>
      <c r="AI4" s="54">
        <f>(N15)</f>
        <v>6</v>
      </c>
      <c r="AJ4" s="54">
        <f>(P15)</f>
        <v>10</v>
      </c>
      <c r="AK4" s="71" t="str">
        <f t="shared" si="2"/>
        <v>v</v>
      </c>
      <c r="AL4" s="67">
        <v>7</v>
      </c>
      <c r="AM4" s="54">
        <f>(N40)</f>
        <v>8</v>
      </c>
      <c r="AN4" s="54">
        <f>(P40)</f>
        <v>8</v>
      </c>
      <c r="AO4" s="73" t="str">
        <f t="shared" si="3"/>
        <v>d</v>
      </c>
      <c r="AP4" s="74"/>
      <c r="AQ4" s="60">
        <f t="shared" si="4"/>
        <v>9</v>
      </c>
      <c r="AR4" s="61">
        <f t="shared" si="5"/>
        <v>3</v>
      </c>
      <c r="AS4" s="61">
        <f t="shared" si="6"/>
        <v>1</v>
      </c>
      <c r="AT4" s="61">
        <f t="shared" si="7"/>
        <v>5</v>
      </c>
      <c r="AU4" s="62">
        <f>SUM(IF(O4&lt;&gt;".",O4)+IF(S4&lt;&gt;".",S4)+IF(W4&lt;&gt;".",W4)+IF(AA4&lt;&gt;".",AA4)+IF(AE4&lt;&gt;".",AE4)+IF(AI4&lt;&gt;".",AI4)+IF(AM4&lt;&gt;".",AM4)+IF(C4&lt;&gt;".",C4)+IF(K4&lt;&gt;".",K4))</f>
        <v>71</v>
      </c>
      <c r="AV4" s="62">
        <f>SUM(IF(P4&lt;&gt;".",P4)+IF(T4&lt;&gt;".",T4)+IF(X4&lt;&gt;".",X4)+IF(AB4&lt;&gt;".",AB4)+IF(AF4&lt;&gt;".",AF4)+IF(AJ4&lt;&gt;".",AJ4)+IF(AN4&lt;&gt;".",AN4)+IF(D4&lt;&gt;".",D4)+IF(L4&lt;&gt;".",L4))</f>
        <v>73</v>
      </c>
      <c r="AW4" s="75">
        <f t="shared" si="8"/>
        <v>10</v>
      </c>
      <c r="AX4" s="64">
        <f t="shared" si="9"/>
        <v>6</v>
      </c>
      <c r="AY4" s="65"/>
      <c r="AZ4" s="66">
        <f t="shared" si="10"/>
        <v>-2</v>
      </c>
    </row>
    <row r="5" spans="1:52" ht="18.75" x14ac:dyDescent="0.3">
      <c r="A5" s="21" t="s">
        <v>163</v>
      </c>
      <c r="B5" s="67">
        <v>11</v>
      </c>
      <c r="C5" s="54">
        <f>(P60)</f>
        <v>6</v>
      </c>
      <c r="D5" s="54">
        <f>(N60)</f>
        <v>10</v>
      </c>
      <c r="E5" s="68" t="str">
        <f t="shared" si="11"/>
        <v>v</v>
      </c>
      <c r="F5" s="67">
        <v>10</v>
      </c>
      <c r="G5" s="54">
        <f>(P56)</f>
        <v>5</v>
      </c>
      <c r="H5" s="54">
        <f>(N56)</f>
        <v>11</v>
      </c>
      <c r="I5" s="68" t="str">
        <f t="shared" ref="I5:I12" si="12">IF(G5=".","-",IF(G5&gt;H5,"g",IF(G5=H5,"d","v")))</f>
        <v>v</v>
      </c>
      <c r="J5" s="69"/>
      <c r="K5" s="70"/>
      <c r="L5" s="70"/>
      <c r="M5" s="70"/>
      <c r="N5" s="67">
        <v>9</v>
      </c>
      <c r="O5" s="54">
        <f>(P51)</f>
        <v>9</v>
      </c>
      <c r="P5" s="54">
        <f>(N51)</f>
        <v>7</v>
      </c>
      <c r="Q5" s="71" t="str">
        <f>IF(O5=".","-",IF(O5&gt;P5,"g",IF(O5=P5,"d","v")))</f>
        <v>g</v>
      </c>
      <c r="R5" s="67">
        <v>12</v>
      </c>
      <c r="S5" s="54">
        <f>(N66)</f>
        <v>6</v>
      </c>
      <c r="T5" s="54">
        <f>(P66)</f>
        <v>10</v>
      </c>
      <c r="U5" s="71" t="str">
        <f>IF(S5=".","-",IF(S5&gt;T5,"g",IF(S5=T5,"d","v")))</f>
        <v>v</v>
      </c>
      <c r="V5" s="72">
        <v>4</v>
      </c>
      <c r="W5" s="54">
        <f>(N28)</f>
        <v>8</v>
      </c>
      <c r="X5" s="54">
        <f>(P28)</f>
        <v>8</v>
      </c>
      <c r="Y5" s="71" t="str">
        <f>IF(W5=".","-",IF(W5&gt;X5,"g",IF(W5=X5,"d","v")))</f>
        <v>d</v>
      </c>
      <c r="Z5" s="67">
        <v>3</v>
      </c>
      <c r="AA5" s="54">
        <f>(N22)</f>
        <v>6</v>
      </c>
      <c r="AB5" s="54">
        <f>(P22)</f>
        <v>10</v>
      </c>
      <c r="AC5" s="71" t="str">
        <f t="shared" si="0"/>
        <v>v</v>
      </c>
      <c r="AD5" s="67">
        <v>1</v>
      </c>
      <c r="AE5" s="54">
        <f>(N16)</f>
        <v>3</v>
      </c>
      <c r="AF5" s="54">
        <f>(P16)</f>
        <v>13</v>
      </c>
      <c r="AG5" s="71" t="str">
        <f t="shared" si="1"/>
        <v>v</v>
      </c>
      <c r="AH5" s="67">
        <v>7</v>
      </c>
      <c r="AI5" s="54">
        <f>(N41)</f>
        <v>5</v>
      </c>
      <c r="AJ5" s="54">
        <f>(P41)</f>
        <v>11</v>
      </c>
      <c r="AK5" s="71" t="str">
        <f t="shared" si="2"/>
        <v>v</v>
      </c>
      <c r="AL5" s="67">
        <v>6</v>
      </c>
      <c r="AM5" s="54">
        <f>(N35)</f>
        <v>12</v>
      </c>
      <c r="AN5" s="54">
        <f>(P35)</f>
        <v>4</v>
      </c>
      <c r="AO5" s="73" t="str">
        <f t="shared" si="3"/>
        <v>g</v>
      </c>
      <c r="AP5" s="74"/>
      <c r="AQ5" s="60">
        <f t="shared" si="4"/>
        <v>9</v>
      </c>
      <c r="AR5" s="61">
        <f t="shared" si="5"/>
        <v>2</v>
      </c>
      <c r="AS5" s="61">
        <f t="shared" si="6"/>
        <v>1</v>
      </c>
      <c r="AT5" s="61">
        <f t="shared" si="7"/>
        <v>6</v>
      </c>
      <c r="AU5" s="62">
        <f>SUM(IF(O5&lt;&gt;".",O5)+IF(S5&lt;&gt;".",S5)+IF(W5&lt;&gt;".",W5)+IF(AA5&lt;&gt;".",AA5)+IF(AE5&lt;&gt;".",AE5)+IF(AI5&lt;&gt;".",AI5)+IF(AM5&lt;&gt;".",AM5)+IF(G5&lt;&gt;".",G5)+IF(C5&lt;&gt;".",C5))</f>
        <v>60</v>
      </c>
      <c r="AV5" s="62">
        <f>SUM(IF(P5&lt;&gt;".",P5)+IF(T5&lt;&gt;".",T5)+IF(X5&lt;&gt;".",X5)+IF(AB5&lt;&gt;".",AB5)+IF(AF5&lt;&gt;".",AF5)+IF(AJ5&lt;&gt;".",AJ5)+IF(AN5&lt;&gt;".",AN5)+IF(H5&lt;&gt;".",H5)+IF(D5&lt;&gt;".",D5))</f>
        <v>84</v>
      </c>
      <c r="AW5" s="75">
        <f t="shared" si="8"/>
        <v>7</v>
      </c>
      <c r="AX5" s="64">
        <f t="shared" si="9"/>
        <v>8</v>
      </c>
      <c r="AY5" s="65"/>
      <c r="AZ5" s="66">
        <f t="shared" si="10"/>
        <v>-24</v>
      </c>
    </row>
    <row r="6" spans="1:52" ht="18.75" x14ac:dyDescent="0.3">
      <c r="A6" s="19" t="s">
        <v>164</v>
      </c>
      <c r="B6" s="67">
        <v>10</v>
      </c>
      <c r="C6" s="54">
        <f>(P55)</f>
        <v>9</v>
      </c>
      <c r="D6" s="54">
        <f>(N55)</f>
        <v>7</v>
      </c>
      <c r="E6" s="68" t="str">
        <f t="shared" si="11"/>
        <v>g</v>
      </c>
      <c r="F6" s="67">
        <v>8</v>
      </c>
      <c r="G6" s="54">
        <f>(P46)</f>
        <v>10</v>
      </c>
      <c r="H6" s="54">
        <f>(N46)</f>
        <v>6</v>
      </c>
      <c r="I6" s="68" t="str">
        <f t="shared" si="12"/>
        <v>g</v>
      </c>
      <c r="J6" s="67">
        <v>9</v>
      </c>
      <c r="K6" s="54">
        <f>(N51)</f>
        <v>7</v>
      </c>
      <c r="L6" s="54">
        <f>(P51)</f>
        <v>9</v>
      </c>
      <c r="M6" s="68" t="str">
        <f t="shared" ref="M6:M12" si="13">IF(K6=".","-",IF(K6&gt;L6,"g",IF(K6=L6,"d","v")))</f>
        <v>v</v>
      </c>
      <c r="N6" s="69"/>
      <c r="O6" s="70"/>
      <c r="P6" s="70"/>
      <c r="Q6" s="70"/>
      <c r="R6" s="67">
        <v>11</v>
      </c>
      <c r="S6" s="54">
        <f>(P61)</f>
        <v>8</v>
      </c>
      <c r="T6" s="54">
        <f>(N61)</f>
        <v>8</v>
      </c>
      <c r="U6" s="71" t="str">
        <f>IF(S6=".","-",IF(S6&gt;T6,"g",IF(S6=T6,"d","v")))</f>
        <v>d</v>
      </c>
      <c r="V6" s="72">
        <v>3</v>
      </c>
      <c r="W6" s="54">
        <f>(N23)</f>
        <v>12</v>
      </c>
      <c r="X6" s="54">
        <f>(P23)</f>
        <v>4</v>
      </c>
      <c r="Y6" s="71" t="str">
        <f>IF(W6=".","-",IF(W6&gt;X6,"g",IF(W6=X6,"d","v")))</f>
        <v>g</v>
      </c>
      <c r="Z6" s="67">
        <v>2</v>
      </c>
      <c r="AA6" s="54">
        <f>(N17)</f>
        <v>13</v>
      </c>
      <c r="AB6" s="54">
        <f>(P17)</f>
        <v>3</v>
      </c>
      <c r="AC6" s="71" t="str">
        <f t="shared" si="0"/>
        <v>g</v>
      </c>
      <c r="AD6" s="67">
        <v>7</v>
      </c>
      <c r="AE6" s="54">
        <f>(N42)</f>
        <v>5</v>
      </c>
      <c r="AF6" s="54">
        <f>(P42)</f>
        <v>11</v>
      </c>
      <c r="AG6" s="71" t="str">
        <f t="shared" si="1"/>
        <v>v</v>
      </c>
      <c r="AH6" s="67">
        <v>6</v>
      </c>
      <c r="AI6" s="54">
        <f>(N36)</f>
        <v>11</v>
      </c>
      <c r="AJ6" s="54">
        <f>(P36)</f>
        <v>5</v>
      </c>
      <c r="AK6" s="71" t="str">
        <f t="shared" si="2"/>
        <v>g</v>
      </c>
      <c r="AL6" s="67">
        <v>5</v>
      </c>
      <c r="AM6" s="54">
        <f>(N30)</f>
        <v>8</v>
      </c>
      <c r="AN6" s="54">
        <f>(P30)</f>
        <v>8</v>
      </c>
      <c r="AO6" s="73" t="str">
        <f t="shared" si="3"/>
        <v>d</v>
      </c>
      <c r="AP6" s="74"/>
      <c r="AQ6" s="60">
        <f t="shared" si="4"/>
        <v>9</v>
      </c>
      <c r="AR6" s="61">
        <f t="shared" si="5"/>
        <v>5</v>
      </c>
      <c r="AS6" s="61">
        <f t="shared" si="6"/>
        <v>2</v>
      </c>
      <c r="AT6" s="61">
        <f t="shared" si="7"/>
        <v>2</v>
      </c>
      <c r="AU6" s="62">
        <f>SUM(IF(C6&lt;&gt;".",C6)+IF(S6&lt;&gt;".",S6)+IF(W6&lt;&gt;".",W6)+IF(AA6&lt;&gt;".",AA6)+IF(AE6&lt;&gt;".",AE6)+IF(AI6&lt;&gt;".",AI6)+IF(AM6&lt;&gt;".",AM6)+IF(G6&lt;&gt;".",G6)+IF(K6&lt;&gt;".",K6))</f>
        <v>83</v>
      </c>
      <c r="AV6" s="62">
        <f>SUM(IF(D6&lt;&gt;".",D6)+IF(T6&lt;&gt;".",T6)+IF(X6&lt;&gt;".",X6)+IF(AB6&lt;&gt;".",AB6)+IF(AF6&lt;&gt;".",AF6)+IF(AJ6&lt;&gt;".",AJ6)+IF(AN6&lt;&gt;".",AN6)+IF(H6&lt;&gt;".",H6)+IF(L6&lt;&gt;".",L6))</f>
        <v>61</v>
      </c>
      <c r="AW6" s="75">
        <f t="shared" si="8"/>
        <v>17</v>
      </c>
      <c r="AX6" s="64">
        <f t="shared" si="9"/>
        <v>3</v>
      </c>
      <c r="AY6" s="65"/>
      <c r="AZ6" s="66">
        <f t="shared" si="10"/>
        <v>22</v>
      </c>
    </row>
    <row r="7" spans="1:52" ht="19.5" thickBot="1" x14ac:dyDescent="0.35">
      <c r="A7" s="21" t="s">
        <v>20</v>
      </c>
      <c r="B7" s="67">
        <v>8</v>
      </c>
      <c r="C7" s="54">
        <f>(P45)</f>
        <v>5</v>
      </c>
      <c r="D7" s="54">
        <f>(N45)</f>
        <v>11</v>
      </c>
      <c r="E7" s="68" t="str">
        <f t="shared" si="11"/>
        <v>v</v>
      </c>
      <c r="F7" s="67">
        <v>9</v>
      </c>
      <c r="G7" s="54">
        <f>(P50)</f>
        <v>10</v>
      </c>
      <c r="H7" s="54">
        <f>(N50)</f>
        <v>6</v>
      </c>
      <c r="I7" s="68" t="str">
        <f t="shared" si="12"/>
        <v>g</v>
      </c>
      <c r="J7" s="67">
        <v>12</v>
      </c>
      <c r="K7" s="54">
        <f>(P66)</f>
        <v>10</v>
      </c>
      <c r="L7" s="54">
        <f>(N66)</f>
        <v>6</v>
      </c>
      <c r="M7" s="68" t="str">
        <f t="shared" si="13"/>
        <v>g</v>
      </c>
      <c r="N7" s="67">
        <v>11</v>
      </c>
      <c r="O7" s="54">
        <f>(N61)</f>
        <v>8</v>
      </c>
      <c r="P7" s="54">
        <f>(P61)</f>
        <v>8</v>
      </c>
      <c r="Q7" s="68" t="str">
        <f t="shared" ref="Q7:Q12" si="14">IF(O7=".","-",IF(O7&gt;P7,"g",IF(O7=P7,"d","v")))</f>
        <v>d</v>
      </c>
      <c r="R7" s="69"/>
      <c r="S7" s="70"/>
      <c r="T7" s="70"/>
      <c r="U7" s="70"/>
      <c r="V7" s="76">
        <v>2</v>
      </c>
      <c r="W7" s="77">
        <f>(N18)</f>
        <v>13</v>
      </c>
      <c r="X7" s="77">
        <f>(P18)</f>
        <v>3</v>
      </c>
      <c r="Y7" s="78" t="str">
        <f>IF(W7=".","-",IF(W7&gt;X7,"g",IF(W7=X7,"d","v")))</f>
        <v>g</v>
      </c>
      <c r="Z7" s="79">
        <v>7</v>
      </c>
      <c r="AA7" s="77">
        <f>(N43)</f>
        <v>9</v>
      </c>
      <c r="AB7" s="77">
        <f>(P43)</f>
        <v>7</v>
      </c>
      <c r="AC7" s="78" t="str">
        <f t="shared" si="0"/>
        <v>g</v>
      </c>
      <c r="AD7" s="79">
        <v>6</v>
      </c>
      <c r="AE7" s="77">
        <f>(P37)</f>
        <v>9</v>
      </c>
      <c r="AF7" s="77">
        <f>(N37)</f>
        <v>7</v>
      </c>
      <c r="AG7" s="78" t="str">
        <f t="shared" si="1"/>
        <v>g</v>
      </c>
      <c r="AH7" s="79">
        <v>5</v>
      </c>
      <c r="AI7" s="77">
        <f>(N31)</f>
        <v>8</v>
      </c>
      <c r="AJ7" s="77">
        <f>(P31)</f>
        <v>8</v>
      </c>
      <c r="AK7" s="78" t="str">
        <f t="shared" si="2"/>
        <v>d</v>
      </c>
      <c r="AL7" s="79">
        <v>4</v>
      </c>
      <c r="AM7" s="77">
        <f>(N25)</f>
        <v>7</v>
      </c>
      <c r="AN7" s="77">
        <f>(P25)</f>
        <v>9</v>
      </c>
      <c r="AO7" s="80" t="str">
        <f t="shared" si="3"/>
        <v>v</v>
      </c>
      <c r="AP7" s="74"/>
      <c r="AQ7" s="60">
        <f t="shared" si="4"/>
        <v>9</v>
      </c>
      <c r="AR7" s="61">
        <f t="shared" si="5"/>
        <v>5</v>
      </c>
      <c r="AS7" s="61">
        <f t="shared" si="6"/>
        <v>2</v>
      </c>
      <c r="AT7" s="61">
        <f t="shared" si="7"/>
        <v>2</v>
      </c>
      <c r="AU7" s="62">
        <f>SUM(IF(O7&lt;&gt;".",O7)+IF(C7&lt;&gt;".",C7)+IF(W7&lt;&gt;".",W7)+IF(AA7&lt;&gt;".",AA7)+IF(AE7&lt;&gt;".",AE7)+IF(AI7&lt;&gt;".",AI7)+IF(AM7&lt;&gt;".",AM7)+IF(G7&lt;&gt;".",G7)+IF(K7&lt;&gt;".",K7))</f>
        <v>79</v>
      </c>
      <c r="AV7" s="62">
        <f>SUM(IF(P7&lt;&gt;".",P7)+IF(D7&lt;&gt;".",D7)+IF(X7&lt;&gt;".",X7)+IF(AB7&lt;&gt;".",AB7)+IF(AF7&lt;&gt;".",AF7)+IF(AJ7&lt;&gt;".",AJ7)+IF(AN7&lt;&gt;".",AN7)+IF(H7&lt;&gt;".",H7)+IF(L7&lt;&gt;".",L7))</f>
        <v>65</v>
      </c>
      <c r="AW7" s="75">
        <f t="shared" si="8"/>
        <v>17</v>
      </c>
      <c r="AX7" s="64">
        <f t="shared" si="9"/>
        <v>3</v>
      </c>
      <c r="AY7" s="65"/>
      <c r="AZ7" s="66">
        <f t="shared" si="10"/>
        <v>14</v>
      </c>
    </row>
    <row r="8" spans="1:52" ht="18.75" x14ac:dyDescent="0.3">
      <c r="A8" s="21" t="s">
        <v>19</v>
      </c>
      <c r="B8" s="67">
        <v>6</v>
      </c>
      <c r="C8" s="54">
        <f>(P38)</f>
        <v>4</v>
      </c>
      <c r="D8" s="54">
        <f>(N38)</f>
        <v>12</v>
      </c>
      <c r="E8" s="68" t="str">
        <f t="shared" si="11"/>
        <v>v</v>
      </c>
      <c r="F8" s="67">
        <v>5</v>
      </c>
      <c r="G8" s="54">
        <f>(N33)</f>
        <v>4</v>
      </c>
      <c r="H8" s="54">
        <f>(P33)</f>
        <v>12</v>
      </c>
      <c r="I8" s="68" t="str">
        <f t="shared" si="12"/>
        <v>v</v>
      </c>
      <c r="J8" s="67">
        <v>4</v>
      </c>
      <c r="K8" s="54">
        <f>(P28)</f>
        <v>8</v>
      </c>
      <c r="L8" s="54">
        <f>(N28)</f>
        <v>8</v>
      </c>
      <c r="M8" s="68" t="str">
        <f t="shared" si="13"/>
        <v>d</v>
      </c>
      <c r="N8" s="67">
        <v>3</v>
      </c>
      <c r="O8" s="54">
        <f>(P23)</f>
        <v>4</v>
      </c>
      <c r="P8" s="54">
        <f>(N23)</f>
        <v>12</v>
      </c>
      <c r="Q8" s="68" t="str">
        <f t="shared" si="14"/>
        <v>v</v>
      </c>
      <c r="R8" s="67">
        <v>2</v>
      </c>
      <c r="S8" s="54">
        <f>(P18)</f>
        <v>3</v>
      </c>
      <c r="T8" s="54">
        <f>(N18)</f>
        <v>13</v>
      </c>
      <c r="U8" s="68" t="str">
        <f>IF(S8=".","-",IF(S8&gt;T8,"g",IF(S8=T8,"d","v")))</f>
        <v>v</v>
      </c>
      <c r="V8" s="81"/>
      <c r="W8" s="82"/>
      <c r="X8" s="82"/>
      <c r="Y8" s="82"/>
      <c r="Z8" s="83">
        <v>12</v>
      </c>
      <c r="AA8" s="84">
        <f>(N67)</f>
        <v>12</v>
      </c>
      <c r="AB8" s="84">
        <f>(P67)</f>
        <v>4</v>
      </c>
      <c r="AC8" s="68" t="str">
        <f t="shared" si="0"/>
        <v>g</v>
      </c>
      <c r="AD8" s="83">
        <v>11</v>
      </c>
      <c r="AE8" s="84">
        <f>(N62)</f>
        <v>6</v>
      </c>
      <c r="AF8" s="84">
        <f>(P62)</f>
        <v>10</v>
      </c>
      <c r="AG8" s="68" t="str">
        <f t="shared" si="1"/>
        <v>v</v>
      </c>
      <c r="AH8" s="83">
        <v>10</v>
      </c>
      <c r="AI8" s="84">
        <f>(N57)</f>
        <v>6</v>
      </c>
      <c r="AJ8" s="84">
        <f>(P57)</f>
        <v>10</v>
      </c>
      <c r="AK8" s="68" t="str">
        <f t="shared" si="2"/>
        <v>v</v>
      </c>
      <c r="AL8" s="83">
        <v>8</v>
      </c>
      <c r="AM8" s="84">
        <f>(N47)</f>
        <v>11</v>
      </c>
      <c r="AN8" s="84">
        <f>(P47)</f>
        <v>5</v>
      </c>
      <c r="AO8" s="68" t="str">
        <f t="shared" si="3"/>
        <v>g</v>
      </c>
      <c r="AP8" s="85"/>
      <c r="AQ8" s="60">
        <f t="shared" si="4"/>
        <v>9</v>
      </c>
      <c r="AR8" s="61">
        <f t="shared" si="5"/>
        <v>2</v>
      </c>
      <c r="AS8" s="61">
        <f t="shared" si="6"/>
        <v>1</v>
      </c>
      <c r="AT8" s="61">
        <f t="shared" si="7"/>
        <v>6</v>
      </c>
      <c r="AU8" s="62">
        <f>SUM(IF(O8&lt;&gt;".",O8)+IF(S8&lt;&gt;".",S8)+IF(C8&lt;&gt;".",C8)+IF(AA8&lt;&gt;".",AA8)+IF(AE8&lt;&gt;".",AE8)+IF(AI8&lt;&gt;".",AI8)+IF(AM8&lt;&gt;".",AM8)+IF(G8&lt;&gt;".",G8)+IF(K8&lt;&gt;".",K8))</f>
        <v>58</v>
      </c>
      <c r="AV8" s="62">
        <f>SUM(IF(P8&lt;&gt;".",P8)+IF(T8&lt;&gt;".",T8)+IF(D8&lt;&gt;".",D8)+IF(AB8&lt;&gt;".",AB8)+IF(AF8&lt;&gt;".",AF8)+IF(AJ8&lt;&gt;".",AJ8)+IF(AN8&lt;&gt;".",AN8)+IF(H8&lt;&gt;".",H8)+IF(L8&lt;&gt;".",L8))</f>
        <v>86</v>
      </c>
      <c r="AW8" s="75">
        <f t="shared" si="8"/>
        <v>7</v>
      </c>
      <c r="AX8" s="64">
        <f t="shared" si="9"/>
        <v>8</v>
      </c>
      <c r="AY8" s="65"/>
      <c r="AZ8" s="66">
        <f t="shared" si="10"/>
        <v>-28</v>
      </c>
    </row>
    <row r="9" spans="1:52" ht="18.75" x14ac:dyDescent="0.3">
      <c r="A9" s="19" t="s">
        <v>16</v>
      </c>
      <c r="B9" s="67">
        <v>5</v>
      </c>
      <c r="C9" s="54">
        <f>(P32)</f>
        <v>8</v>
      </c>
      <c r="D9" s="54">
        <f>(N32)</f>
        <v>8</v>
      </c>
      <c r="E9" s="68" t="str">
        <f t="shared" si="11"/>
        <v>d</v>
      </c>
      <c r="F9" s="67">
        <v>4</v>
      </c>
      <c r="G9" s="54">
        <f>(P27)</f>
        <v>6</v>
      </c>
      <c r="H9" s="54">
        <f>(N27)</f>
        <v>10</v>
      </c>
      <c r="I9" s="68" t="str">
        <f t="shared" si="12"/>
        <v>v</v>
      </c>
      <c r="J9" s="67">
        <v>3</v>
      </c>
      <c r="K9" s="54">
        <f>(P22)</f>
        <v>10</v>
      </c>
      <c r="L9" s="54">
        <f>(N22)</f>
        <v>6</v>
      </c>
      <c r="M9" s="68" t="str">
        <f t="shared" si="13"/>
        <v>g</v>
      </c>
      <c r="N9" s="67">
        <v>2</v>
      </c>
      <c r="O9" s="54">
        <f>(P17)</f>
        <v>3</v>
      </c>
      <c r="P9" s="54">
        <f>(N17)</f>
        <v>13</v>
      </c>
      <c r="Q9" s="68" t="str">
        <f t="shared" si="14"/>
        <v>v</v>
      </c>
      <c r="R9" s="67">
        <v>7</v>
      </c>
      <c r="S9" s="54">
        <f>(P43)</f>
        <v>7</v>
      </c>
      <c r="T9" s="54">
        <f>(N43)</f>
        <v>9</v>
      </c>
      <c r="U9" s="68" t="str">
        <f>IF(S9=".","-",IF(S9&gt;T9,"g",IF(S9=T9,"d","v")))</f>
        <v>v</v>
      </c>
      <c r="V9" s="67">
        <v>12</v>
      </c>
      <c r="W9" s="54">
        <f>(P67)</f>
        <v>4</v>
      </c>
      <c r="X9" s="54">
        <f>(N67)</f>
        <v>12</v>
      </c>
      <c r="Y9" s="68" t="str">
        <f>IF(W9=".","-",IF(W9&gt;X9,"g",IF(W9=X9,"d","v")))</f>
        <v>v</v>
      </c>
      <c r="Z9" s="69"/>
      <c r="AA9" s="70"/>
      <c r="AB9" s="70"/>
      <c r="AC9" s="70"/>
      <c r="AD9" s="67">
        <v>10</v>
      </c>
      <c r="AE9" s="54">
        <f>(N58)</f>
        <v>8</v>
      </c>
      <c r="AF9" s="54">
        <f>(P58)</f>
        <v>8</v>
      </c>
      <c r="AG9" s="71" t="str">
        <f t="shared" si="1"/>
        <v>d</v>
      </c>
      <c r="AH9" s="67">
        <v>8</v>
      </c>
      <c r="AI9" s="54">
        <f>(N48)</f>
        <v>3</v>
      </c>
      <c r="AJ9" s="54">
        <f>(P48)</f>
        <v>13</v>
      </c>
      <c r="AK9" s="71" t="str">
        <f t="shared" si="2"/>
        <v>v</v>
      </c>
      <c r="AL9" s="67">
        <v>9</v>
      </c>
      <c r="AM9" s="54">
        <f>(N52)</f>
        <v>7</v>
      </c>
      <c r="AN9" s="54">
        <f>(P52)</f>
        <v>9</v>
      </c>
      <c r="AO9" s="71" t="str">
        <f t="shared" si="3"/>
        <v>v</v>
      </c>
      <c r="AP9" s="85"/>
      <c r="AQ9" s="60">
        <f t="shared" si="4"/>
        <v>9</v>
      </c>
      <c r="AR9" s="61">
        <f t="shared" si="5"/>
        <v>1</v>
      </c>
      <c r="AS9" s="61">
        <f t="shared" si="6"/>
        <v>2</v>
      </c>
      <c r="AT9" s="61">
        <f t="shared" si="7"/>
        <v>6</v>
      </c>
      <c r="AU9" s="62">
        <f>SUM(IF(O9&lt;&gt;".",O9)+IF(S9&lt;&gt;".",S9)+IF(W9&lt;&gt;".",W9)+IF(C9&lt;&gt;".",C9)+IF(AE9&lt;&gt;".",AE9)+IF(AI9&lt;&gt;".",AI9)+IF(AM9&lt;&gt;".",AM9)+IF(G9&lt;&gt;".",G9)+IF(K9&lt;&gt;".",K9))</f>
        <v>56</v>
      </c>
      <c r="AV9" s="62">
        <f>SUM(IF(P9&lt;&gt;".",P9)+IF(T9&lt;&gt;".",T9)+IF(X9&lt;&gt;".",X9)+IF(D9&lt;&gt;".",D9)+IF(AF9&lt;&gt;".",AF9)+IF(AJ9&lt;&gt;".",AJ9)+IF(AN9&lt;&gt;".",AN9)+IF(H9&lt;&gt;".",H9)+IF(L9&lt;&gt;".",L9))</f>
        <v>88</v>
      </c>
      <c r="AW9" s="75">
        <f t="shared" si="8"/>
        <v>5</v>
      </c>
      <c r="AX9" s="64">
        <f t="shared" si="9"/>
        <v>10</v>
      </c>
      <c r="AY9" s="65"/>
      <c r="AZ9" s="66">
        <f t="shared" si="10"/>
        <v>-32</v>
      </c>
    </row>
    <row r="10" spans="1:52" s="14" customFormat="1" ht="18.75" x14ac:dyDescent="0.3">
      <c r="A10" s="21" t="s">
        <v>165</v>
      </c>
      <c r="B10" s="67">
        <v>4</v>
      </c>
      <c r="C10" s="54">
        <f>(P26)</f>
        <v>4</v>
      </c>
      <c r="D10" s="54">
        <f>(N26)</f>
        <v>12</v>
      </c>
      <c r="E10" s="71" t="str">
        <f t="shared" si="11"/>
        <v>v</v>
      </c>
      <c r="F10" s="67">
        <v>3</v>
      </c>
      <c r="G10" s="54">
        <f>(P21)</f>
        <v>11</v>
      </c>
      <c r="H10" s="54">
        <f>(N21)</f>
        <v>5</v>
      </c>
      <c r="I10" s="71" t="str">
        <f t="shared" si="12"/>
        <v>g</v>
      </c>
      <c r="J10" s="67">
        <v>1</v>
      </c>
      <c r="K10" s="54">
        <f>(P16)</f>
        <v>13</v>
      </c>
      <c r="L10" s="54">
        <f>(N16)</f>
        <v>3</v>
      </c>
      <c r="M10" s="71" t="str">
        <f t="shared" si="13"/>
        <v>g</v>
      </c>
      <c r="N10" s="67">
        <v>7</v>
      </c>
      <c r="O10" s="54">
        <f>(P42)</f>
        <v>11</v>
      </c>
      <c r="P10" s="54">
        <f>(N42)</f>
        <v>5</v>
      </c>
      <c r="Q10" s="71" t="str">
        <f t="shared" si="14"/>
        <v>g</v>
      </c>
      <c r="R10" s="67">
        <v>6</v>
      </c>
      <c r="S10" s="54">
        <f>(N37)</f>
        <v>7</v>
      </c>
      <c r="T10" s="54">
        <f>(P37)</f>
        <v>9</v>
      </c>
      <c r="U10" s="71" t="str">
        <f>IF(S10=".","-",IF(S10&gt;T10,"g",IF(S10=T10,"d","v")))</f>
        <v>v</v>
      </c>
      <c r="V10" s="67">
        <v>11</v>
      </c>
      <c r="W10" s="54">
        <f>(P62)</f>
        <v>10</v>
      </c>
      <c r="X10" s="54">
        <f>(N62)</f>
        <v>6</v>
      </c>
      <c r="Y10" s="71" t="str">
        <f>IF(W10=".","-",IF(W10&gt;X10,"g",IF(W10=X10,"d","v")))</f>
        <v>g</v>
      </c>
      <c r="Z10" s="67">
        <v>10</v>
      </c>
      <c r="AA10" s="54">
        <f>(P58)</f>
        <v>8</v>
      </c>
      <c r="AB10" s="54">
        <f>(N58)</f>
        <v>8</v>
      </c>
      <c r="AC10" s="71" t="str">
        <f>IF(AA10=".","-",IF(AA10&gt;AB10,"g",IF(AA10=AB10,"d","v")))</f>
        <v>d</v>
      </c>
      <c r="AD10" s="69"/>
      <c r="AE10" s="70"/>
      <c r="AF10" s="70"/>
      <c r="AG10" s="70"/>
      <c r="AH10" s="67">
        <v>9</v>
      </c>
      <c r="AI10" s="54">
        <f>(N53)</f>
        <v>6</v>
      </c>
      <c r="AJ10" s="54">
        <f>(P53)</f>
        <v>10</v>
      </c>
      <c r="AK10" s="71" t="str">
        <f t="shared" si="2"/>
        <v>v</v>
      </c>
      <c r="AL10" s="67">
        <v>12</v>
      </c>
      <c r="AM10" s="54">
        <f>(N68)</f>
        <v>15</v>
      </c>
      <c r="AN10" s="54">
        <f>(P68)</f>
        <v>1</v>
      </c>
      <c r="AO10" s="86" t="str">
        <f t="shared" si="3"/>
        <v>g</v>
      </c>
      <c r="AP10" s="87"/>
      <c r="AQ10" s="60">
        <f t="shared" si="4"/>
        <v>9</v>
      </c>
      <c r="AR10" s="61">
        <f t="shared" si="5"/>
        <v>5</v>
      </c>
      <c r="AS10" s="61">
        <f t="shared" si="6"/>
        <v>1</v>
      </c>
      <c r="AT10" s="61">
        <f t="shared" si="7"/>
        <v>3</v>
      </c>
      <c r="AU10" s="62">
        <f>SUM(IF(O10&lt;&gt;".",O10)+IF(S10&lt;&gt;".",S10)+IF(W10&lt;&gt;".",W10)+IF(AA10&lt;&gt;".",AA10)+IF(C10&lt;&gt;".",C10)+IF(AI10&lt;&gt;".",AI10)+IF(AM10&lt;&gt;".",AM10)+IF(G10&lt;&gt;".",G10)+IF(K10&lt;&gt;".",K10))</f>
        <v>85</v>
      </c>
      <c r="AV10" s="62">
        <f>SUM(IF(P10&lt;&gt;".",P10)+IF(T10&lt;&gt;".",T10)+IF(X10&lt;&gt;".",X10)+IF(AB10&lt;&gt;".",AB10)+IF(D10&lt;&gt;".",D10)+IF(AJ10&lt;&gt;".",AJ10)+IF(AN10&lt;&gt;".",AN10)+IF(H10&lt;&gt;".",H10)+IF(L10&lt;&gt;".",L10))</f>
        <v>59</v>
      </c>
      <c r="AW10" s="88">
        <f t="shared" si="8"/>
        <v>16</v>
      </c>
      <c r="AX10" s="64">
        <f t="shared" si="9"/>
        <v>5</v>
      </c>
      <c r="AY10" s="65"/>
      <c r="AZ10" s="66">
        <f t="shared" si="10"/>
        <v>26</v>
      </c>
    </row>
    <row r="11" spans="1:52" ht="18.75" x14ac:dyDescent="0.3">
      <c r="A11" s="21" t="s">
        <v>14</v>
      </c>
      <c r="B11" s="83">
        <v>3</v>
      </c>
      <c r="C11" s="84">
        <f>(P20)</f>
        <v>7</v>
      </c>
      <c r="D11" s="84">
        <f>(N20)</f>
        <v>9</v>
      </c>
      <c r="E11" s="68" t="str">
        <f t="shared" si="11"/>
        <v>v</v>
      </c>
      <c r="F11" s="83">
        <v>2</v>
      </c>
      <c r="G11" s="84">
        <f>(P15)</f>
        <v>10</v>
      </c>
      <c r="H11" s="84">
        <f>(N15)</f>
        <v>6</v>
      </c>
      <c r="I11" s="68" t="str">
        <f t="shared" si="12"/>
        <v>g</v>
      </c>
      <c r="J11" s="83">
        <v>7</v>
      </c>
      <c r="K11" s="84">
        <f>(P41)</f>
        <v>11</v>
      </c>
      <c r="L11" s="84">
        <f>(N41)</f>
        <v>5</v>
      </c>
      <c r="M11" s="68" t="str">
        <f t="shared" si="13"/>
        <v>g</v>
      </c>
      <c r="N11" s="83">
        <v>6</v>
      </c>
      <c r="O11" s="84">
        <f>(P36)</f>
        <v>5</v>
      </c>
      <c r="P11" s="84">
        <f>(N36)</f>
        <v>11</v>
      </c>
      <c r="Q11" s="68" t="str">
        <f t="shared" si="14"/>
        <v>v</v>
      </c>
      <c r="R11" s="83">
        <v>5</v>
      </c>
      <c r="S11" s="84">
        <f>(P31)</f>
        <v>8</v>
      </c>
      <c r="T11" s="84">
        <f>(N31)</f>
        <v>8</v>
      </c>
      <c r="U11" s="68" t="str">
        <f>IF(S11=".","-",IF(S11&gt;T11,"g",IF(S11=T11,"d","v")))</f>
        <v>d</v>
      </c>
      <c r="V11" s="83">
        <v>10</v>
      </c>
      <c r="W11" s="84">
        <f>(P57)</f>
        <v>10</v>
      </c>
      <c r="X11" s="84">
        <f>(N57)</f>
        <v>6</v>
      </c>
      <c r="Y11" s="68" t="str">
        <f>IF(W11=".","-",IF(W11&gt;X11,"g",IF(W11=X11,"d","v")))</f>
        <v>g</v>
      </c>
      <c r="Z11" s="83">
        <v>8</v>
      </c>
      <c r="AA11" s="84">
        <f>(P48)</f>
        <v>13</v>
      </c>
      <c r="AB11" s="84">
        <f>(N48)</f>
        <v>3</v>
      </c>
      <c r="AC11" s="68" t="str">
        <f>IF(AA11=".","-",IF(AA11&gt;AB11,"g",IF(AA11=AB11,"d","v")))</f>
        <v>g</v>
      </c>
      <c r="AD11" s="83">
        <v>9</v>
      </c>
      <c r="AE11" s="84">
        <f>(P53)</f>
        <v>10</v>
      </c>
      <c r="AF11" s="84">
        <f>(N53)</f>
        <v>6</v>
      </c>
      <c r="AG11" s="68" t="str">
        <f>IF(AE11=".","-",IF(AE11&gt;AF11,"g",IF(AE11=AF11,"d","v")))</f>
        <v>g</v>
      </c>
      <c r="AH11" s="81"/>
      <c r="AI11" s="82"/>
      <c r="AJ11" s="82"/>
      <c r="AK11" s="82"/>
      <c r="AL11" s="83">
        <v>11</v>
      </c>
      <c r="AM11" s="84">
        <f>(N63)</f>
        <v>9</v>
      </c>
      <c r="AN11" s="84">
        <f>(P63)</f>
        <v>7</v>
      </c>
      <c r="AO11" s="68" t="str">
        <f t="shared" si="3"/>
        <v>g</v>
      </c>
      <c r="AP11" s="89"/>
      <c r="AQ11" s="60">
        <f t="shared" si="4"/>
        <v>9</v>
      </c>
      <c r="AR11" s="61">
        <f t="shared" si="5"/>
        <v>6</v>
      </c>
      <c r="AS11" s="61">
        <f t="shared" si="6"/>
        <v>1</v>
      </c>
      <c r="AT11" s="61">
        <f t="shared" si="7"/>
        <v>2</v>
      </c>
      <c r="AU11" s="62">
        <f>SUM(IF(O11&lt;&gt;".",O11)+IF(S11&lt;&gt;".",S11)+IF(W11&lt;&gt;".",W11)+IF(AA11&lt;&gt;".",AA11)+IF(AE11&lt;&gt;".",AE11)+IF(C11&lt;&gt;".",C11)+IF(AM11&lt;&gt;".",AM11)+IF(G11&lt;&gt;".",G11)+IF(K11&lt;&gt;".",K11))</f>
        <v>83</v>
      </c>
      <c r="AV11" s="62">
        <f>SUM(IF(P11&lt;&gt;".",P11)+IF(T11&lt;&gt;".",T11)+IF(X11&lt;&gt;".",X11)+IF(AB11&lt;&gt;".",AB11)+IF(AF11&lt;&gt;".",AF11)+IF(D11&lt;&gt;".",D11)+IF(AN11&lt;&gt;".",AN11)+IF(H11&lt;&gt;".",H11)+IF(L11&lt;&gt;".",L11))</f>
        <v>61</v>
      </c>
      <c r="AW11" s="63">
        <f t="shared" si="8"/>
        <v>19</v>
      </c>
      <c r="AX11" s="64">
        <f t="shared" si="9"/>
        <v>2</v>
      </c>
      <c r="AY11" s="65"/>
      <c r="AZ11" s="66">
        <f t="shared" si="10"/>
        <v>22</v>
      </c>
    </row>
    <row r="12" spans="1:52" s="14" customFormat="1" ht="19.5" thickBot="1" x14ac:dyDescent="0.35">
      <c r="A12" s="21" t="s">
        <v>80</v>
      </c>
      <c r="B12" s="90">
        <v>2</v>
      </c>
      <c r="C12" s="91">
        <f>(P14)</f>
        <v>4</v>
      </c>
      <c r="D12" s="91">
        <f>(N14)</f>
        <v>12</v>
      </c>
      <c r="E12" s="92" t="str">
        <f t="shared" si="11"/>
        <v>v</v>
      </c>
      <c r="F12" s="90">
        <v>7</v>
      </c>
      <c r="G12" s="91">
        <f>(P40)</f>
        <v>8</v>
      </c>
      <c r="H12" s="91">
        <f>(N40)</f>
        <v>8</v>
      </c>
      <c r="I12" s="92" t="str">
        <f t="shared" si="12"/>
        <v>d</v>
      </c>
      <c r="J12" s="90">
        <v>6</v>
      </c>
      <c r="K12" s="91">
        <f>(P35)</f>
        <v>4</v>
      </c>
      <c r="L12" s="91">
        <f>(N35)</f>
        <v>12</v>
      </c>
      <c r="M12" s="92" t="str">
        <f t="shared" si="13"/>
        <v>v</v>
      </c>
      <c r="N12" s="90">
        <v>5</v>
      </c>
      <c r="O12" s="91">
        <f>(P30)</f>
        <v>8</v>
      </c>
      <c r="P12" s="91">
        <f>(N30)</f>
        <v>8</v>
      </c>
      <c r="Q12" s="92" t="str">
        <f t="shared" si="14"/>
        <v>d</v>
      </c>
      <c r="R12" s="90">
        <v>4</v>
      </c>
      <c r="S12" s="91">
        <f>(P25)</f>
        <v>9</v>
      </c>
      <c r="T12" s="91">
        <f>(N25)</f>
        <v>7</v>
      </c>
      <c r="U12" s="92" t="str">
        <f>IF(S12=".","-",IF(S12&gt;T12,"g",IF(S12=T12,"d","v")))</f>
        <v>g</v>
      </c>
      <c r="V12" s="90">
        <v>8</v>
      </c>
      <c r="W12" s="91">
        <f>(P47)</f>
        <v>5</v>
      </c>
      <c r="X12" s="91">
        <f>(N47)</f>
        <v>11</v>
      </c>
      <c r="Y12" s="92" t="str">
        <f>IF(W12=".","-",IF(W12&gt;X12,"g",IF(W12=X12,"d","v")))</f>
        <v>v</v>
      </c>
      <c r="Z12" s="90">
        <v>9</v>
      </c>
      <c r="AA12" s="91">
        <f>(P52)</f>
        <v>9</v>
      </c>
      <c r="AB12" s="91">
        <f>(N52)</f>
        <v>7</v>
      </c>
      <c r="AC12" s="92" t="str">
        <f>IF(AA12=".","-",IF(AA12&gt;AB12,"g",IF(AA12=AB12,"d","v")))</f>
        <v>g</v>
      </c>
      <c r="AD12" s="90">
        <v>12</v>
      </c>
      <c r="AE12" s="91">
        <f>(P68)</f>
        <v>1</v>
      </c>
      <c r="AF12" s="91">
        <f>(N68)</f>
        <v>15</v>
      </c>
      <c r="AG12" s="92" t="str">
        <f>IF(AE12=".","-",IF(AE12&gt;AF12,"g",IF(AE12=AF12,"d","v")))</f>
        <v>v</v>
      </c>
      <c r="AH12" s="90">
        <v>11</v>
      </c>
      <c r="AI12" s="91">
        <f>(P63)</f>
        <v>7</v>
      </c>
      <c r="AJ12" s="91">
        <f>(N63)</f>
        <v>9</v>
      </c>
      <c r="AK12" s="92" t="str">
        <f>IF(AI12=".","-",IF(AI12&gt;AJ12,"g",IF(AI12=AJ12,"d","v")))</f>
        <v>v</v>
      </c>
      <c r="AL12" s="93"/>
      <c r="AM12" s="94"/>
      <c r="AN12" s="94"/>
      <c r="AO12" s="95"/>
      <c r="AP12" s="87"/>
      <c r="AQ12" s="96">
        <f t="shared" si="4"/>
        <v>9</v>
      </c>
      <c r="AR12" s="97">
        <f t="shared" si="5"/>
        <v>2</v>
      </c>
      <c r="AS12" s="97">
        <f t="shared" si="6"/>
        <v>2</v>
      </c>
      <c r="AT12" s="97">
        <f t="shared" si="7"/>
        <v>5</v>
      </c>
      <c r="AU12" s="98">
        <f>SUM(IF(O12&lt;&gt;".",O12)+IF(S12&lt;&gt;".",S12)+IF(W12&lt;&gt;".",W12)+IF(AA12&lt;&gt;".",AA12)+IF(AE12&lt;&gt;".",AE12)+IF(AI12&lt;&gt;".",AI12)+IF(C12&lt;&gt;".",C12)+IF(G12&lt;&gt;".",G12)+IF(K12&lt;&gt;".",K12))</f>
        <v>55</v>
      </c>
      <c r="AV12" s="98">
        <f>SUM(IF(P12&lt;&gt;".",P12)+IF(T12&lt;&gt;".",T12)+IF(X12&lt;&gt;".",X12)+IF(AB12&lt;&gt;".",AB12)+IF(AF12&lt;&gt;".",AF12)+IF(AJ12&lt;&gt;".",AJ12)+IF(D12&lt;&gt;".",D12)+IF(H12&lt;&gt;".",H12)+IF(L12&lt;&gt;".",L12))</f>
        <v>89</v>
      </c>
      <c r="AW12" s="99">
        <f t="shared" si="8"/>
        <v>8</v>
      </c>
      <c r="AX12" s="64">
        <f t="shared" si="9"/>
        <v>7</v>
      </c>
      <c r="AY12" s="65"/>
      <c r="AZ12" s="66">
        <f t="shared" si="10"/>
        <v>-34</v>
      </c>
    </row>
    <row r="13" spans="1:52" s="14" customFormat="1" ht="3.75" customHeight="1" thickTop="1" x14ac:dyDescent="0.25">
      <c r="B13" s="100"/>
      <c r="C13" s="101"/>
      <c r="D13" s="101"/>
      <c r="E13" s="102"/>
      <c r="F13" s="100"/>
      <c r="G13" s="101"/>
      <c r="H13" s="101"/>
      <c r="I13" s="102"/>
      <c r="J13" s="100"/>
      <c r="K13" s="101"/>
      <c r="L13" s="101"/>
      <c r="M13" s="102"/>
      <c r="N13" s="100"/>
      <c r="O13" s="101"/>
      <c r="P13" s="101"/>
      <c r="Q13" s="102"/>
      <c r="R13" s="100"/>
      <c r="S13" s="101"/>
      <c r="T13" s="101"/>
      <c r="U13" s="102"/>
      <c r="V13" s="100"/>
      <c r="W13" s="101"/>
      <c r="X13" s="101"/>
      <c r="Y13" s="102"/>
      <c r="Z13" s="100"/>
      <c r="AA13" s="101"/>
      <c r="AB13" s="101"/>
      <c r="AC13" s="102"/>
      <c r="AH13" s="100"/>
      <c r="AI13" s="101"/>
      <c r="AJ13" s="101"/>
      <c r="AK13" s="102"/>
      <c r="AQ13" s="103"/>
      <c r="AR13" s="104"/>
      <c r="AS13" s="104"/>
      <c r="AT13" s="104"/>
      <c r="AU13" s="105"/>
      <c r="AV13" s="105"/>
      <c r="AW13" s="106"/>
    </row>
    <row r="14" spans="1:52" s="14" customFormat="1" ht="26.25" x14ac:dyDescent="0.3">
      <c r="A14" s="107">
        <v>2</v>
      </c>
      <c r="B14" s="108"/>
      <c r="D14" s="109"/>
      <c r="K14" s="110"/>
      <c r="L14" s="111" t="str">
        <f>($A$3)</f>
        <v>ALC KSE Szeged II</v>
      </c>
      <c r="M14" s="110"/>
      <c r="N14" s="112">
        <v>12</v>
      </c>
      <c r="O14" s="113" t="s">
        <v>6</v>
      </c>
      <c r="P14" s="112">
        <v>4</v>
      </c>
      <c r="R14" s="14" t="str">
        <f>($A$12)</f>
        <v>Soproni MAFC</v>
      </c>
      <c r="W14" s="110"/>
      <c r="Y14" s="109"/>
      <c r="AX14" s="114"/>
    </row>
    <row r="15" spans="1:52" ht="20.25" x14ac:dyDescent="0.3">
      <c r="A15" s="115"/>
      <c r="B15" s="116"/>
      <c r="E15" s="14"/>
      <c r="F15" s="14"/>
      <c r="G15" s="14"/>
      <c r="H15" s="14"/>
      <c r="I15" s="14"/>
      <c r="J15" s="14"/>
      <c r="L15" s="111" t="str">
        <f>($A$4)</f>
        <v>Józsefvárosi SzE III</v>
      </c>
      <c r="N15" s="112">
        <v>6</v>
      </c>
      <c r="O15" s="113" t="s">
        <v>6</v>
      </c>
      <c r="P15" s="112">
        <v>10</v>
      </c>
      <c r="R15" s="14" t="str">
        <f>($A$11)</f>
        <v>Vasi GE</v>
      </c>
      <c r="S15" s="14"/>
      <c r="V15" s="14"/>
      <c r="Z15" s="14"/>
      <c r="AA15" s="117"/>
      <c r="AI15" s="117"/>
      <c r="AJ15" s="118"/>
      <c r="AK15" s="117"/>
      <c r="AM15" s="14"/>
      <c r="AN15" s="14"/>
      <c r="AO15" s="14"/>
      <c r="AP15" s="14"/>
      <c r="AQ15" s="14"/>
      <c r="AR15" s="14"/>
      <c r="AT15" s="14"/>
      <c r="AU15" s="14"/>
      <c r="AV15" s="14"/>
      <c r="AW15" s="14"/>
      <c r="AX15" s="114"/>
    </row>
    <row r="16" spans="1:52" ht="20.25" x14ac:dyDescent="0.3">
      <c r="A16" s="115">
        <v>1</v>
      </c>
      <c r="B16" s="116"/>
      <c r="D16" s="109"/>
      <c r="E16" s="14"/>
      <c r="F16" s="14"/>
      <c r="G16" s="14"/>
      <c r="H16" s="14"/>
      <c r="I16" s="14"/>
      <c r="J16" s="14"/>
      <c r="L16" s="111" t="str">
        <f>A5</f>
        <v>Benfica-Mundial II</v>
      </c>
      <c r="N16" s="112">
        <v>3</v>
      </c>
      <c r="O16" s="113" t="s">
        <v>6</v>
      </c>
      <c r="P16" s="112">
        <v>13</v>
      </c>
      <c r="Q16" s="117" t="s">
        <v>47</v>
      </c>
      <c r="R16" s="14" t="str">
        <f>($A$10)</f>
        <v>Testvériség SE II</v>
      </c>
      <c r="S16" s="14"/>
      <c r="V16" s="14"/>
      <c r="Y16" s="109"/>
      <c r="Z16" s="14"/>
      <c r="AA16" s="110"/>
      <c r="AI16" s="110"/>
      <c r="AJ16" s="110"/>
      <c r="AK16" s="110"/>
      <c r="AM16" s="14"/>
      <c r="AN16" s="14"/>
      <c r="AO16" s="14"/>
      <c r="AP16" s="14"/>
      <c r="AQ16" s="14"/>
      <c r="AR16" s="14"/>
      <c r="AT16" s="14"/>
      <c r="AU16" s="14"/>
      <c r="AV16" s="14"/>
      <c r="AW16" s="14"/>
      <c r="AX16" s="114"/>
      <c r="AY16" s="14"/>
    </row>
    <row r="17" spans="1:51" ht="20.25" x14ac:dyDescent="0.3">
      <c r="A17" s="115"/>
      <c r="B17" s="116"/>
      <c r="E17" s="14"/>
      <c r="F17" s="14"/>
      <c r="G17" s="14"/>
      <c r="H17" s="14"/>
      <c r="I17" s="14"/>
      <c r="J17" s="14"/>
      <c r="L17" s="119" t="str">
        <f>A6</f>
        <v>DÖKE-Komló II</v>
      </c>
      <c r="N17" s="112">
        <v>13</v>
      </c>
      <c r="O17" s="113" t="s">
        <v>6</v>
      </c>
      <c r="P17" s="112">
        <v>3</v>
      </c>
      <c r="R17" s="14" t="str">
        <f>A9</f>
        <v>Újkori Táltosok II</v>
      </c>
      <c r="S17" s="14"/>
      <c r="V17" s="14"/>
      <c r="Z17" s="14"/>
      <c r="AA17" s="117"/>
      <c r="AI17" s="117"/>
      <c r="AJ17" s="118"/>
      <c r="AK17" s="117"/>
      <c r="AM17" s="14"/>
      <c r="AN17" s="14"/>
      <c r="AO17" s="14"/>
      <c r="AP17" s="14"/>
      <c r="AQ17" s="14"/>
      <c r="AR17" s="14"/>
      <c r="AT17" s="14"/>
      <c r="AU17" s="14"/>
      <c r="AV17" s="14"/>
      <c r="AW17" s="14"/>
      <c r="AX17" s="114"/>
    </row>
    <row r="18" spans="1:51" ht="20.25" x14ac:dyDescent="0.3">
      <c r="A18" s="115"/>
      <c r="B18" s="116"/>
      <c r="D18" s="109"/>
      <c r="E18" s="14"/>
      <c r="F18" s="14"/>
      <c r="G18" s="14"/>
      <c r="H18" s="14"/>
      <c r="I18" s="14"/>
      <c r="J18" s="14"/>
      <c r="L18" s="111" t="str">
        <f>A7</f>
        <v>Erzsébetvárosi SE II</v>
      </c>
      <c r="N18" s="112">
        <v>13</v>
      </c>
      <c r="O18" s="113" t="s">
        <v>6</v>
      </c>
      <c r="P18" s="112">
        <v>3</v>
      </c>
      <c r="Q18" s="117" t="s">
        <v>47</v>
      </c>
      <c r="R18" s="14" t="str">
        <f>A8</f>
        <v>Modern SE</v>
      </c>
      <c r="S18" s="14"/>
      <c r="V18" s="14"/>
      <c r="Y18" s="109"/>
      <c r="Z18" s="14"/>
      <c r="AA18" s="110"/>
      <c r="AI18" s="110"/>
      <c r="AJ18" s="110"/>
      <c r="AK18" s="110"/>
      <c r="AM18" s="14"/>
      <c r="AN18" s="14"/>
      <c r="AO18" s="14"/>
      <c r="AP18" s="14"/>
      <c r="AQ18" s="14"/>
      <c r="AR18" s="14"/>
      <c r="AT18" s="14"/>
      <c r="AU18" s="14"/>
      <c r="AV18" s="14"/>
      <c r="AW18" s="14"/>
      <c r="AX18" s="114"/>
      <c r="AY18" s="14"/>
    </row>
    <row r="19" spans="1:51" ht="9" customHeight="1" x14ac:dyDescent="0.3">
      <c r="A19" s="115"/>
      <c r="B19" s="116"/>
      <c r="C19" s="120"/>
      <c r="D19" s="121"/>
      <c r="E19" s="122"/>
      <c r="F19" s="122"/>
      <c r="G19" s="122"/>
      <c r="H19" s="122"/>
      <c r="I19" s="122"/>
      <c r="J19" s="122"/>
      <c r="K19" s="120"/>
      <c r="L19" s="123"/>
      <c r="M19" s="120"/>
      <c r="N19" s="124"/>
      <c r="O19" s="125"/>
      <c r="P19" s="124"/>
      <c r="Q19" s="126"/>
      <c r="R19" s="122"/>
      <c r="S19" s="122"/>
      <c r="T19" s="120"/>
      <c r="U19" s="120"/>
      <c r="V19" s="122"/>
      <c r="W19" s="120"/>
      <c r="X19" s="120"/>
      <c r="Y19" s="121"/>
      <c r="Z19" s="122"/>
      <c r="AA19" s="110"/>
      <c r="AI19" s="110"/>
      <c r="AJ19" s="110"/>
      <c r="AK19" s="110"/>
      <c r="AM19" s="14"/>
      <c r="AN19" s="14"/>
      <c r="AO19" s="14"/>
      <c r="AP19" s="14"/>
      <c r="AQ19" s="14"/>
      <c r="AR19" s="14"/>
      <c r="AT19" s="14"/>
      <c r="AU19" s="14"/>
      <c r="AV19" s="14"/>
      <c r="AW19" s="14"/>
      <c r="AX19" s="114"/>
      <c r="AY19" s="14"/>
    </row>
    <row r="20" spans="1:51" s="14" customFormat="1" ht="26.25" x14ac:dyDescent="0.3">
      <c r="A20" s="107">
        <v>3</v>
      </c>
      <c r="B20" s="127"/>
      <c r="D20" s="109"/>
      <c r="K20" s="110"/>
      <c r="L20" s="111" t="str">
        <f>($A$3)</f>
        <v>ALC KSE Szeged II</v>
      </c>
      <c r="M20" s="110"/>
      <c r="N20" s="112">
        <v>9</v>
      </c>
      <c r="O20" s="113" t="s">
        <v>6</v>
      </c>
      <c r="P20" s="112">
        <v>7</v>
      </c>
      <c r="R20" s="14" t="str">
        <f>($A$11)</f>
        <v>Vasi GE</v>
      </c>
      <c r="W20" s="110"/>
      <c r="Y20" s="109"/>
      <c r="AX20" s="114"/>
    </row>
    <row r="21" spans="1:51" ht="20.25" x14ac:dyDescent="0.3">
      <c r="A21" s="115"/>
      <c r="B21" s="128"/>
      <c r="E21" s="14"/>
      <c r="F21" s="14"/>
      <c r="G21" s="14"/>
      <c r="H21" s="14"/>
      <c r="I21" s="14"/>
      <c r="J21" s="14"/>
      <c r="L21" s="111" t="str">
        <f>($A$4)</f>
        <v>Józsefvárosi SzE III</v>
      </c>
      <c r="N21" s="112">
        <v>5</v>
      </c>
      <c r="O21" s="113" t="s">
        <v>6</v>
      </c>
      <c r="P21" s="112">
        <v>11</v>
      </c>
      <c r="Q21" s="117"/>
      <c r="R21" s="14" t="str">
        <f>($A$10)</f>
        <v>Testvériség SE II</v>
      </c>
      <c r="S21" s="14"/>
      <c r="V21" s="14"/>
      <c r="Z21" s="14"/>
      <c r="AA21" s="117"/>
      <c r="AI21" s="117"/>
      <c r="AJ21" s="118"/>
      <c r="AK21" s="117"/>
      <c r="AM21" s="14"/>
      <c r="AN21" s="14"/>
      <c r="AO21" s="14"/>
      <c r="AP21" s="14"/>
      <c r="AQ21" s="14"/>
      <c r="AR21" s="14"/>
      <c r="AT21" s="14"/>
      <c r="AU21" s="14"/>
      <c r="AV21" s="14"/>
      <c r="AW21" s="14"/>
      <c r="AX21" s="114"/>
    </row>
    <row r="22" spans="1:51" ht="20.25" x14ac:dyDescent="0.3">
      <c r="A22" s="115"/>
      <c r="B22" s="128"/>
      <c r="D22" s="109"/>
      <c r="E22" s="14"/>
      <c r="F22" s="14"/>
      <c r="G22" s="14"/>
      <c r="H22" s="14"/>
      <c r="I22" s="14"/>
      <c r="J22" s="14"/>
      <c r="L22" s="111" t="str">
        <f>($A$5)</f>
        <v>Benfica-Mundial II</v>
      </c>
      <c r="N22" s="112">
        <v>6</v>
      </c>
      <c r="O22" s="113" t="s">
        <v>6</v>
      </c>
      <c r="P22" s="112">
        <v>10</v>
      </c>
      <c r="Q22" s="117" t="s">
        <v>47</v>
      </c>
      <c r="R22" s="14" t="str">
        <f>($A$9)</f>
        <v>Újkori Táltosok II</v>
      </c>
      <c r="V22" s="14"/>
      <c r="Y22" s="109"/>
      <c r="Z22" s="14"/>
      <c r="AA22" s="110"/>
      <c r="AI22" s="110"/>
      <c r="AJ22" s="110"/>
      <c r="AK22" s="110"/>
      <c r="AM22" s="14"/>
      <c r="AN22" s="14"/>
      <c r="AO22" s="14"/>
      <c r="AP22" s="14"/>
      <c r="AQ22" s="14"/>
      <c r="AR22" s="14"/>
      <c r="AT22" s="14"/>
      <c r="AU22" s="14"/>
      <c r="AV22" s="14"/>
      <c r="AW22" s="14"/>
      <c r="AX22" s="114"/>
      <c r="AY22" s="14"/>
    </row>
    <row r="23" spans="1:51" ht="20.25" x14ac:dyDescent="0.3">
      <c r="A23" s="115"/>
      <c r="B23" s="128"/>
      <c r="E23" s="14"/>
      <c r="F23" s="14"/>
      <c r="G23" s="14"/>
      <c r="H23" s="14"/>
      <c r="I23" s="14"/>
      <c r="J23" s="14"/>
      <c r="L23" s="111" t="str">
        <f>($A$6)</f>
        <v>DÖKE-Komló II</v>
      </c>
      <c r="N23" s="112">
        <v>12</v>
      </c>
      <c r="O23" s="113" t="s">
        <v>6</v>
      </c>
      <c r="P23" s="112">
        <v>4</v>
      </c>
      <c r="Q23" s="117" t="s">
        <v>47</v>
      </c>
      <c r="R23" s="14" t="str">
        <f>($A$8)</f>
        <v>Modern SE</v>
      </c>
      <c r="S23" s="14"/>
      <c r="V23" s="14"/>
      <c r="Z23" s="14"/>
      <c r="AA23" s="117"/>
      <c r="AI23" s="117"/>
      <c r="AJ23" s="118"/>
      <c r="AK23" s="117"/>
      <c r="AM23" s="14"/>
      <c r="AN23" s="14"/>
      <c r="AO23" s="14"/>
      <c r="AP23" s="14"/>
      <c r="AQ23" s="14"/>
      <c r="AR23" s="14"/>
      <c r="AT23" s="14"/>
      <c r="AU23" s="14"/>
      <c r="AV23" s="14"/>
      <c r="AW23" s="14"/>
      <c r="AX23" s="114"/>
    </row>
    <row r="24" spans="1:51" ht="9.75" customHeight="1" x14ac:dyDescent="0.3">
      <c r="A24" s="115"/>
      <c r="B24" s="128"/>
      <c r="C24" s="129"/>
      <c r="D24" s="129"/>
      <c r="E24" s="130"/>
      <c r="F24" s="130"/>
      <c r="G24" s="130"/>
      <c r="H24" s="130"/>
      <c r="I24" s="130"/>
      <c r="J24" s="130"/>
      <c r="K24" s="129"/>
      <c r="L24" s="131"/>
      <c r="M24" s="129"/>
      <c r="N24" s="132"/>
      <c r="O24" s="133"/>
      <c r="P24" s="132"/>
      <c r="Q24" s="134"/>
      <c r="R24" s="130"/>
      <c r="S24" s="130"/>
      <c r="T24" s="129"/>
      <c r="U24" s="129"/>
      <c r="V24" s="130"/>
      <c r="W24" s="129"/>
      <c r="X24" s="129"/>
      <c r="Y24" s="129"/>
      <c r="Z24" s="130"/>
      <c r="AA24" s="117"/>
      <c r="AI24" s="117"/>
      <c r="AJ24" s="118"/>
      <c r="AK24" s="117"/>
      <c r="AM24" s="14"/>
      <c r="AN24" s="14"/>
      <c r="AO24" s="14"/>
      <c r="AP24" s="14"/>
      <c r="AQ24" s="14"/>
      <c r="AR24" s="14"/>
      <c r="AT24" s="14"/>
      <c r="AU24" s="14"/>
      <c r="AV24" s="14"/>
      <c r="AW24" s="14"/>
      <c r="AX24" s="114"/>
    </row>
    <row r="25" spans="1:51" ht="20.25" x14ac:dyDescent="0.3">
      <c r="A25" s="115"/>
      <c r="B25" s="128"/>
      <c r="D25" s="109"/>
      <c r="E25" s="14"/>
      <c r="F25" s="14"/>
      <c r="G25" s="14"/>
      <c r="H25" s="14"/>
      <c r="I25" s="14"/>
      <c r="J25" s="14"/>
      <c r="L25" s="111" t="str">
        <f>($A$7)</f>
        <v>Erzsébetvárosi SE II</v>
      </c>
      <c r="N25" s="112">
        <v>7</v>
      </c>
      <c r="O25" s="113" t="s">
        <v>6</v>
      </c>
      <c r="P25" s="112">
        <v>9</v>
      </c>
      <c r="Q25" s="117" t="s">
        <v>47</v>
      </c>
      <c r="R25" s="14" t="str">
        <f>($A$12)</f>
        <v>Soproni MAFC</v>
      </c>
      <c r="S25" s="14"/>
      <c r="V25" s="14"/>
      <c r="Y25" s="109"/>
      <c r="Z25" s="14"/>
      <c r="AA25" s="110"/>
      <c r="AI25" s="110"/>
      <c r="AJ25" s="110"/>
      <c r="AK25" s="110"/>
      <c r="AM25" s="14"/>
      <c r="AN25" s="14"/>
      <c r="AO25" s="14"/>
      <c r="AP25" s="14"/>
      <c r="AQ25" s="14"/>
      <c r="AR25" s="14"/>
      <c r="AT25" s="14"/>
      <c r="AU25" s="14"/>
      <c r="AV25" s="14"/>
      <c r="AW25" s="14"/>
      <c r="AX25" s="114"/>
      <c r="AY25" s="14"/>
    </row>
    <row r="26" spans="1:51" s="14" customFormat="1" ht="26.25" x14ac:dyDescent="0.3">
      <c r="A26" s="107">
        <v>4</v>
      </c>
      <c r="B26" s="108"/>
      <c r="D26" s="109"/>
      <c r="K26" s="110"/>
      <c r="L26" s="111" t="str">
        <f>($A$3)</f>
        <v>ALC KSE Szeged II</v>
      </c>
      <c r="M26" s="110"/>
      <c r="N26" s="112">
        <v>12</v>
      </c>
      <c r="O26" s="113" t="s">
        <v>6</v>
      </c>
      <c r="P26" s="112">
        <v>4</v>
      </c>
      <c r="R26" s="14" t="str">
        <f>($A$10)</f>
        <v>Testvériség SE II</v>
      </c>
      <c r="W26" s="110"/>
      <c r="Y26" s="109"/>
      <c r="AX26" s="114"/>
    </row>
    <row r="27" spans="1:51" ht="20.25" x14ac:dyDescent="0.3">
      <c r="A27" s="115"/>
      <c r="B27" s="116"/>
      <c r="E27" s="14"/>
      <c r="F27" s="14"/>
      <c r="G27" s="14"/>
      <c r="H27" s="14"/>
      <c r="I27" s="14"/>
      <c r="J27" s="14"/>
      <c r="L27" s="111" t="str">
        <f>($A$4)</f>
        <v>Józsefvárosi SzE III</v>
      </c>
      <c r="N27" s="112">
        <v>10</v>
      </c>
      <c r="O27" s="113" t="s">
        <v>6</v>
      </c>
      <c r="P27" s="112">
        <v>6</v>
      </c>
      <c r="R27" s="14" t="str">
        <f>($A$9)</f>
        <v>Újkori Táltosok II</v>
      </c>
      <c r="S27" s="14"/>
      <c r="V27" s="14"/>
      <c r="Z27" s="14"/>
      <c r="AA27" s="117"/>
      <c r="AI27" s="117"/>
      <c r="AJ27" s="118"/>
      <c r="AK27" s="117"/>
      <c r="AM27" s="14"/>
      <c r="AN27" s="14"/>
      <c r="AO27" s="14"/>
      <c r="AP27" s="14"/>
      <c r="AQ27" s="14"/>
      <c r="AR27" s="14"/>
      <c r="AT27" s="14"/>
      <c r="AU27" s="14"/>
      <c r="AV27" s="14"/>
      <c r="AW27" s="14"/>
      <c r="AX27" s="114"/>
    </row>
    <row r="28" spans="1:51" ht="20.25" x14ac:dyDescent="0.3">
      <c r="A28" s="115"/>
      <c r="B28" s="116"/>
      <c r="D28" s="109"/>
      <c r="E28" s="14"/>
      <c r="F28" s="14"/>
      <c r="G28" s="14"/>
      <c r="H28" s="14"/>
      <c r="I28" s="14"/>
      <c r="J28" s="14"/>
      <c r="L28" s="111" t="str">
        <f>($A$5)</f>
        <v>Benfica-Mundial II</v>
      </c>
      <c r="N28" s="112">
        <v>8</v>
      </c>
      <c r="O28" s="113" t="s">
        <v>6</v>
      </c>
      <c r="P28" s="112">
        <v>8</v>
      </c>
      <c r="Q28" s="117"/>
      <c r="R28" s="14" t="str">
        <f>($A$8)</f>
        <v>Modern SE</v>
      </c>
      <c r="S28" s="14"/>
      <c r="V28" s="14"/>
      <c r="Y28" s="109"/>
      <c r="Z28" s="14"/>
      <c r="AA28" s="110"/>
      <c r="AI28" s="110"/>
      <c r="AJ28" s="110"/>
      <c r="AK28" s="110"/>
      <c r="AM28" s="14"/>
      <c r="AN28" s="14"/>
      <c r="AO28" s="14"/>
      <c r="AP28" s="14"/>
      <c r="AQ28" s="14"/>
      <c r="AR28" s="14"/>
      <c r="AT28" s="14"/>
      <c r="AU28" s="14"/>
      <c r="AV28" s="14"/>
      <c r="AW28" s="14"/>
      <c r="AX28" s="114"/>
      <c r="AY28" s="14"/>
    </row>
    <row r="29" spans="1:51" ht="10.5" customHeight="1" x14ac:dyDescent="0.3">
      <c r="A29" s="115"/>
      <c r="B29" s="116"/>
      <c r="C29" s="129"/>
      <c r="D29" s="135"/>
      <c r="E29" s="130"/>
      <c r="F29" s="130"/>
      <c r="G29" s="130"/>
      <c r="H29" s="130"/>
      <c r="I29" s="130"/>
      <c r="J29" s="130"/>
      <c r="K29" s="129"/>
      <c r="L29" s="131"/>
      <c r="M29" s="129"/>
      <c r="N29" s="132"/>
      <c r="O29" s="133"/>
      <c r="P29" s="132"/>
      <c r="Q29" s="134"/>
      <c r="R29" s="130"/>
      <c r="S29" s="130"/>
      <c r="T29" s="129"/>
      <c r="U29" s="129"/>
      <c r="V29" s="130"/>
      <c r="W29" s="129"/>
      <c r="X29" s="129"/>
      <c r="Y29" s="135"/>
      <c r="Z29" s="130"/>
      <c r="AA29" s="110"/>
      <c r="AI29" s="110"/>
      <c r="AJ29" s="110"/>
      <c r="AK29" s="110"/>
      <c r="AM29" s="14"/>
      <c r="AN29" s="14"/>
      <c r="AO29" s="14"/>
      <c r="AP29" s="14"/>
      <c r="AQ29" s="14"/>
      <c r="AR29" s="14"/>
      <c r="AT29" s="14"/>
      <c r="AU29" s="14"/>
      <c r="AV29" s="14"/>
      <c r="AW29" s="14"/>
      <c r="AX29" s="114"/>
      <c r="AY29" s="14"/>
    </row>
    <row r="30" spans="1:51" ht="20.25" x14ac:dyDescent="0.3">
      <c r="A30" s="115"/>
      <c r="B30" s="116"/>
      <c r="E30" s="14"/>
      <c r="F30" s="14"/>
      <c r="G30" s="14"/>
      <c r="H30" s="14"/>
      <c r="I30" s="14"/>
      <c r="J30" s="14"/>
      <c r="L30" s="111" t="str">
        <f>($A$6)</f>
        <v>DÖKE-Komló II</v>
      </c>
      <c r="N30" s="112">
        <v>8</v>
      </c>
      <c r="O30" s="113" t="s">
        <v>6</v>
      </c>
      <c r="P30" s="112">
        <v>8</v>
      </c>
      <c r="R30" s="14" t="str">
        <f>A12</f>
        <v>Soproni MAFC</v>
      </c>
      <c r="S30" s="14"/>
      <c r="V30" s="14"/>
      <c r="Z30" s="14"/>
      <c r="AA30" s="117"/>
      <c r="AI30" s="117"/>
      <c r="AJ30" s="118"/>
      <c r="AK30" s="117"/>
      <c r="AM30" s="14"/>
      <c r="AN30" s="14"/>
      <c r="AO30" s="14"/>
      <c r="AP30" s="14"/>
      <c r="AQ30" s="14"/>
      <c r="AR30" s="14"/>
      <c r="AT30" s="14"/>
      <c r="AU30" s="14"/>
      <c r="AV30" s="14"/>
      <c r="AW30" s="14"/>
      <c r="AX30" s="114"/>
    </row>
    <row r="31" spans="1:51" ht="20.25" x14ac:dyDescent="0.3">
      <c r="A31" s="115"/>
      <c r="B31" s="116"/>
      <c r="D31" s="109"/>
      <c r="E31" s="14"/>
      <c r="F31" s="14"/>
      <c r="G31" s="14"/>
      <c r="H31" s="14"/>
      <c r="I31" s="14"/>
      <c r="J31" s="14"/>
      <c r="L31" s="111" t="str">
        <f>(A7)</f>
        <v>Erzsébetvárosi SE II</v>
      </c>
      <c r="N31" s="112">
        <v>8</v>
      </c>
      <c r="O31" s="113" t="s">
        <v>6</v>
      </c>
      <c r="P31" s="112">
        <v>8</v>
      </c>
      <c r="Q31" s="117" t="s">
        <v>47</v>
      </c>
      <c r="R31" s="14" t="str">
        <f>($A$11)</f>
        <v>Vasi GE</v>
      </c>
      <c r="S31" s="14"/>
      <c r="V31" s="14"/>
      <c r="Y31" s="109"/>
      <c r="Z31" s="14"/>
      <c r="AA31" s="110"/>
      <c r="AI31" s="110"/>
      <c r="AJ31" s="110"/>
      <c r="AK31" s="110"/>
      <c r="AM31" s="14"/>
      <c r="AN31" s="14"/>
      <c r="AO31" s="14"/>
      <c r="AP31" s="14"/>
      <c r="AQ31" s="14"/>
      <c r="AR31" s="14"/>
      <c r="AT31" s="14"/>
      <c r="AU31" s="14"/>
      <c r="AV31" s="14"/>
      <c r="AW31" s="14"/>
      <c r="AX31" s="114"/>
      <c r="AY31" s="14"/>
    </row>
    <row r="32" spans="1:51" s="14" customFormat="1" ht="26.25" x14ac:dyDescent="0.3">
      <c r="A32" s="107">
        <v>5</v>
      </c>
      <c r="B32" s="127"/>
      <c r="D32" s="109"/>
      <c r="K32" s="110"/>
      <c r="L32" s="111" t="str">
        <f>($A$3)</f>
        <v>ALC KSE Szeged II</v>
      </c>
      <c r="M32" s="110"/>
      <c r="N32" s="112">
        <v>8</v>
      </c>
      <c r="O32" s="113" t="s">
        <v>6</v>
      </c>
      <c r="P32" s="112">
        <v>8</v>
      </c>
      <c r="R32" s="14" t="str">
        <f>($A$9)</f>
        <v>Újkori Táltosok II</v>
      </c>
      <c r="W32" s="110"/>
      <c r="Y32" s="109"/>
      <c r="AX32" s="114"/>
    </row>
    <row r="33" spans="1:51" ht="20.25" x14ac:dyDescent="0.3">
      <c r="A33" s="115"/>
      <c r="B33" s="128"/>
      <c r="E33" s="14"/>
      <c r="F33" s="14"/>
      <c r="G33" s="14"/>
      <c r="H33" s="14"/>
      <c r="I33" s="14"/>
      <c r="J33" s="14"/>
      <c r="L33" s="111" t="str">
        <f>($A$8)</f>
        <v>Modern SE</v>
      </c>
      <c r="N33" s="112">
        <v>4</v>
      </c>
      <c r="O33" s="113" t="s">
        <v>6</v>
      </c>
      <c r="P33" s="112">
        <v>12</v>
      </c>
      <c r="R33" s="14" t="str">
        <f>($A$4)</f>
        <v>Józsefvárosi SzE III</v>
      </c>
      <c r="S33" s="14"/>
      <c r="V33" s="14"/>
      <c r="Z33" s="14"/>
      <c r="AA33" s="117"/>
      <c r="AI33" s="117"/>
      <c r="AJ33" s="118"/>
      <c r="AK33" s="117"/>
      <c r="AM33" s="14"/>
      <c r="AN33" s="14"/>
      <c r="AO33" s="14"/>
      <c r="AP33" s="14"/>
      <c r="AQ33" s="14"/>
      <c r="AR33" s="14"/>
      <c r="AT33" s="14"/>
      <c r="AU33" s="14"/>
      <c r="AV33" s="14"/>
      <c r="AW33" s="14"/>
      <c r="AX33" s="114"/>
    </row>
    <row r="34" spans="1:51" ht="11.25" customHeight="1" x14ac:dyDescent="0.3">
      <c r="A34" s="115"/>
      <c r="B34" s="128"/>
      <c r="C34" s="129"/>
      <c r="D34" s="129"/>
      <c r="E34" s="130"/>
      <c r="F34" s="130"/>
      <c r="G34" s="130"/>
      <c r="H34" s="130"/>
      <c r="I34" s="130"/>
      <c r="J34" s="130"/>
      <c r="K34" s="129"/>
      <c r="L34" s="131"/>
      <c r="M34" s="129"/>
      <c r="N34" s="132"/>
      <c r="O34" s="133"/>
      <c r="P34" s="132"/>
      <c r="Q34" s="129"/>
      <c r="R34" s="130"/>
      <c r="S34" s="130"/>
      <c r="T34" s="129"/>
      <c r="U34" s="129"/>
      <c r="V34" s="130"/>
      <c r="W34" s="129"/>
      <c r="X34" s="129"/>
      <c r="Y34" s="129"/>
      <c r="Z34" s="130"/>
      <c r="AA34" s="117"/>
      <c r="AI34" s="117"/>
      <c r="AJ34" s="118"/>
      <c r="AK34" s="117"/>
      <c r="AM34" s="14"/>
      <c r="AN34" s="14"/>
      <c r="AO34" s="14"/>
      <c r="AP34" s="14"/>
      <c r="AQ34" s="14"/>
      <c r="AR34" s="14"/>
      <c r="AT34" s="14"/>
      <c r="AU34" s="14"/>
      <c r="AV34" s="14"/>
      <c r="AW34" s="14"/>
      <c r="AX34" s="114"/>
    </row>
    <row r="35" spans="1:51" ht="20.25" x14ac:dyDescent="0.3">
      <c r="A35" s="115"/>
      <c r="B35" s="128"/>
      <c r="D35" s="109"/>
      <c r="E35" s="14"/>
      <c r="F35" s="14"/>
      <c r="G35" s="14"/>
      <c r="H35" s="14"/>
      <c r="I35" s="14"/>
      <c r="J35" s="14"/>
      <c r="L35" s="111" t="str">
        <f>($A$5)</f>
        <v>Benfica-Mundial II</v>
      </c>
      <c r="N35" s="112">
        <v>12</v>
      </c>
      <c r="O35" s="113" t="s">
        <v>6</v>
      </c>
      <c r="P35" s="112">
        <v>4</v>
      </c>
      <c r="Q35" s="117"/>
      <c r="R35" s="14" t="str">
        <f>($A$12)</f>
        <v>Soproni MAFC</v>
      </c>
      <c r="S35" s="14"/>
      <c r="V35" s="14"/>
      <c r="Y35" s="109"/>
      <c r="Z35" s="14"/>
      <c r="AA35" s="110"/>
      <c r="AI35" s="110"/>
      <c r="AJ35" s="110"/>
      <c r="AK35" s="110"/>
      <c r="AM35" s="14"/>
      <c r="AN35" s="14"/>
      <c r="AO35" s="14"/>
      <c r="AP35" s="14"/>
      <c r="AQ35" s="14"/>
      <c r="AR35" s="14"/>
      <c r="AT35" s="14"/>
      <c r="AU35" s="14"/>
      <c r="AV35" s="14"/>
      <c r="AW35" s="14"/>
      <c r="AX35" s="114"/>
      <c r="AY35" s="14"/>
    </row>
    <row r="36" spans="1:51" ht="20.25" x14ac:dyDescent="0.3">
      <c r="A36" s="115"/>
      <c r="B36" s="128"/>
      <c r="E36" s="14"/>
      <c r="F36" s="14"/>
      <c r="G36" s="14"/>
      <c r="H36" s="14"/>
      <c r="I36" s="14"/>
      <c r="J36" s="14"/>
      <c r="L36" s="111" t="str">
        <f>($A$6)</f>
        <v>DÖKE-Komló II</v>
      </c>
      <c r="N36" s="112">
        <v>11</v>
      </c>
      <c r="O36" s="113" t="s">
        <v>6</v>
      </c>
      <c r="P36" s="112">
        <v>5</v>
      </c>
      <c r="R36" s="14" t="str">
        <f>($A$11)</f>
        <v>Vasi GE</v>
      </c>
      <c r="S36" s="14"/>
      <c r="V36" s="14"/>
      <c r="Z36" s="14"/>
      <c r="AA36" s="117"/>
      <c r="AI36" s="117"/>
      <c r="AJ36" s="118"/>
      <c r="AK36" s="117"/>
      <c r="AM36" s="14"/>
      <c r="AN36" s="14"/>
      <c r="AO36" s="14"/>
      <c r="AP36" s="14"/>
      <c r="AQ36" s="14"/>
      <c r="AR36" s="14"/>
      <c r="AT36" s="14"/>
      <c r="AU36" s="14"/>
      <c r="AV36" s="14"/>
      <c r="AW36" s="14"/>
      <c r="AX36" s="114"/>
    </row>
    <row r="37" spans="1:51" ht="20.25" x14ac:dyDescent="0.3">
      <c r="A37" s="115"/>
      <c r="B37" s="128"/>
      <c r="D37" s="109"/>
      <c r="E37" s="14"/>
      <c r="F37" s="14"/>
      <c r="G37" s="14"/>
      <c r="H37" s="14"/>
      <c r="I37" s="14"/>
      <c r="J37" s="14"/>
      <c r="L37" s="111" t="str">
        <f>($A$10)</f>
        <v>Testvériség SE II</v>
      </c>
      <c r="N37" s="112">
        <v>7</v>
      </c>
      <c r="O37" s="113" t="s">
        <v>6</v>
      </c>
      <c r="P37" s="112">
        <v>9</v>
      </c>
      <c r="Q37" s="117" t="s">
        <v>47</v>
      </c>
      <c r="R37" s="14" t="str">
        <f>($A$7)</f>
        <v>Erzsébetvárosi SE II</v>
      </c>
      <c r="S37" s="14"/>
      <c r="V37" s="14"/>
      <c r="Y37" s="109"/>
      <c r="Z37" s="14"/>
      <c r="AA37" s="110"/>
      <c r="AI37" s="110"/>
      <c r="AJ37" s="110"/>
      <c r="AK37" s="110"/>
      <c r="AM37" s="14"/>
      <c r="AN37" s="14"/>
      <c r="AO37" s="14"/>
      <c r="AP37" s="14"/>
      <c r="AQ37" s="14"/>
      <c r="AR37" s="14"/>
      <c r="AT37" s="14"/>
      <c r="AU37" s="14"/>
      <c r="AV37" s="14"/>
      <c r="AW37" s="14"/>
      <c r="AX37" s="114"/>
      <c r="AY37" s="14"/>
    </row>
    <row r="38" spans="1:51" s="14" customFormat="1" ht="26.25" x14ac:dyDescent="0.3">
      <c r="A38" s="107">
        <v>6</v>
      </c>
      <c r="B38" s="108"/>
      <c r="D38" s="109"/>
      <c r="K38" s="110"/>
      <c r="L38" s="111" t="str">
        <f>($A$3)</f>
        <v>ALC KSE Szeged II</v>
      </c>
      <c r="M38" s="110"/>
      <c r="N38" s="112">
        <v>12</v>
      </c>
      <c r="O38" s="113" t="s">
        <v>6</v>
      </c>
      <c r="P38" s="112">
        <v>4</v>
      </c>
      <c r="R38" s="14" t="str">
        <f>($A$8)</f>
        <v>Modern SE</v>
      </c>
      <c r="W38" s="110"/>
      <c r="Y38" s="109"/>
      <c r="AX38" s="114"/>
    </row>
    <row r="39" spans="1:51" s="14" customFormat="1" ht="12" customHeight="1" x14ac:dyDescent="0.3">
      <c r="A39" s="107"/>
      <c r="B39" s="108"/>
      <c r="C39" s="130"/>
      <c r="D39" s="135"/>
      <c r="E39" s="130"/>
      <c r="F39" s="130"/>
      <c r="G39" s="130"/>
      <c r="H39" s="130"/>
      <c r="I39" s="130"/>
      <c r="J39" s="130"/>
      <c r="K39" s="136"/>
      <c r="L39" s="131"/>
      <c r="M39" s="136"/>
      <c r="N39" s="132"/>
      <c r="O39" s="133"/>
      <c r="P39" s="132"/>
      <c r="Q39" s="130"/>
      <c r="R39" s="130"/>
      <c r="S39" s="130"/>
      <c r="T39" s="130"/>
      <c r="U39" s="130"/>
      <c r="V39" s="130"/>
      <c r="W39" s="136"/>
      <c r="X39" s="130"/>
      <c r="Y39" s="135"/>
      <c r="Z39" s="130"/>
      <c r="AX39" s="114"/>
    </row>
    <row r="40" spans="1:51" ht="20.25" x14ac:dyDescent="0.3">
      <c r="A40" s="115"/>
      <c r="B40" s="116"/>
      <c r="E40" s="14"/>
      <c r="F40" s="14"/>
      <c r="G40" s="14"/>
      <c r="H40" s="14"/>
      <c r="I40" s="14"/>
      <c r="J40" s="14"/>
      <c r="L40" s="111" t="str">
        <f>($A$4)</f>
        <v>Józsefvárosi SzE III</v>
      </c>
      <c r="N40" s="112">
        <v>8</v>
      </c>
      <c r="O40" s="113" t="s">
        <v>6</v>
      </c>
      <c r="P40" s="112">
        <v>8</v>
      </c>
      <c r="R40" s="14" t="str">
        <f>($A$12)</f>
        <v>Soproni MAFC</v>
      </c>
      <c r="S40" s="14"/>
      <c r="V40" s="14"/>
      <c r="Z40" s="14"/>
      <c r="AA40" s="117"/>
      <c r="AB40" s="118"/>
      <c r="AC40" s="117"/>
      <c r="AE40" s="14"/>
      <c r="AF40" s="14"/>
      <c r="AG40" s="14"/>
      <c r="AH40" s="14"/>
      <c r="AI40" s="117"/>
      <c r="AJ40" s="118"/>
      <c r="AK40" s="117"/>
      <c r="AM40" s="14"/>
      <c r="AN40" s="14"/>
      <c r="AO40" s="14"/>
      <c r="AP40" s="14"/>
      <c r="AQ40" s="14"/>
      <c r="AR40" s="14"/>
      <c r="AT40" s="14"/>
      <c r="AU40" s="14"/>
      <c r="AV40" s="14"/>
      <c r="AW40" s="14"/>
      <c r="AX40" s="114"/>
    </row>
    <row r="41" spans="1:51" ht="26.25" x14ac:dyDescent="0.3">
      <c r="A41" s="107">
        <v>7</v>
      </c>
      <c r="B41" s="116"/>
      <c r="D41" s="109"/>
      <c r="E41" s="14"/>
      <c r="F41" s="14"/>
      <c r="G41" s="14"/>
      <c r="H41" s="14"/>
      <c r="I41" s="14"/>
      <c r="J41" s="14"/>
      <c r="L41" s="111" t="str">
        <f>($A$5)</f>
        <v>Benfica-Mundial II</v>
      </c>
      <c r="N41" s="112">
        <v>5</v>
      </c>
      <c r="O41" s="113" t="s">
        <v>6</v>
      </c>
      <c r="P41" s="112">
        <v>11</v>
      </c>
      <c r="Q41" s="117"/>
      <c r="R41" s="14" t="str">
        <f>($A$11)</f>
        <v>Vasi GE</v>
      </c>
      <c r="S41" s="14"/>
      <c r="V41" s="14"/>
      <c r="Y41" s="109"/>
      <c r="Z41" s="14"/>
      <c r="AA41" s="110"/>
      <c r="AB41" s="110"/>
      <c r="AC41" s="110"/>
      <c r="AE41" s="14"/>
      <c r="AF41" s="14"/>
      <c r="AG41" s="14"/>
      <c r="AH41" s="14"/>
      <c r="AI41" s="110"/>
      <c r="AJ41" s="110"/>
      <c r="AK41" s="110"/>
      <c r="AM41" s="14"/>
      <c r="AN41" s="14"/>
      <c r="AO41" s="14"/>
      <c r="AP41" s="14"/>
      <c r="AQ41" s="14"/>
      <c r="AR41" s="14"/>
      <c r="AT41" s="14"/>
      <c r="AU41" s="14"/>
      <c r="AV41" s="14"/>
      <c r="AW41" s="14"/>
      <c r="AX41" s="114"/>
      <c r="AY41" s="14"/>
    </row>
    <row r="42" spans="1:51" ht="20.25" x14ac:dyDescent="0.3">
      <c r="A42" s="115"/>
      <c r="B42" s="116"/>
      <c r="E42" s="14"/>
      <c r="F42" s="14"/>
      <c r="G42" s="14"/>
      <c r="H42" s="14"/>
      <c r="I42" s="14"/>
      <c r="J42" s="14"/>
      <c r="L42" s="111" t="str">
        <f>($A$6)</f>
        <v>DÖKE-Komló II</v>
      </c>
      <c r="N42" s="112">
        <v>5</v>
      </c>
      <c r="O42" s="113" t="s">
        <v>6</v>
      </c>
      <c r="P42" s="112">
        <v>11</v>
      </c>
      <c r="R42" s="14" t="str">
        <f>($A$10)</f>
        <v>Testvériség SE II</v>
      </c>
      <c r="S42" s="14"/>
      <c r="V42" s="14"/>
      <c r="Z42" s="14"/>
      <c r="AA42" s="117"/>
      <c r="AB42" s="118"/>
      <c r="AC42" s="117"/>
      <c r="AE42" s="14"/>
      <c r="AF42" s="14"/>
      <c r="AG42" s="14"/>
      <c r="AH42" s="14"/>
      <c r="AI42" s="117"/>
      <c r="AJ42" s="118"/>
      <c r="AK42" s="117"/>
      <c r="AM42" s="14"/>
      <c r="AN42" s="14"/>
      <c r="AO42" s="14"/>
      <c r="AP42" s="14"/>
      <c r="AQ42" s="14"/>
      <c r="AR42" s="14"/>
      <c r="AT42" s="14"/>
      <c r="AU42" s="14"/>
      <c r="AV42" s="14"/>
      <c r="AW42" s="14"/>
      <c r="AX42" s="114"/>
    </row>
    <row r="43" spans="1:51" ht="20.25" x14ac:dyDescent="0.3">
      <c r="A43" s="115"/>
      <c r="B43" s="116"/>
      <c r="D43" s="109"/>
      <c r="E43" s="14"/>
      <c r="F43" s="14"/>
      <c r="G43" s="14"/>
      <c r="H43" s="14"/>
      <c r="I43" s="14"/>
      <c r="J43" s="14"/>
      <c r="L43" s="111" t="str">
        <f>($A$7)</f>
        <v>Erzsébetvárosi SE II</v>
      </c>
      <c r="N43" s="112">
        <v>9</v>
      </c>
      <c r="O43" s="113" t="s">
        <v>6</v>
      </c>
      <c r="P43" s="112">
        <v>7</v>
      </c>
      <c r="Q43" s="117" t="s">
        <v>47</v>
      </c>
      <c r="R43" s="14" t="str">
        <f>($A$9)</f>
        <v>Újkori Táltosok II</v>
      </c>
      <c r="S43" s="14"/>
      <c r="V43" s="14"/>
      <c r="Y43" s="109"/>
      <c r="Z43" s="14"/>
      <c r="AA43" s="110"/>
      <c r="AB43" s="110"/>
      <c r="AC43" s="110"/>
      <c r="AE43" s="14"/>
      <c r="AF43" s="14"/>
      <c r="AG43" s="14"/>
      <c r="AH43" s="14"/>
      <c r="AI43" s="110"/>
      <c r="AJ43" s="110"/>
      <c r="AK43" s="110"/>
      <c r="AM43" s="14"/>
      <c r="AN43" s="14"/>
      <c r="AO43" s="14"/>
      <c r="AP43" s="14"/>
      <c r="AQ43" s="14"/>
      <c r="AR43" s="14"/>
      <c r="AT43" s="14"/>
      <c r="AU43" s="14"/>
      <c r="AV43" s="14"/>
      <c r="AW43" s="14"/>
      <c r="AX43" s="114"/>
      <c r="AY43" s="14"/>
    </row>
    <row r="44" spans="1:51" ht="12" customHeight="1" x14ac:dyDescent="0.3">
      <c r="A44" s="115"/>
      <c r="B44" s="116"/>
      <c r="C44" s="129"/>
      <c r="D44" s="135"/>
      <c r="E44" s="130"/>
      <c r="F44" s="130"/>
      <c r="G44" s="130"/>
      <c r="H44" s="130"/>
      <c r="I44" s="130"/>
      <c r="J44" s="130"/>
      <c r="K44" s="129"/>
      <c r="L44" s="131"/>
      <c r="M44" s="129"/>
      <c r="N44" s="132"/>
      <c r="O44" s="133"/>
      <c r="P44" s="132"/>
      <c r="Q44" s="134"/>
      <c r="R44" s="130"/>
      <c r="S44" s="130"/>
      <c r="T44" s="129"/>
      <c r="U44" s="129"/>
      <c r="V44" s="130"/>
      <c r="W44" s="129"/>
      <c r="X44" s="129"/>
      <c r="Y44" s="135"/>
      <c r="Z44" s="130"/>
      <c r="AA44" s="110"/>
      <c r="AB44" s="110"/>
      <c r="AC44" s="110"/>
      <c r="AE44" s="14"/>
      <c r="AF44" s="14"/>
      <c r="AG44" s="14"/>
      <c r="AH44" s="14"/>
      <c r="AI44" s="110"/>
      <c r="AJ44" s="110"/>
      <c r="AK44" s="110"/>
      <c r="AM44" s="14"/>
      <c r="AN44" s="14"/>
      <c r="AO44" s="14"/>
      <c r="AP44" s="14"/>
      <c r="AQ44" s="14"/>
      <c r="AR44" s="14"/>
      <c r="AT44" s="14"/>
      <c r="AU44" s="14"/>
      <c r="AV44" s="14"/>
      <c r="AW44" s="14"/>
      <c r="AX44" s="114"/>
      <c r="AY44" s="14"/>
    </row>
    <row r="45" spans="1:51" s="14" customFormat="1" ht="26.25" x14ac:dyDescent="0.3">
      <c r="A45" s="107"/>
      <c r="B45" s="127"/>
      <c r="D45" s="109"/>
      <c r="K45" s="110"/>
      <c r="L45" s="111" t="str">
        <f>($A$3)</f>
        <v>ALC KSE Szeged II</v>
      </c>
      <c r="M45" s="110"/>
      <c r="N45" s="112">
        <v>11</v>
      </c>
      <c r="O45" s="113" t="s">
        <v>6</v>
      </c>
      <c r="P45" s="112">
        <v>5</v>
      </c>
      <c r="R45" s="14" t="str">
        <f>($A$7)</f>
        <v>Erzsébetvárosi SE II</v>
      </c>
      <c r="W45" s="110"/>
      <c r="Y45" s="109"/>
      <c r="AX45" s="114"/>
    </row>
    <row r="46" spans="1:51" ht="26.25" x14ac:dyDescent="0.3">
      <c r="A46" s="107">
        <v>8</v>
      </c>
      <c r="B46" s="128"/>
      <c r="E46" s="14"/>
      <c r="F46" s="14"/>
      <c r="G46" s="14"/>
      <c r="H46" s="14"/>
      <c r="I46" s="14"/>
      <c r="J46" s="14"/>
      <c r="L46" s="111" t="str">
        <f>($A$4)</f>
        <v>Józsefvárosi SzE III</v>
      </c>
      <c r="N46" s="112">
        <v>6</v>
      </c>
      <c r="O46" s="113" t="s">
        <v>6</v>
      </c>
      <c r="P46" s="112">
        <v>10</v>
      </c>
      <c r="R46" s="14" t="str">
        <f>($A$6)</f>
        <v>DÖKE-Komló II</v>
      </c>
      <c r="S46" s="14"/>
      <c r="V46" s="14"/>
      <c r="Z46" s="14"/>
      <c r="AA46" s="117"/>
      <c r="AB46" s="118"/>
      <c r="AC46" s="117"/>
      <c r="AE46" s="14"/>
      <c r="AF46" s="14"/>
      <c r="AG46" s="14"/>
      <c r="AH46" s="14"/>
      <c r="AI46" s="117"/>
      <c r="AJ46" s="118"/>
      <c r="AK46" s="117"/>
      <c r="AM46" s="14"/>
      <c r="AN46" s="14"/>
      <c r="AO46" s="14"/>
      <c r="AP46" s="14"/>
      <c r="AQ46" s="14"/>
      <c r="AR46" s="14"/>
      <c r="AT46" s="14"/>
      <c r="AU46" s="14"/>
      <c r="AV46" s="14"/>
      <c r="AW46" s="14"/>
      <c r="AX46" s="114"/>
    </row>
    <row r="47" spans="1:51" ht="20.25" x14ac:dyDescent="0.3">
      <c r="A47" s="115"/>
      <c r="B47" s="128"/>
      <c r="D47" s="109"/>
      <c r="E47" s="14"/>
      <c r="F47" s="14"/>
      <c r="G47" s="14"/>
      <c r="H47" s="14"/>
      <c r="I47" s="14"/>
      <c r="J47" s="14"/>
      <c r="L47" s="111" t="str">
        <f>($A$8)</f>
        <v>Modern SE</v>
      </c>
      <c r="N47" s="112">
        <v>11</v>
      </c>
      <c r="O47" s="113" t="s">
        <v>6</v>
      </c>
      <c r="P47" s="112">
        <v>5</v>
      </c>
      <c r="Q47" s="117"/>
      <c r="R47" s="14" t="str">
        <f>($A$12)</f>
        <v>Soproni MAFC</v>
      </c>
      <c r="S47" s="14"/>
      <c r="V47" s="14"/>
      <c r="Y47" s="109"/>
      <c r="Z47" s="14"/>
      <c r="AA47" s="110"/>
      <c r="AB47" s="110"/>
      <c r="AC47" s="110"/>
      <c r="AE47" s="14"/>
      <c r="AF47" s="14"/>
      <c r="AG47" s="14"/>
      <c r="AH47" s="14"/>
      <c r="AI47" s="110"/>
      <c r="AJ47" s="110"/>
      <c r="AK47" s="110"/>
      <c r="AM47" s="14"/>
      <c r="AN47" s="14"/>
      <c r="AO47" s="14"/>
      <c r="AP47" s="14"/>
      <c r="AQ47" s="14"/>
      <c r="AR47" s="14"/>
      <c r="AT47" s="14"/>
      <c r="AU47" s="14"/>
      <c r="AV47" s="14"/>
      <c r="AW47" s="14"/>
      <c r="AX47" s="114"/>
      <c r="AY47" s="14"/>
    </row>
    <row r="48" spans="1:51" ht="20.25" x14ac:dyDescent="0.3">
      <c r="A48" s="115"/>
      <c r="B48" s="128"/>
      <c r="E48" s="14"/>
      <c r="F48" s="14"/>
      <c r="G48" s="14"/>
      <c r="H48" s="14"/>
      <c r="I48" s="14"/>
      <c r="J48" s="14"/>
      <c r="L48" s="111" t="str">
        <f>($A$9)</f>
        <v>Újkori Táltosok II</v>
      </c>
      <c r="N48" s="112">
        <v>3</v>
      </c>
      <c r="O48" s="113" t="s">
        <v>6</v>
      </c>
      <c r="P48" s="112">
        <v>13</v>
      </c>
      <c r="R48" s="14" t="str">
        <f>($A$11)</f>
        <v>Vasi GE</v>
      </c>
      <c r="S48" s="14"/>
      <c r="V48" s="14"/>
      <c r="Z48" s="14"/>
      <c r="AA48" s="117"/>
      <c r="AB48" s="118"/>
      <c r="AC48" s="117"/>
      <c r="AE48" s="14"/>
      <c r="AF48" s="14"/>
      <c r="AG48" s="14"/>
      <c r="AH48" s="14"/>
      <c r="AI48" s="117"/>
      <c r="AJ48" s="118"/>
      <c r="AK48" s="117"/>
      <c r="AM48" s="14"/>
      <c r="AN48" s="14"/>
      <c r="AO48" s="14"/>
      <c r="AP48" s="14"/>
      <c r="AQ48" s="14"/>
      <c r="AR48" s="14"/>
      <c r="AT48" s="14"/>
      <c r="AU48" s="14"/>
      <c r="AV48" s="14"/>
      <c r="AW48" s="14"/>
      <c r="AX48" s="114"/>
    </row>
    <row r="49" spans="1:51" ht="11.25" customHeight="1" x14ac:dyDescent="0.3">
      <c r="A49" s="115"/>
      <c r="B49" s="128"/>
      <c r="C49" s="129"/>
      <c r="D49" s="129"/>
      <c r="E49" s="130"/>
      <c r="F49" s="130"/>
      <c r="G49" s="130"/>
      <c r="H49" s="130"/>
      <c r="I49" s="130"/>
      <c r="J49" s="130"/>
      <c r="K49" s="129"/>
      <c r="L49" s="131"/>
      <c r="M49" s="129"/>
      <c r="N49" s="132"/>
      <c r="O49" s="133"/>
      <c r="P49" s="132"/>
      <c r="Q49" s="129"/>
      <c r="R49" s="130"/>
      <c r="S49" s="130"/>
      <c r="T49" s="129"/>
      <c r="U49" s="129"/>
      <c r="V49" s="130"/>
      <c r="W49" s="129"/>
      <c r="X49" s="129"/>
      <c r="Y49" s="129"/>
      <c r="Z49" s="130"/>
      <c r="AA49" s="117"/>
      <c r="AB49" s="118"/>
      <c r="AC49" s="117"/>
      <c r="AE49" s="14"/>
      <c r="AF49" s="14"/>
      <c r="AG49" s="14"/>
      <c r="AH49" s="14"/>
      <c r="AI49" s="117"/>
      <c r="AJ49" s="118"/>
      <c r="AK49" s="117"/>
      <c r="AM49" s="14"/>
      <c r="AN49" s="14"/>
      <c r="AO49" s="14"/>
      <c r="AP49" s="14"/>
      <c r="AQ49" s="14"/>
      <c r="AR49" s="14"/>
      <c r="AT49" s="14"/>
      <c r="AU49" s="14"/>
      <c r="AV49" s="14"/>
      <c r="AW49" s="14"/>
      <c r="AX49" s="114"/>
    </row>
    <row r="50" spans="1:51" ht="20.25" x14ac:dyDescent="0.3">
      <c r="A50" s="115"/>
      <c r="B50" s="128"/>
      <c r="D50" s="109"/>
      <c r="E50" s="14"/>
      <c r="F50" s="14"/>
      <c r="G50" s="14"/>
      <c r="H50" s="14"/>
      <c r="I50" s="14"/>
      <c r="J50" s="14"/>
      <c r="L50" s="111" t="str">
        <f>($A$4)</f>
        <v>Józsefvárosi SzE III</v>
      </c>
      <c r="N50" s="112">
        <v>6</v>
      </c>
      <c r="O50" s="113" t="s">
        <v>6</v>
      </c>
      <c r="P50" s="112">
        <v>10</v>
      </c>
      <c r="Q50" s="117" t="s">
        <v>47</v>
      </c>
      <c r="R50" s="14" t="str">
        <f>($A$7)</f>
        <v>Erzsébetvárosi SE II</v>
      </c>
      <c r="S50" s="14"/>
      <c r="V50" s="14"/>
      <c r="Y50" s="109"/>
      <c r="Z50" s="14"/>
      <c r="AA50" s="110"/>
      <c r="AB50" s="110"/>
      <c r="AC50" s="110"/>
      <c r="AE50" s="14"/>
      <c r="AF50" s="14"/>
      <c r="AG50" s="14"/>
      <c r="AH50" s="14"/>
      <c r="AI50" s="110"/>
      <c r="AJ50" s="110"/>
      <c r="AK50" s="110"/>
      <c r="AM50" s="14"/>
      <c r="AN50" s="14"/>
      <c r="AO50" s="14"/>
      <c r="AP50" s="14"/>
      <c r="AQ50" s="14"/>
      <c r="AR50" s="14"/>
      <c r="AT50" s="14"/>
      <c r="AU50" s="14"/>
      <c r="AV50" s="14"/>
      <c r="AW50" s="14"/>
      <c r="AX50" s="114"/>
      <c r="AY50" s="14"/>
    </row>
    <row r="51" spans="1:51" s="14" customFormat="1" ht="26.25" x14ac:dyDescent="0.3">
      <c r="A51" s="107">
        <v>9</v>
      </c>
      <c r="B51" s="108"/>
      <c r="D51" s="109"/>
      <c r="K51" s="110"/>
      <c r="L51" s="111" t="str">
        <f>($A$6)</f>
        <v>DÖKE-Komló II</v>
      </c>
      <c r="M51" s="110"/>
      <c r="N51" s="112">
        <v>7</v>
      </c>
      <c r="O51" s="113" t="s">
        <v>6</v>
      </c>
      <c r="P51" s="112">
        <v>9</v>
      </c>
      <c r="R51" s="14" t="str">
        <f>($A$5)</f>
        <v>Benfica-Mundial II</v>
      </c>
      <c r="W51" s="110"/>
      <c r="Y51" s="109"/>
      <c r="AX51" s="114"/>
    </row>
    <row r="52" spans="1:51" ht="20.25" x14ac:dyDescent="0.3">
      <c r="A52" s="115"/>
      <c r="B52" s="116"/>
      <c r="E52" s="14"/>
      <c r="F52" s="14"/>
      <c r="G52" s="14"/>
      <c r="H52" s="14"/>
      <c r="I52" s="14"/>
      <c r="J52" s="14"/>
      <c r="L52" s="111" t="str">
        <f>($A$9)</f>
        <v>Újkori Táltosok II</v>
      </c>
      <c r="N52" s="112">
        <v>7</v>
      </c>
      <c r="O52" s="113" t="s">
        <v>6</v>
      </c>
      <c r="P52" s="112">
        <v>9</v>
      </c>
      <c r="R52" s="14" t="str">
        <f>($A$12)</f>
        <v>Soproni MAFC</v>
      </c>
      <c r="S52" s="14"/>
      <c r="V52" s="14"/>
      <c r="Z52" s="14"/>
      <c r="AA52" s="117"/>
      <c r="AB52" s="118"/>
      <c r="AC52" s="117"/>
      <c r="AE52" s="14"/>
      <c r="AF52" s="14"/>
      <c r="AG52" s="14"/>
      <c r="AH52" s="14"/>
      <c r="AI52" s="117"/>
      <c r="AJ52" s="118"/>
      <c r="AK52" s="117"/>
      <c r="AM52" s="14"/>
      <c r="AN52" s="14"/>
      <c r="AO52" s="14"/>
      <c r="AP52" s="14"/>
      <c r="AQ52" s="14"/>
      <c r="AR52" s="14"/>
      <c r="AT52" s="14"/>
      <c r="AU52" s="14"/>
      <c r="AV52" s="14"/>
      <c r="AW52" s="14"/>
      <c r="AX52" s="114"/>
    </row>
    <row r="53" spans="1:51" ht="20.25" x14ac:dyDescent="0.3">
      <c r="A53" s="115"/>
      <c r="B53" s="116"/>
      <c r="D53" s="109"/>
      <c r="E53" s="14"/>
      <c r="F53" s="14"/>
      <c r="G53" s="14"/>
      <c r="H53" s="14"/>
      <c r="I53" s="14"/>
      <c r="J53" s="14"/>
      <c r="L53" s="111" t="str">
        <f>($A$10)</f>
        <v>Testvériség SE II</v>
      </c>
      <c r="N53" s="112">
        <v>6</v>
      </c>
      <c r="O53" s="113" t="s">
        <v>6</v>
      </c>
      <c r="P53" s="112">
        <v>10</v>
      </c>
      <c r="Q53" s="117"/>
      <c r="R53" s="14" t="str">
        <f>($A$11)</f>
        <v>Vasi GE</v>
      </c>
      <c r="S53" s="14"/>
      <c r="V53" s="14"/>
      <c r="Y53" s="109"/>
      <c r="Z53" s="14"/>
      <c r="AA53" s="110"/>
      <c r="AB53" s="110"/>
      <c r="AC53" s="110"/>
      <c r="AE53" s="14"/>
      <c r="AF53" s="14"/>
      <c r="AG53" s="14"/>
      <c r="AH53" s="14"/>
      <c r="AI53" s="110"/>
      <c r="AJ53" s="110"/>
      <c r="AK53" s="110"/>
      <c r="AM53" s="14"/>
      <c r="AN53" s="14"/>
      <c r="AO53" s="14"/>
      <c r="AP53" s="14"/>
      <c r="AQ53" s="14"/>
      <c r="AR53" s="14"/>
      <c r="AT53" s="14"/>
      <c r="AU53" s="14"/>
      <c r="AV53" s="14"/>
      <c r="AW53" s="14"/>
      <c r="AX53" s="114"/>
      <c r="AY53" s="14"/>
    </row>
    <row r="54" spans="1:51" ht="10.5" customHeight="1" x14ac:dyDescent="0.3">
      <c r="A54" s="115"/>
      <c r="B54" s="116"/>
      <c r="C54" s="129"/>
      <c r="D54" s="135"/>
      <c r="E54" s="130"/>
      <c r="F54" s="130"/>
      <c r="G54" s="130"/>
      <c r="H54" s="130"/>
      <c r="I54" s="130"/>
      <c r="J54" s="130"/>
      <c r="K54" s="129"/>
      <c r="L54" s="131"/>
      <c r="M54" s="129"/>
      <c r="N54" s="132"/>
      <c r="O54" s="133"/>
      <c r="P54" s="132"/>
      <c r="Q54" s="134"/>
      <c r="R54" s="130"/>
      <c r="S54" s="130"/>
      <c r="T54" s="129"/>
      <c r="U54" s="129"/>
      <c r="V54" s="130"/>
      <c r="W54" s="129"/>
      <c r="X54" s="129"/>
      <c r="Y54" s="135"/>
      <c r="Z54" s="130"/>
      <c r="AA54" s="110"/>
      <c r="AB54" s="110"/>
      <c r="AC54" s="110"/>
      <c r="AE54" s="14"/>
      <c r="AF54" s="14"/>
      <c r="AG54" s="14"/>
      <c r="AH54" s="14"/>
      <c r="AI54" s="110"/>
      <c r="AJ54" s="110"/>
      <c r="AK54" s="110"/>
      <c r="AM54" s="14"/>
      <c r="AN54" s="14"/>
      <c r="AO54" s="14"/>
      <c r="AP54" s="14"/>
      <c r="AQ54" s="14"/>
      <c r="AR54" s="14"/>
      <c r="AT54" s="14"/>
      <c r="AU54" s="14"/>
      <c r="AV54" s="14"/>
      <c r="AW54" s="14"/>
      <c r="AX54" s="114"/>
      <c r="AY54" s="14"/>
    </row>
    <row r="55" spans="1:51" ht="20.25" x14ac:dyDescent="0.3">
      <c r="A55" s="115"/>
      <c r="B55" s="116"/>
      <c r="E55" s="14"/>
      <c r="F55" s="14"/>
      <c r="G55" s="14"/>
      <c r="H55" s="14"/>
      <c r="I55" s="14"/>
      <c r="J55" s="14"/>
      <c r="L55" s="111" t="str">
        <f>($A$3)</f>
        <v>ALC KSE Szeged II</v>
      </c>
      <c r="N55" s="112">
        <v>7</v>
      </c>
      <c r="O55" s="113" t="s">
        <v>6</v>
      </c>
      <c r="P55" s="112">
        <v>9</v>
      </c>
      <c r="R55" s="14" t="str">
        <f>($A$6)</f>
        <v>DÖKE-Komló II</v>
      </c>
      <c r="S55" s="14"/>
      <c r="V55" s="14"/>
      <c r="Z55" s="14"/>
      <c r="AA55" s="117"/>
      <c r="AB55" s="118"/>
      <c r="AC55" s="117"/>
      <c r="AE55" s="14"/>
      <c r="AF55" s="14"/>
      <c r="AG55" s="14"/>
      <c r="AH55" s="14"/>
      <c r="AI55" s="117"/>
      <c r="AJ55" s="118"/>
      <c r="AK55" s="117"/>
      <c r="AM55" s="14"/>
      <c r="AN55" s="14"/>
      <c r="AO55" s="14"/>
      <c r="AP55" s="14"/>
      <c r="AQ55" s="14"/>
      <c r="AR55" s="14"/>
      <c r="AT55" s="14"/>
      <c r="AU55" s="14"/>
      <c r="AV55" s="14"/>
      <c r="AW55" s="14"/>
      <c r="AX55" s="114"/>
    </row>
    <row r="56" spans="1:51" ht="20.25" x14ac:dyDescent="0.3">
      <c r="A56" s="115"/>
      <c r="B56" s="116"/>
      <c r="D56" s="109"/>
      <c r="E56" s="14"/>
      <c r="F56" s="14"/>
      <c r="G56" s="14"/>
      <c r="H56" s="14"/>
      <c r="I56" s="14"/>
      <c r="J56" s="14"/>
      <c r="L56" s="111" t="str">
        <f>($A$4)</f>
        <v>Józsefvárosi SzE III</v>
      </c>
      <c r="N56" s="112">
        <v>11</v>
      </c>
      <c r="O56" s="113" t="s">
        <v>6</v>
      </c>
      <c r="P56" s="112">
        <v>5</v>
      </c>
      <c r="Q56" s="117" t="s">
        <v>47</v>
      </c>
      <c r="R56" s="14" t="str">
        <f>($A$5)</f>
        <v>Benfica-Mundial II</v>
      </c>
      <c r="S56" s="14"/>
      <c r="V56" s="14"/>
      <c r="Y56" s="109"/>
      <c r="Z56" s="14"/>
      <c r="AA56" s="110"/>
      <c r="AB56" s="110"/>
      <c r="AC56" s="110"/>
      <c r="AE56" s="14"/>
      <c r="AF56" s="14"/>
      <c r="AG56" s="14"/>
      <c r="AH56" s="14"/>
      <c r="AI56" s="110"/>
      <c r="AJ56" s="110"/>
      <c r="AK56" s="110"/>
      <c r="AM56" s="14"/>
      <c r="AN56" s="14"/>
      <c r="AO56" s="14"/>
      <c r="AP56" s="14"/>
      <c r="AQ56" s="14"/>
      <c r="AR56" s="14"/>
      <c r="AT56" s="14"/>
      <c r="AU56" s="14"/>
      <c r="AV56" s="14"/>
      <c r="AW56" s="14"/>
      <c r="AX56" s="114"/>
      <c r="AY56" s="14"/>
    </row>
    <row r="57" spans="1:51" s="14" customFormat="1" ht="26.25" x14ac:dyDescent="0.3">
      <c r="A57" s="107">
        <v>10</v>
      </c>
      <c r="B57" s="127"/>
      <c r="D57" s="109"/>
      <c r="K57" s="110"/>
      <c r="L57" s="111" t="str">
        <f>($A$8)</f>
        <v>Modern SE</v>
      </c>
      <c r="M57" s="110"/>
      <c r="N57" s="112">
        <v>6</v>
      </c>
      <c r="O57" s="113" t="s">
        <v>6</v>
      </c>
      <c r="P57" s="112">
        <v>10</v>
      </c>
      <c r="R57" s="14" t="str">
        <f>($A$11)</f>
        <v>Vasi GE</v>
      </c>
      <c r="W57" s="110"/>
      <c r="Y57" s="109"/>
      <c r="AX57" s="114"/>
    </row>
    <row r="58" spans="1:51" ht="20.25" x14ac:dyDescent="0.3">
      <c r="A58" s="115"/>
      <c r="B58" s="128"/>
      <c r="D58" s="109"/>
      <c r="E58" s="14"/>
      <c r="F58" s="14"/>
      <c r="G58" s="14"/>
      <c r="H58" s="14"/>
      <c r="I58" s="14"/>
      <c r="J58" s="14"/>
      <c r="L58" s="111" t="str">
        <f>($A$9)</f>
        <v>Újkori Táltosok II</v>
      </c>
      <c r="N58" s="112">
        <v>8</v>
      </c>
      <c r="O58" s="113" t="s">
        <v>6</v>
      </c>
      <c r="P58" s="112">
        <v>8</v>
      </c>
      <c r="R58" s="14" t="str">
        <f>($A$10)</f>
        <v>Testvériség SE II</v>
      </c>
      <c r="S58" s="14"/>
      <c r="V58" s="14"/>
      <c r="Y58" s="109"/>
      <c r="Z58" s="14"/>
      <c r="AA58" s="110"/>
      <c r="AB58" s="110"/>
      <c r="AC58" s="110"/>
      <c r="AE58" s="14"/>
      <c r="AF58" s="14"/>
      <c r="AG58" s="14"/>
      <c r="AH58" s="14"/>
      <c r="AI58" s="110"/>
      <c r="AJ58" s="110"/>
      <c r="AK58" s="110"/>
      <c r="AM58" s="14"/>
      <c r="AN58" s="14"/>
      <c r="AO58" s="14"/>
      <c r="AP58" s="14"/>
      <c r="AQ58" s="14"/>
      <c r="AR58" s="14"/>
      <c r="AT58" s="14"/>
      <c r="AU58" s="14"/>
      <c r="AV58" s="14"/>
      <c r="AW58" s="14"/>
      <c r="AX58" s="114"/>
      <c r="AY58" s="14"/>
    </row>
    <row r="59" spans="1:51" ht="12" customHeight="1" x14ac:dyDescent="0.3">
      <c r="A59" s="115"/>
      <c r="B59" s="128"/>
      <c r="C59" s="129"/>
      <c r="D59" s="135"/>
      <c r="E59" s="130"/>
      <c r="F59" s="130"/>
      <c r="G59" s="130"/>
      <c r="H59" s="130"/>
      <c r="I59" s="130"/>
      <c r="J59" s="130"/>
      <c r="K59" s="129"/>
      <c r="L59" s="131"/>
      <c r="M59" s="129"/>
      <c r="N59" s="132"/>
      <c r="O59" s="133"/>
      <c r="P59" s="132"/>
      <c r="Q59" s="129"/>
      <c r="R59" s="130"/>
      <c r="S59" s="130"/>
      <c r="T59" s="129"/>
      <c r="U59" s="129"/>
      <c r="V59" s="130"/>
      <c r="W59" s="129"/>
      <c r="X59" s="129"/>
      <c r="Y59" s="135"/>
      <c r="Z59" s="130"/>
      <c r="AA59" s="110"/>
      <c r="AB59" s="110"/>
      <c r="AC59" s="110"/>
      <c r="AE59" s="14"/>
      <c r="AF59" s="14"/>
      <c r="AG59" s="14"/>
      <c r="AH59" s="14"/>
      <c r="AI59" s="110"/>
      <c r="AJ59" s="110"/>
      <c r="AK59" s="110"/>
      <c r="AM59" s="14"/>
      <c r="AN59" s="14"/>
      <c r="AO59" s="14"/>
      <c r="AP59" s="14"/>
      <c r="AQ59" s="14"/>
      <c r="AR59" s="14"/>
      <c r="AT59" s="14"/>
      <c r="AU59" s="14"/>
      <c r="AV59" s="14"/>
      <c r="AW59" s="14"/>
      <c r="AX59" s="114"/>
      <c r="AY59" s="14"/>
    </row>
    <row r="60" spans="1:51" ht="20.25" x14ac:dyDescent="0.3">
      <c r="A60" s="115"/>
      <c r="B60" s="128"/>
      <c r="D60" s="109"/>
      <c r="E60" s="14"/>
      <c r="F60" s="14"/>
      <c r="G60" s="14"/>
      <c r="H60" s="14"/>
      <c r="I60" s="14"/>
      <c r="J60" s="14"/>
      <c r="L60" s="111" t="str">
        <f>($A$3)</f>
        <v>ALC KSE Szeged II</v>
      </c>
      <c r="N60" s="112">
        <v>10</v>
      </c>
      <c r="O60" s="113" t="s">
        <v>6</v>
      </c>
      <c r="P60" s="112">
        <v>6</v>
      </c>
      <c r="Q60" s="117"/>
      <c r="R60" s="14" t="str">
        <f>($A$5)</f>
        <v>Benfica-Mundial II</v>
      </c>
      <c r="S60" s="14"/>
      <c r="V60" s="14"/>
      <c r="Y60" s="109"/>
      <c r="Z60" s="14"/>
      <c r="AA60" s="110"/>
      <c r="AB60" s="110"/>
      <c r="AC60" s="110"/>
      <c r="AE60" s="14"/>
      <c r="AF60" s="14"/>
      <c r="AG60" s="14"/>
      <c r="AH60" s="14"/>
      <c r="AI60" s="110"/>
      <c r="AJ60" s="110"/>
      <c r="AK60" s="110"/>
      <c r="AM60" s="14"/>
      <c r="AN60" s="14"/>
      <c r="AO60" s="14"/>
      <c r="AP60" s="14"/>
      <c r="AQ60" s="14"/>
      <c r="AR60" s="14"/>
      <c r="AT60" s="14"/>
      <c r="AU60" s="14"/>
      <c r="AV60" s="14"/>
      <c r="AW60" s="14"/>
      <c r="AX60" s="114"/>
      <c r="AY60" s="14"/>
    </row>
    <row r="61" spans="1:51" ht="26.25" x14ac:dyDescent="0.3">
      <c r="A61" s="107">
        <v>11</v>
      </c>
      <c r="B61" s="128"/>
      <c r="D61" s="109"/>
      <c r="E61" s="14"/>
      <c r="F61" s="14"/>
      <c r="G61" s="14"/>
      <c r="H61" s="14"/>
      <c r="I61" s="14"/>
      <c r="J61" s="14"/>
      <c r="L61" s="111" t="str">
        <f>($A$7)</f>
        <v>Erzsébetvárosi SE II</v>
      </c>
      <c r="N61" s="112">
        <v>8</v>
      </c>
      <c r="O61" s="113" t="s">
        <v>6</v>
      </c>
      <c r="P61" s="112">
        <v>8</v>
      </c>
      <c r="R61" s="14" t="str">
        <f>($A$6)</f>
        <v>DÖKE-Komló II</v>
      </c>
      <c r="S61" s="14"/>
      <c r="V61" s="14"/>
      <c r="Y61" s="109"/>
      <c r="Z61" s="14"/>
      <c r="AA61" s="110"/>
      <c r="AB61" s="110"/>
      <c r="AC61" s="110"/>
      <c r="AE61" s="14"/>
      <c r="AF61" s="14"/>
      <c r="AG61" s="14"/>
      <c r="AH61" s="14"/>
      <c r="AI61" s="110"/>
      <c r="AJ61" s="110"/>
      <c r="AK61" s="110"/>
      <c r="AM61" s="14"/>
      <c r="AN61" s="14"/>
      <c r="AO61" s="14"/>
      <c r="AP61" s="14"/>
      <c r="AQ61" s="14"/>
      <c r="AR61" s="14"/>
      <c r="AT61" s="14"/>
      <c r="AU61" s="14"/>
      <c r="AV61" s="14"/>
      <c r="AW61" s="14"/>
      <c r="AX61" s="114"/>
      <c r="AY61" s="14"/>
    </row>
    <row r="62" spans="1:51" ht="20.25" x14ac:dyDescent="0.3">
      <c r="A62" s="115"/>
      <c r="B62" s="128"/>
      <c r="D62" s="109"/>
      <c r="E62" s="14"/>
      <c r="F62" s="14"/>
      <c r="G62" s="14"/>
      <c r="H62" s="14"/>
      <c r="I62" s="14"/>
      <c r="J62" s="14"/>
      <c r="L62" s="111" t="str">
        <f>($A$8)</f>
        <v>Modern SE</v>
      </c>
      <c r="N62" s="112">
        <v>6</v>
      </c>
      <c r="O62" s="113" t="s">
        <v>6</v>
      </c>
      <c r="P62" s="112">
        <v>10</v>
      </c>
      <c r="Q62" s="117" t="s">
        <v>47</v>
      </c>
      <c r="R62" s="14" t="str">
        <f>($A$10)</f>
        <v>Testvériség SE II</v>
      </c>
      <c r="S62" s="14"/>
      <c r="V62" s="14"/>
      <c r="Y62" s="109"/>
      <c r="Z62" s="14"/>
      <c r="AA62" s="110"/>
      <c r="AB62" s="110"/>
      <c r="AC62" s="110"/>
      <c r="AE62" s="14"/>
      <c r="AF62" s="14"/>
      <c r="AG62" s="14"/>
      <c r="AH62" s="14"/>
      <c r="AI62" s="110"/>
      <c r="AJ62" s="110"/>
      <c r="AK62" s="110"/>
      <c r="AM62" s="14"/>
      <c r="AN62" s="14"/>
      <c r="AO62" s="14"/>
      <c r="AP62" s="14"/>
      <c r="AQ62" s="14"/>
      <c r="AR62" s="14"/>
      <c r="AT62" s="14"/>
      <c r="AU62" s="14"/>
      <c r="AV62" s="14"/>
      <c r="AW62" s="14"/>
      <c r="AX62" s="114"/>
      <c r="AY62" s="14"/>
    </row>
    <row r="63" spans="1:51" s="14" customFormat="1" ht="26.25" x14ac:dyDescent="0.3">
      <c r="A63" s="107"/>
      <c r="B63" s="108"/>
      <c r="D63" s="109"/>
      <c r="K63" s="110"/>
      <c r="L63" s="111" t="str">
        <f>($A$11)</f>
        <v>Vasi GE</v>
      </c>
      <c r="M63" s="110"/>
      <c r="N63" s="112">
        <v>9</v>
      </c>
      <c r="O63" s="113" t="s">
        <v>6</v>
      </c>
      <c r="P63" s="112">
        <v>7</v>
      </c>
      <c r="R63" s="14" t="str">
        <f>($A$12)</f>
        <v>Soproni MAFC</v>
      </c>
      <c r="W63" s="110"/>
      <c r="Y63" s="109"/>
      <c r="AX63" s="114"/>
    </row>
    <row r="64" spans="1:51" s="14" customFormat="1" ht="12.75" customHeight="1" x14ac:dyDescent="0.3">
      <c r="A64" s="107"/>
      <c r="B64" s="108"/>
      <c r="C64" s="130"/>
      <c r="D64" s="135"/>
      <c r="E64" s="130"/>
      <c r="F64" s="130"/>
      <c r="G64" s="130"/>
      <c r="H64" s="130"/>
      <c r="I64" s="130"/>
      <c r="J64" s="130"/>
      <c r="K64" s="136"/>
      <c r="L64" s="131"/>
      <c r="M64" s="136"/>
      <c r="N64" s="132"/>
      <c r="O64" s="133"/>
      <c r="P64" s="132"/>
      <c r="Q64" s="130"/>
      <c r="R64" s="130"/>
      <c r="S64" s="130"/>
      <c r="T64" s="130"/>
      <c r="U64" s="130"/>
      <c r="V64" s="130"/>
      <c r="W64" s="136"/>
      <c r="X64" s="130"/>
      <c r="Y64" s="135"/>
      <c r="Z64" s="130"/>
      <c r="AX64" s="114"/>
    </row>
    <row r="65" spans="1:51" ht="20.25" x14ac:dyDescent="0.3">
      <c r="A65" s="115"/>
      <c r="B65" s="116"/>
      <c r="E65" s="14"/>
      <c r="F65" s="14"/>
      <c r="G65" s="14"/>
      <c r="H65" s="14"/>
      <c r="I65" s="14"/>
      <c r="J65" s="14"/>
      <c r="L65" s="111" t="str">
        <f>($A$3)</f>
        <v>ALC KSE Szeged II</v>
      </c>
      <c r="N65" s="112">
        <v>9</v>
      </c>
      <c r="O65" s="113" t="s">
        <v>6</v>
      </c>
      <c r="P65" s="112">
        <v>7</v>
      </c>
      <c r="R65" s="14" t="str">
        <f>($A$4)</f>
        <v>Józsefvárosi SzE III</v>
      </c>
      <c r="S65" s="14"/>
      <c r="V65" s="14"/>
      <c r="Z65" s="14"/>
      <c r="AA65" s="117"/>
      <c r="AB65" s="118"/>
      <c r="AC65" s="117"/>
      <c r="AE65" s="14"/>
      <c r="AF65" s="14"/>
      <c r="AG65" s="14"/>
      <c r="AH65" s="14"/>
      <c r="AI65" s="117"/>
      <c r="AJ65" s="118"/>
      <c r="AK65" s="117"/>
      <c r="AM65" s="14"/>
      <c r="AN65" s="14"/>
      <c r="AO65" s="14"/>
      <c r="AP65" s="14"/>
      <c r="AQ65" s="14"/>
      <c r="AR65" s="14"/>
      <c r="AT65" s="14"/>
      <c r="AU65" s="14"/>
      <c r="AV65" s="14"/>
      <c r="AW65" s="14"/>
      <c r="AX65" s="114"/>
    </row>
    <row r="66" spans="1:51" ht="26.25" x14ac:dyDescent="0.3">
      <c r="A66" s="107">
        <v>11</v>
      </c>
      <c r="B66" s="116"/>
      <c r="E66" s="14"/>
      <c r="F66" s="14"/>
      <c r="G66" s="14"/>
      <c r="H66" s="14"/>
      <c r="I66" s="14"/>
      <c r="J66" s="14"/>
      <c r="L66" s="111" t="str">
        <f>($A$5)</f>
        <v>Benfica-Mundial II</v>
      </c>
      <c r="N66" s="112">
        <v>6</v>
      </c>
      <c r="O66" s="113" t="s">
        <v>6</v>
      </c>
      <c r="P66" s="112">
        <v>10</v>
      </c>
      <c r="Q66" s="117"/>
      <c r="R66" s="14" t="str">
        <f>($A$7)</f>
        <v>Erzsébetvárosi SE II</v>
      </c>
      <c r="S66" s="14"/>
      <c r="V66" s="14"/>
      <c r="Y66" s="109"/>
      <c r="Z66" s="14"/>
      <c r="AA66" s="110"/>
      <c r="AB66" s="110"/>
      <c r="AC66" s="110"/>
      <c r="AE66" s="14"/>
      <c r="AF66" s="14"/>
      <c r="AG66" s="14"/>
      <c r="AH66" s="14"/>
      <c r="AI66" s="110"/>
      <c r="AJ66" s="110"/>
      <c r="AK66" s="110"/>
      <c r="AM66" s="14"/>
      <c r="AN66" s="14"/>
      <c r="AO66" s="14"/>
      <c r="AP66" s="14"/>
      <c r="AQ66" s="14"/>
      <c r="AR66" s="14"/>
      <c r="AT66" s="14"/>
      <c r="AU66" s="14"/>
      <c r="AV66" s="14"/>
      <c r="AW66" s="14"/>
      <c r="AX66" s="114"/>
      <c r="AY66" s="14"/>
    </row>
    <row r="67" spans="1:51" ht="20.25" x14ac:dyDescent="0.3">
      <c r="A67" s="115"/>
      <c r="B67" s="116"/>
      <c r="E67" s="14"/>
      <c r="F67" s="14"/>
      <c r="G67" s="14"/>
      <c r="H67" s="14"/>
      <c r="I67" s="14"/>
      <c r="J67" s="14"/>
      <c r="L67" s="111" t="str">
        <f>($A$8)</f>
        <v>Modern SE</v>
      </c>
      <c r="N67" s="112">
        <v>12</v>
      </c>
      <c r="O67" s="113" t="s">
        <v>6</v>
      </c>
      <c r="P67" s="112">
        <v>4</v>
      </c>
      <c r="R67" s="14" t="str">
        <f>($A$9)</f>
        <v>Újkori Táltosok II</v>
      </c>
      <c r="S67" s="14"/>
      <c r="V67" s="14"/>
      <c r="Z67" s="14"/>
      <c r="AA67" s="117"/>
      <c r="AB67" s="118"/>
      <c r="AC67" s="117"/>
      <c r="AE67" s="14"/>
      <c r="AF67" s="14"/>
      <c r="AG67" s="14"/>
      <c r="AH67" s="14"/>
      <c r="AI67" s="117"/>
      <c r="AJ67" s="118"/>
      <c r="AK67" s="117"/>
      <c r="AM67" s="14"/>
      <c r="AN67" s="14"/>
      <c r="AO67" s="14"/>
      <c r="AP67" s="14"/>
      <c r="AQ67" s="14"/>
      <c r="AR67" s="14"/>
      <c r="AT67" s="14"/>
      <c r="AU67" s="14"/>
      <c r="AV67" s="14"/>
      <c r="AW67" s="14"/>
      <c r="AX67" s="114"/>
    </row>
    <row r="68" spans="1:51" ht="20.25" x14ac:dyDescent="0.3">
      <c r="A68" s="115"/>
      <c r="B68" s="116"/>
      <c r="D68" s="109"/>
      <c r="E68" s="14"/>
      <c r="F68" s="14"/>
      <c r="G68" s="14"/>
      <c r="H68" s="14"/>
      <c r="I68" s="14"/>
      <c r="J68" s="14"/>
      <c r="L68" s="111" t="str">
        <f>($A$10)</f>
        <v>Testvériség SE II</v>
      </c>
      <c r="N68" s="112">
        <v>15</v>
      </c>
      <c r="O68" s="113" t="s">
        <v>6</v>
      </c>
      <c r="P68" s="112">
        <v>1</v>
      </c>
      <c r="Q68" s="117" t="s">
        <v>47</v>
      </c>
      <c r="R68" s="14" t="str">
        <f>($A$12)</f>
        <v>Soproni MAFC</v>
      </c>
      <c r="S68" s="14"/>
      <c r="V68" s="14"/>
      <c r="Y68" s="109"/>
      <c r="Z68" s="14"/>
      <c r="AA68" s="110"/>
      <c r="AB68" s="110"/>
      <c r="AC68" s="110"/>
      <c r="AE68" s="14"/>
      <c r="AF68" s="14"/>
      <c r="AG68" s="14"/>
      <c r="AH68" s="14"/>
      <c r="AI68" s="110"/>
      <c r="AJ68" s="110"/>
      <c r="AK68" s="110"/>
      <c r="AM68" s="14"/>
      <c r="AN68" s="14"/>
      <c r="AO68" s="14"/>
      <c r="AP68" s="14"/>
      <c r="AQ68" s="14"/>
      <c r="AR68" s="14"/>
      <c r="AT68" s="14"/>
      <c r="AU68" s="14"/>
      <c r="AV68" s="14"/>
      <c r="AW68" s="14"/>
      <c r="AX68" s="114"/>
      <c r="AY68" s="14"/>
    </row>
    <row r="69" spans="1:51" ht="3.75" customHeight="1" x14ac:dyDescent="0.3">
      <c r="A69" s="115"/>
      <c r="B69" s="116"/>
      <c r="C69" s="137"/>
      <c r="D69" s="138"/>
      <c r="E69" s="116"/>
      <c r="F69" s="116"/>
      <c r="G69" s="116"/>
      <c r="H69" s="116"/>
      <c r="I69" s="116"/>
      <c r="J69" s="116"/>
      <c r="K69" s="139"/>
      <c r="L69" s="139"/>
      <c r="M69" s="139"/>
      <c r="N69" s="116"/>
      <c r="O69" s="140"/>
      <c r="P69" s="141"/>
      <c r="Q69" s="140"/>
      <c r="R69" s="116"/>
      <c r="S69" s="116"/>
      <c r="T69" s="139"/>
      <c r="U69" s="139"/>
      <c r="V69" s="116"/>
      <c r="W69" s="139"/>
      <c r="X69" s="139"/>
      <c r="Y69" s="139"/>
      <c r="Z69" s="116"/>
      <c r="AA69" s="140"/>
      <c r="AB69" s="141"/>
      <c r="AC69" s="140"/>
      <c r="AD69" s="139"/>
      <c r="AE69" s="116"/>
      <c r="AF69" s="116"/>
      <c r="AG69" s="116"/>
      <c r="AH69" s="116"/>
      <c r="AI69" s="140"/>
      <c r="AJ69" s="141"/>
      <c r="AK69" s="140"/>
      <c r="AL69" s="139"/>
      <c r="AM69" s="116"/>
      <c r="AN69" s="116"/>
      <c r="AO69" s="116"/>
      <c r="AP69" s="14"/>
      <c r="AQ69" s="14"/>
      <c r="AR69" s="14"/>
      <c r="AS69" s="14"/>
      <c r="AT69" s="14"/>
      <c r="AU69" s="14"/>
      <c r="AV69" s="14"/>
      <c r="AW69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zoomScale="85" zoomScaleNormal="85" workbookViewId="0"/>
  </sheetViews>
  <sheetFormatPr defaultRowHeight="24.95" customHeight="1" x14ac:dyDescent="0.3"/>
  <cols>
    <col min="1" max="1" width="25.7109375" style="158" customWidth="1"/>
    <col min="2" max="9" width="18.7109375" style="157" customWidth="1"/>
    <col min="10" max="14" width="9.140625" style="157"/>
    <col min="15" max="15" width="9.140625" style="246"/>
    <col min="16" max="17" width="40.7109375" style="245" customWidth="1"/>
    <col min="18" max="18" width="9.140625" style="245"/>
    <col min="19" max="19" width="9.140625" style="246"/>
    <col min="20" max="21" width="40.7109375" style="245" customWidth="1"/>
    <col min="22" max="25" width="9.140625" style="245"/>
    <col min="26" max="16384" width="9.140625" style="157"/>
  </cols>
  <sheetData>
    <row r="1" spans="1:21" ht="41.1" customHeight="1" thickBot="1" x14ac:dyDescent="0.35">
      <c r="A1" s="156" t="s">
        <v>124</v>
      </c>
      <c r="B1" s="165" t="s">
        <v>74</v>
      </c>
      <c r="C1" s="165" t="s">
        <v>75</v>
      </c>
      <c r="D1" s="165" t="s">
        <v>77</v>
      </c>
      <c r="E1" s="165" t="s">
        <v>76</v>
      </c>
      <c r="F1" s="165" t="s">
        <v>78</v>
      </c>
      <c r="G1" s="165" t="s">
        <v>79</v>
      </c>
      <c r="H1" s="173"/>
      <c r="I1" s="231"/>
      <c r="J1" s="253" t="s">
        <v>189</v>
      </c>
      <c r="K1" s="251" t="s">
        <v>184</v>
      </c>
      <c r="L1" s="175"/>
      <c r="M1" s="175"/>
      <c r="O1" s="247" t="s">
        <v>0</v>
      </c>
      <c r="P1" s="247"/>
      <c r="Q1" s="247"/>
      <c r="S1" s="247" t="s">
        <v>0</v>
      </c>
      <c r="T1" s="247"/>
      <c r="U1" s="247"/>
    </row>
    <row r="2" spans="1:21" ht="24.95" customHeight="1" x14ac:dyDescent="0.3">
      <c r="A2" s="163" t="s">
        <v>61</v>
      </c>
      <c r="B2" s="166"/>
      <c r="C2" s="167"/>
      <c r="D2" s="167"/>
      <c r="E2" s="167"/>
      <c r="F2" s="167"/>
      <c r="G2" s="167"/>
      <c r="H2" s="167"/>
      <c r="I2" s="168"/>
      <c r="J2" s="275"/>
      <c r="K2" s="277"/>
      <c r="L2" s="176"/>
      <c r="M2" s="176"/>
      <c r="O2" s="247" t="s">
        <v>166</v>
      </c>
      <c r="P2" s="247"/>
      <c r="Q2" s="247" t="s">
        <v>75</v>
      </c>
      <c r="S2" s="247" t="s">
        <v>167</v>
      </c>
      <c r="T2" s="247"/>
      <c r="U2" s="247" t="s">
        <v>74</v>
      </c>
    </row>
    <row r="3" spans="1:21" ht="24.95" customHeight="1" x14ac:dyDescent="0.3">
      <c r="A3" s="164" t="s">
        <v>62</v>
      </c>
      <c r="B3" s="169"/>
      <c r="C3" s="160"/>
      <c r="D3" s="160"/>
      <c r="E3" s="249" t="s">
        <v>191</v>
      </c>
      <c r="F3" s="254" t="s">
        <v>188</v>
      </c>
      <c r="G3" s="160"/>
      <c r="H3" s="160"/>
      <c r="I3" s="170"/>
      <c r="J3" s="276">
        <v>0</v>
      </c>
      <c r="K3" s="278">
        <v>0</v>
      </c>
      <c r="L3" s="159"/>
      <c r="M3" s="159"/>
      <c r="O3" s="247" t="s">
        <v>181</v>
      </c>
      <c r="P3" s="247"/>
      <c r="Q3" s="247" t="s">
        <v>76</v>
      </c>
      <c r="S3" s="247" t="s">
        <v>168</v>
      </c>
      <c r="T3" s="247"/>
      <c r="U3" s="247" t="s">
        <v>78</v>
      </c>
    </row>
    <row r="4" spans="1:21" ht="24.95" customHeight="1" x14ac:dyDescent="0.3">
      <c r="A4" s="163" t="s">
        <v>63</v>
      </c>
      <c r="B4" s="250" t="s">
        <v>188</v>
      </c>
      <c r="C4" s="254" t="s">
        <v>187</v>
      </c>
      <c r="D4" s="160"/>
      <c r="E4" s="160"/>
      <c r="F4" s="160"/>
      <c r="G4" s="160"/>
      <c r="H4" s="160"/>
      <c r="I4" s="170"/>
      <c r="J4" s="276">
        <v>0</v>
      </c>
      <c r="K4" s="278">
        <v>0</v>
      </c>
      <c r="L4" s="159"/>
      <c r="M4" s="159"/>
      <c r="O4" s="247" t="s">
        <v>180</v>
      </c>
      <c r="P4" s="247"/>
      <c r="Q4" s="247"/>
      <c r="S4" s="247" t="s">
        <v>169</v>
      </c>
      <c r="T4" s="247"/>
      <c r="U4" s="247"/>
    </row>
    <row r="5" spans="1:21" ht="24.95" customHeight="1" x14ac:dyDescent="0.3">
      <c r="A5" s="163" t="s">
        <v>64</v>
      </c>
      <c r="B5" s="169"/>
      <c r="C5" s="160"/>
      <c r="D5" s="160"/>
      <c r="E5" s="160"/>
      <c r="F5" s="160"/>
      <c r="G5" s="160"/>
      <c r="H5" s="160"/>
      <c r="I5" s="170"/>
      <c r="J5" s="276"/>
      <c r="K5" s="278"/>
      <c r="L5" s="159"/>
      <c r="M5" s="159"/>
      <c r="O5" s="247" t="s">
        <v>179</v>
      </c>
      <c r="P5" s="247"/>
      <c r="Q5" s="247"/>
      <c r="S5" s="247" t="s">
        <v>170</v>
      </c>
      <c r="T5" s="247"/>
      <c r="U5" s="247"/>
    </row>
    <row r="6" spans="1:21" ht="24.95" customHeight="1" x14ac:dyDescent="0.3">
      <c r="A6" s="163" t="s">
        <v>65</v>
      </c>
      <c r="B6" s="169"/>
      <c r="C6" s="160"/>
      <c r="D6" s="160"/>
      <c r="E6" s="254" t="s">
        <v>186</v>
      </c>
      <c r="F6" s="249" t="s">
        <v>186</v>
      </c>
      <c r="G6" s="160"/>
      <c r="H6" s="160"/>
      <c r="I6" s="170"/>
      <c r="J6" s="276">
        <v>1</v>
      </c>
      <c r="K6" s="278">
        <v>1</v>
      </c>
      <c r="L6" s="159"/>
      <c r="M6" s="159"/>
      <c r="O6" s="247" t="s">
        <v>178</v>
      </c>
      <c r="P6" s="247"/>
      <c r="Q6" s="247"/>
      <c r="S6" s="247" t="s">
        <v>171</v>
      </c>
      <c r="T6" s="247"/>
      <c r="U6" s="247"/>
    </row>
    <row r="7" spans="1:21" ht="24.95" customHeight="1" x14ac:dyDescent="0.3">
      <c r="A7" s="163" t="s">
        <v>182</v>
      </c>
      <c r="B7" s="255" t="s">
        <v>185</v>
      </c>
      <c r="C7" s="249" t="s">
        <v>188</v>
      </c>
      <c r="D7" s="160"/>
      <c r="E7" s="160"/>
      <c r="F7" s="160"/>
      <c r="G7" s="160"/>
      <c r="H7" s="160"/>
      <c r="I7" s="170"/>
      <c r="J7" s="276">
        <v>1</v>
      </c>
      <c r="K7" s="278">
        <v>2</v>
      </c>
      <c r="L7" s="159"/>
      <c r="M7" s="159"/>
      <c r="O7" s="247" t="s">
        <v>177</v>
      </c>
      <c r="P7" s="247"/>
      <c r="Q7" s="247"/>
      <c r="S7" s="247" t="s">
        <v>172</v>
      </c>
      <c r="T7" s="247"/>
      <c r="U7" s="247"/>
    </row>
    <row r="8" spans="1:21" ht="24.95" customHeight="1" x14ac:dyDescent="0.3">
      <c r="A8" s="163"/>
      <c r="B8" s="193"/>
      <c r="C8" s="194"/>
      <c r="D8" s="194"/>
      <c r="E8" s="194"/>
      <c r="F8" s="194"/>
      <c r="G8" s="194"/>
      <c r="H8" s="195"/>
      <c r="I8" s="196"/>
      <c r="J8" s="276"/>
      <c r="K8" s="278"/>
      <c r="L8" s="159"/>
      <c r="M8" s="159"/>
      <c r="O8" s="247" t="s">
        <v>176</v>
      </c>
      <c r="P8" s="247"/>
      <c r="Q8" s="247"/>
      <c r="S8" s="247" t="s">
        <v>173</v>
      </c>
      <c r="T8" s="247"/>
      <c r="U8" s="247"/>
    </row>
    <row r="9" spans="1:21" ht="24.95" customHeight="1" thickBot="1" x14ac:dyDescent="0.35">
      <c r="A9" s="163"/>
      <c r="B9" s="171"/>
      <c r="C9" s="161"/>
      <c r="D9" s="161"/>
      <c r="E9" s="161"/>
      <c r="F9" s="161"/>
      <c r="G9" s="161"/>
      <c r="H9" s="162"/>
      <c r="I9" s="172"/>
      <c r="J9" s="276"/>
      <c r="K9" s="278"/>
      <c r="L9" s="159"/>
      <c r="M9" s="159"/>
      <c r="O9" s="247" t="s">
        <v>175</v>
      </c>
      <c r="P9" s="247"/>
      <c r="Q9" s="247"/>
      <c r="S9" s="247" t="s">
        <v>174</v>
      </c>
      <c r="T9" s="247"/>
      <c r="U9" s="247"/>
    </row>
    <row r="10" spans="1:21" ht="24.95" customHeight="1" x14ac:dyDescent="0.35">
      <c r="A10" s="177"/>
      <c r="B10" s="273">
        <v>1</v>
      </c>
      <c r="C10" s="274">
        <v>2</v>
      </c>
      <c r="D10" s="274"/>
      <c r="E10" s="274">
        <v>1</v>
      </c>
      <c r="F10" s="274">
        <v>2</v>
      </c>
      <c r="G10" s="274"/>
      <c r="H10" s="274"/>
      <c r="I10" s="274"/>
      <c r="J10" s="319" t="s">
        <v>192</v>
      </c>
      <c r="K10" s="320"/>
    </row>
    <row r="11" spans="1:21" ht="24.95" customHeight="1" x14ac:dyDescent="0.3">
      <c r="A11" s="177"/>
      <c r="B11" s="279">
        <v>2</v>
      </c>
      <c r="C11" s="278">
        <v>2</v>
      </c>
      <c r="D11" s="278"/>
      <c r="E11" s="278">
        <v>2</v>
      </c>
      <c r="F11" s="278">
        <v>1</v>
      </c>
      <c r="G11" s="280"/>
      <c r="H11" s="278"/>
      <c r="I11" s="278"/>
    </row>
    <row r="12" spans="1:21" ht="24.95" customHeight="1" x14ac:dyDescent="0.3">
      <c r="A12" s="177"/>
      <c r="B12" s="174"/>
      <c r="C12" s="159"/>
      <c r="D12" s="159"/>
      <c r="E12" s="159"/>
      <c r="F12" s="159"/>
      <c r="G12" s="159"/>
      <c r="H12" s="159"/>
      <c r="I12" s="159"/>
    </row>
    <row r="13" spans="1:21" ht="24.95" customHeight="1" x14ac:dyDescent="0.3">
      <c r="A13" s="178"/>
      <c r="B13" s="174"/>
      <c r="C13" s="159"/>
      <c r="D13" s="159"/>
      <c r="E13" s="159"/>
      <c r="F13" s="159"/>
      <c r="G13" s="159"/>
      <c r="H13" s="159"/>
      <c r="I13" s="159"/>
    </row>
    <row r="15" spans="1:21" ht="24.95" customHeight="1" x14ac:dyDescent="0.3">
      <c r="A15" s="157"/>
    </row>
    <row r="16" spans="1:21" ht="24.95" customHeight="1" x14ac:dyDescent="0.3">
      <c r="A16" s="157"/>
    </row>
  </sheetData>
  <mergeCells count="1">
    <mergeCell ref="J10:K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31" zoomScale="84" zoomScaleNormal="84" workbookViewId="0">
      <selection activeCell="E44" sqref="E44"/>
    </sheetView>
  </sheetViews>
  <sheetFormatPr defaultRowHeight="24.95" customHeight="1" x14ac:dyDescent="0.25"/>
  <cols>
    <col min="1" max="1" width="25.7109375" style="158" customWidth="1"/>
    <col min="2" max="9" width="18.7109375" style="157" customWidth="1"/>
    <col min="10" max="16384" width="9.140625" style="157"/>
  </cols>
  <sheetData>
    <row r="1" spans="1:13" ht="41.1" customHeight="1" thickBot="1" x14ac:dyDescent="0.35">
      <c r="A1" s="156" t="s">
        <v>115</v>
      </c>
      <c r="B1" s="204" t="s">
        <v>81</v>
      </c>
      <c r="C1" s="204" t="s">
        <v>116</v>
      </c>
      <c r="D1" s="204" t="s">
        <v>117</v>
      </c>
      <c r="E1" s="204" t="s">
        <v>82</v>
      </c>
      <c r="F1" s="204" t="s">
        <v>83</v>
      </c>
      <c r="G1" s="204" t="s">
        <v>84</v>
      </c>
      <c r="H1" s="205"/>
      <c r="I1" s="232"/>
      <c r="J1" s="253" t="s">
        <v>202</v>
      </c>
      <c r="K1" s="251" t="s">
        <v>206</v>
      </c>
      <c r="L1" s="175"/>
      <c r="M1" s="175"/>
    </row>
    <row r="2" spans="1:13" ht="24.95" customHeight="1" x14ac:dyDescent="0.25">
      <c r="A2" s="191" t="s">
        <v>85</v>
      </c>
      <c r="B2" s="166"/>
      <c r="C2" s="167"/>
      <c r="D2" s="167"/>
      <c r="E2" s="281" t="s">
        <v>197</v>
      </c>
      <c r="F2" s="297" t="s">
        <v>199</v>
      </c>
      <c r="G2" s="167"/>
      <c r="H2" s="167"/>
      <c r="I2" s="168"/>
      <c r="J2" s="275">
        <v>2</v>
      </c>
      <c r="K2" s="277">
        <v>2</v>
      </c>
      <c r="L2" s="176"/>
      <c r="M2" s="176"/>
    </row>
    <row r="3" spans="1:13" ht="24.95" customHeight="1" x14ac:dyDescent="0.25">
      <c r="A3" s="192" t="s">
        <v>86</v>
      </c>
      <c r="B3" s="169"/>
      <c r="C3" s="160"/>
      <c r="D3" s="160"/>
      <c r="E3" s="249" t="s">
        <v>204</v>
      </c>
      <c r="F3" s="254" t="s">
        <v>185</v>
      </c>
      <c r="G3" s="160"/>
      <c r="H3" s="160"/>
      <c r="I3" s="170"/>
      <c r="J3" s="276">
        <v>1</v>
      </c>
      <c r="K3" s="278">
        <v>2</v>
      </c>
      <c r="L3" s="159"/>
      <c r="M3" s="159"/>
    </row>
    <row r="4" spans="1:13" ht="24.95" customHeight="1" x14ac:dyDescent="0.25">
      <c r="A4" s="191" t="s">
        <v>87</v>
      </c>
      <c r="B4" s="169"/>
      <c r="C4" s="160"/>
      <c r="D4" s="160"/>
      <c r="E4" s="160"/>
      <c r="F4" s="160"/>
      <c r="G4" s="160"/>
      <c r="H4" s="160"/>
      <c r="I4" s="170"/>
      <c r="J4" s="276"/>
      <c r="K4" s="278"/>
      <c r="L4" s="159"/>
      <c r="M4" s="159"/>
    </row>
    <row r="5" spans="1:13" ht="24.95" customHeight="1" x14ac:dyDescent="0.25">
      <c r="A5" s="191" t="s">
        <v>88</v>
      </c>
      <c r="B5" s="255" t="s">
        <v>199</v>
      </c>
      <c r="C5" s="249" t="s">
        <v>205</v>
      </c>
      <c r="D5" s="160"/>
      <c r="E5" s="160"/>
      <c r="F5" s="160"/>
      <c r="G5" s="160"/>
      <c r="H5" s="160"/>
      <c r="I5" s="170"/>
      <c r="J5" s="276">
        <v>2</v>
      </c>
      <c r="K5" s="278">
        <v>1</v>
      </c>
      <c r="L5" s="159"/>
      <c r="M5" s="159"/>
    </row>
    <row r="6" spans="1:13" ht="24.95" customHeight="1" x14ac:dyDescent="0.25">
      <c r="A6" s="191" t="s">
        <v>89</v>
      </c>
      <c r="B6" s="298" t="s">
        <v>203</v>
      </c>
      <c r="C6" s="160"/>
      <c r="D6" s="160"/>
      <c r="E6" s="160"/>
      <c r="F6" s="160"/>
      <c r="G6" s="160"/>
      <c r="H6" s="160"/>
      <c r="I6" s="170"/>
      <c r="J6" s="276"/>
      <c r="K6" s="278">
        <v>2</v>
      </c>
      <c r="L6" s="159"/>
      <c r="M6" s="159"/>
    </row>
    <row r="7" spans="1:13" ht="24.95" customHeight="1" x14ac:dyDescent="0.25">
      <c r="A7" s="191" t="s">
        <v>91</v>
      </c>
      <c r="B7" s="169"/>
      <c r="C7" s="160"/>
      <c r="D7" s="160"/>
      <c r="E7" s="160"/>
      <c r="F7" s="160"/>
      <c r="G7" s="160"/>
      <c r="H7" s="160"/>
      <c r="I7" s="170"/>
      <c r="J7" s="276"/>
      <c r="K7" s="278"/>
      <c r="L7" s="159"/>
      <c r="M7" s="159"/>
    </row>
    <row r="8" spans="1:13" ht="24.95" customHeight="1" x14ac:dyDescent="0.25">
      <c r="A8" s="285" t="s">
        <v>90</v>
      </c>
      <c r="C8" s="282" t="s">
        <v>190</v>
      </c>
      <c r="D8" s="194"/>
      <c r="E8" s="194"/>
      <c r="F8" s="194"/>
      <c r="G8" s="194"/>
      <c r="H8" s="195"/>
      <c r="I8" s="196"/>
      <c r="J8" s="276">
        <v>0</v>
      </c>
      <c r="K8" s="278"/>
      <c r="L8" s="159"/>
      <c r="M8" s="159"/>
    </row>
    <row r="9" spans="1:13" ht="24.95" customHeight="1" thickBot="1" x14ac:dyDescent="0.3">
      <c r="A9" s="191" t="s">
        <v>92</v>
      </c>
      <c r="B9" s="171"/>
      <c r="C9" s="161"/>
      <c r="D9" s="161"/>
      <c r="E9" s="161"/>
      <c r="F9" s="161"/>
      <c r="G9" s="161"/>
      <c r="H9" s="162"/>
      <c r="I9" s="172"/>
      <c r="J9" s="276"/>
      <c r="K9" s="278"/>
      <c r="L9" s="159"/>
      <c r="M9" s="159"/>
    </row>
    <row r="10" spans="1:13" ht="24.95" customHeight="1" x14ac:dyDescent="0.35">
      <c r="A10" s="177"/>
      <c r="B10" s="273">
        <v>0</v>
      </c>
      <c r="C10" s="274">
        <v>2</v>
      </c>
      <c r="D10" s="274"/>
      <c r="E10" s="274">
        <v>0</v>
      </c>
      <c r="F10" s="274">
        <v>1</v>
      </c>
      <c r="G10" s="274"/>
      <c r="H10" s="274"/>
      <c r="I10" s="274"/>
      <c r="J10" s="319" t="s">
        <v>207</v>
      </c>
      <c r="K10" s="320"/>
    </row>
    <row r="11" spans="1:13" ht="24.95" customHeight="1" x14ac:dyDescent="0.25">
      <c r="A11" s="177"/>
      <c r="B11" s="279">
        <v>0</v>
      </c>
      <c r="C11" s="278">
        <v>1</v>
      </c>
      <c r="D11" s="278"/>
      <c r="E11" s="278">
        <v>0</v>
      </c>
      <c r="F11" s="278">
        <v>0</v>
      </c>
      <c r="G11" s="280"/>
      <c r="H11" s="278"/>
      <c r="I11" s="278"/>
    </row>
    <row r="12" spans="1:13" ht="24.95" customHeight="1" x14ac:dyDescent="0.25">
      <c r="A12" s="177"/>
      <c r="B12" s="174"/>
      <c r="C12" s="159"/>
      <c r="D12" s="159"/>
      <c r="E12" s="159"/>
      <c r="F12" s="159"/>
      <c r="G12" s="159"/>
      <c r="H12" s="159"/>
      <c r="I12" s="159"/>
    </row>
    <row r="13" spans="1:13" ht="24.95" customHeight="1" x14ac:dyDescent="0.25">
      <c r="A13" s="178"/>
      <c r="B13" s="174"/>
      <c r="C13" s="159"/>
      <c r="D13" s="159"/>
      <c r="E13" s="159"/>
      <c r="F13" s="159"/>
      <c r="G13" s="159"/>
      <c r="H13" s="159"/>
      <c r="I13" s="159"/>
    </row>
    <row r="14" spans="1:13" ht="24.95" customHeight="1" thickBot="1" x14ac:dyDescent="0.3"/>
    <row r="15" spans="1:13" ht="41.1" customHeight="1" thickBot="1" x14ac:dyDescent="0.35">
      <c r="A15" s="156" t="s">
        <v>118</v>
      </c>
      <c r="B15" s="203" t="s">
        <v>48</v>
      </c>
      <c r="C15" s="203" t="s">
        <v>49</v>
      </c>
      <c r="D15" s="203" t="s">
        <v>50</v>
      </c>
      <c r="E15" s="203" t="s">
        <v>51</v>
      </c>
      <c r="F15" s="203" t="s">
        <v>52</v>
      </c>
      <c r="G15" s="203" t="s">
        <v>54</v>
      </c>
      <c r="H15" s="203" t="s">
        <v>53</v>
      </c>
      <c r="I15" s="233"/>
      <c r="J15" s="253" t="s">
        <v>201</v>
      </c>
      <c r="K15" s="251" t="s">
        <v>189</v>
      </c>
      <c r="L15" s="175"/>
      <c r="M15" s="175"/>
    </row>
    <row r="16" spans="1:13" ht="24.95" customHeight="1" x14ac:dyDescent="0.25">
      <c r="A16" s="206" t="s">
        <v>193</v>
      </c>
      <c r="B16" s="166"/>
      <c r="C16" s="167"/>
      <c r="D16" s="297" t="s">
        <v>199</v>
      </c>
      <c r="E16" s="281" t="s">
        <v>195</v>
      </c>
      <c r="F16" s="167"/>
      <c r="G16" s="167"/>
      <c r="H16" s="167"/>
      <c r="I16" s="168"/>
      <c r="J16" s="275">
        <v>0</v>
      </c>
      <c r="K16" s="277">
        <v>2</v>
      </c>
      <c r="L16" s="176"/>
      <c r="M16" s="176"/>
    </row>
    <row r="17" spans="1:13" ht="24.95" customHeight="1" x14ac:dyDescent="0.25">
      <c r="A17" s="206" t="s">
        <v>102</v>
      </c>
      <c r="B17" s="169"/>
      <c r="C17" s="160"/>
      <c r="D17" s="160"/>
      <c r="E17" s="160"/>
      <c r="F17" s="160"/>
      <c r="G17" s="160"/>
      <c r="H17" s="160"/>
      <c r="I17" s="170"/>
      <c r="J17" s="276"/>
      <c r="K17" s="278"/>
      <c r="L17" s="159"/>
      <c r="M17" s="159"/>
    </row>
    <row r="18" spans="1:13" ht="24.95" customHeight="1" x14ac:dyDescent="0.25">
      <c r="A18" s="206" t="s">
        <v>103</v>
      </c>
      <c r="B18" s="169"/>
      <c r="C18" s="160"/>
      <c r="D18" s="160"/>
      <c r="E18" s="160"/>
      <c r="F18" s="160"/>
      <c r="G18" s="160"/>
      <c r="H18" s="160"/>
      <c r="I18" s="170"/>
      <c r="J18" s="276"/>
      <c r="K18" s="278"/>
      <c r="L18" s="159"/>
      <c r="M18" s="159"/>
    </row>
    <row r="19" spans="1:13" ht="24.95" customHeight="1" x14ac:dyDescent="0.25">
      <c r="A19" s="206" t="s">
        <v>104</v>
      </c>
      <c r="B19" s="255" t="s">
        <v>186</v>
      </c>
      <c r="C19" s="249" t="s">
        <v>195</v>
      </c>
      <c r="D19" s="160"/>
      <c r="E19" s="160"/>
      <c r="F19" s="160"/>
      <c r="G19" s="160"/>
      <c r="H19" s="160"/>
      <c r="I19" s="170"/>
      <c r="J19" s="276">
        <v>1</v>
      </c>
      <c r="K19" s="278">
        <v>0</v>
      </c>
      <c r="L19" s="159"/>
      <c r="M19" s="159"/>
    </row>
    <row r="20" spans="1:13" ht="24.95" customHeight="1" x14ac:dyDescent="0.25">
      <c r="A20" s="206" t="s">
        <v>105</v>
      </c>
      <c r="B20" s="169"/>
      <c r="C20" s="160"/>
      <c r="D20" s="160"/>
      <c r="E20" s="160"/>
      <c r="F20" s="160"/>
      <c r="G20" s="160"/>
      <c r="H20" s="160"/>
      <c r="I20" s="170"/>
      <c r="J20" s="276"/>
      <c r="K20" s="278"/>
      <c r="L20" s="159"/>
      <c r="M20" s="159"/>
    </row>
    <row r="21" spans="1:13" ht="24.95" customHeight="1" x14ac:dyDescent="0.25">
      <c r="A21" s="206" t="s">
        <v>106</v>
      </c>
      <c r="B21" s="250" t="s">
        <v>188</v>
      </c>
      <c r="C21" s="254" t="s">
        <v>198</v>
      </c>
      <c r="D21" s="160"/>
      <c r="E21" s="160"/>
      <c r="F21" s="160"/>
      <c r="G21" s="160"/>
      <c r="H21" s="160"/>
      <c r="I21" s="170"/>
      <c r="J21" s="276">
        <v>1</v>
      </c>
      <c r="K21" s="278">
        <v>0</v>
      </c>
      <c r="L21" s="159"/>
      <c r="M21" s="159"/>
    </row>
    <row r="22" spans="1:13" ht="24.95" customHeight="1" x14ac:dyDescent="0.25">
      <c r="A22" s="206" t="s">
        <v>107</v>
      </c>
      <c r="B22" s="193"/>
      <c r="C22" s="194"/>
      <c r="D22" s="194"/>
      <c r="E22" s="194"/>
      <c r="F22" s="194"/>
      <c r="G22" s="194"/>
      <c r="H22" s="195"/>
      <c r="I22" s="196"/>
      <c r="J22" s="276"/>
      <c r="K22" s="278"/>
      <c r="L22" s="159"/>
      <c r="M22" s="159"/>
    </row>
    <row r="23" spans="1:13" ht="24.95" customHeight="1" thickBot="1" x14ac:dyDescent="0.3">
      <c r="A23" s="206" t="s">
        <v>108</v>
      </c>
      <c r="B23" s="171"/>
      <c r="C23" s="161"/>
      <c r="D23" s="283" t="s">
        <v>197</v>
      </c>
      <c r="E23" s="299" t="s">
        <v>188</v>
      </c>
      <c r="F23" s="161"/>
      <c r="G23" s="161"/>
      <c r="H23" s="162"/>
      <c r="I23" s="172"/>
      <c r="J23" s="276">
        <v>2</v>
      </c>
      <c r="K23" s="278">
        <v>0</v>
      </c>
      <c r="L23" s="159"/>
      <c r="M23" s="159"/>
    </row>
    <row r="24" spans="1:13" ht="24.95" customHeight="1" x14ac:dyDescent="0.35">
      <c r="A24" s="177"/>
      <c r="B24" s="273">
        <v>1</v>
      </c>
      <c r="C24" s="274">
        <v>1</v>
      </c>
      <c r="D24" s="274">
        <v>0</v>
      </c>
      <c r="E24" s="274">
        <v>2</v>
      </c>
      <c r="F24" s="274"/>
      <c r="G24" s="274"/>
      <c r="H24" s="274"/>
      <c r="I24" s="274"/>
      <c r="J24" s="319" t="s">
        <v>209</v>
      </c>
      <c r="K24" s="320"/>
    </row>
    <row r="25" spans="1:13" ht="24.95" customHeight="1" x14ac:dyDescent="0.25">
      <c r="A25" s="177"/>
      <c r="B25" s="279">
        <v>2</v>
      </c>
      <c r="C25" s="278">
        <v>2</v>
      </c>
      <c r="D25" s="278">
        <v>0</v>
      </c>
      <c r="E25" s="278">
        <v>2</v>
      </c>
      <c r="F25" s="278"/>
      <c r="G25" s="280"/>
      <c r="H25" s="278"/>
      <c r="I25" s="278"/>
    </row>
    <row r="26" spans="1:13" ht="24.95" customHeight="1" x14ac:dyDescent="0.25">
      <c r="A26" s="177"/>
      <c r="B26" s="174"/>
      <c r="C26" s="159"/>
      <c r="D26" s="159"/>
      <c r="E26" s="159"/>
      <c r="F26" s="159"/>
      <c r="G26" s="159"/>
      <c r="H26" s="159"/>
      <c r="I26" s="159"/>
    </row>
    <row r="27" spans="1:13" ht="24.95" customHeight="1" x14ac:dyDescent="0.25">
      <c r="A27" s="178"/>
      <c r="B27" s="174"/>
      <c r="C27" s="159"/>
      <c r="D27" s="159"/>
      <c r="E27" s="159"/>
      <c r="F27" s="159"/>
      <c r="G27" s="159"/>
      <c r="H27" s="159"/>
      <c r="I27" s="159"/>
    </row>
    <row r="28" spans="1:13" ht="24.95" customHeight="1" thickBot="1" x14ac:dyDescent="0.3"/>
    <row r="29" spans="1:13" ht="41.1" customHeight="1" thickBot="1" x14ac:dyDescent="0.35">
      <c r="A29" s="156" t="s">
        <v>119</v>
      </c>
      <c r="B29" s="212" t="s">
        <v>110</v>
      </c>
      <c r="C29" s="212" t="s">
        <v>111</v>
      </c>
      <c r="D29" s="212" t="s">
        <v>112</v>
      </c>
      <c r="E29" s="212" t="s">
        <v>113</v>
      </c>
      <c r="F29" s="212" t="s">
        <v>114</v>
      </c>
      <c r="G29" s="211"/>
      <c r="H29" s="211"/>
      <c r="I29" s="235"/>
      <c r="J29" s="253" t="s">
        <v>200</v>
      </c>
      <c r="K29" s="251" t="s">
        <v>212</v>
      </c>
      <c r="L29" s="175"/>
      <c r="M29" s="175"/>
    </row>
    <row r="30" spans="1:13" ht="24.95" customHeight="1" x14ac:dyDescent="0.25">
      <c r="A30" s="210" t="s">
        <v>56</v>
      </c>
      <c r="B30" s="166"/>
      <c r="C30" s="167"/>
      <c r="D30" s="297" t="s">
        <v>195</v>
      </c>
      <c r="F30" s="281" t="s">
        <v>196</v>
      </c>
      <c r="G30" s="167"/>
      <c r="H30" s="167"/>
      <c r="I30" s="168"/>
      <c r="J30" s="275">
        <v>2</v>
      </c>
      <c r="K30" s="277">
        <v>0</v>
      </c>
      <c r="L30" s="176"/>
      <c r="M30" s="176"/>
    </row>
    <row r="31" spans="1:13" ht="24.95" customHeight="1" x14ac:dyDescent="0.25">
      <c r="A31" s="210" t="s">
        <v>57</v>
      </c>
      <c r="B31" s="169"/>
      <c r="C31" s="160"/>
      <c r="D31" s="254" t="s">
        <v>185</v>
      </c>
      <c r="E31" s="249" t="s">
        <v>188</v>
      </c>
      <c r="F31" s="160"/>
      <c r="G31" s="160"/>
      <c r="H31" s="160"/>
      <c r="I31" s="170"/>
      <c r="J31" s="276">
        <v>1</v>
      </c>
      <c r="K31" s="278">
        <v>0</v>
      </c>
      <c r="L31" s="159"/>
      <c r="M31" s="159"/>
    </row>
    <row r="32" spans="1:13" ht="24.95" customHeight="1" x14ac:dyDescent="0.25">
      <c r="A32" s="210" t="s">
        <v>58</v>
      </c>
      <c r="B32" s="250" t="s">
        <v>211</v>
      </c>
      <c r="C32" s="254" t="s">
        <v>195</v>
      </c>
      <c r="D32" s="160"/>
      <c r="E32" s="160"/>
      <c r="F32" s="160"/>
      <c r="G32" s="160"/>
      <c r="H32" s="160"/>
      <c r="I32" s="170"/>
      <c r="J32" s="276">
        <v>0</v>
      </c>
      <c r="K32" s="278">
        <v>0</v>
      </c>
      <c r="L32" s="159"/>
      <c r="M32" s="159"/>
    </row>
    <row r="33" spans="1:13" ht="24.95" customHeight="1" x14ac:dyDescent="0.25">
      <c r="A33" s="210" t="s">
        <v>59</v>
      </c>
      <c r="B33" s="255" t="s">
        <v>195</v>
      </c>
      <c r="C33" s="249" t="s">
        <v>210</v>
      </c>
      <c r="D33" s="160"/>
      <c r="E33" s="160"/>
      <c r="F33" s="160"/>
      <c r="G33" s="160"/>
      <c r="H33" s="160"/>
      <c r="I33" s="170"/>
      <c r="J33" s="276">
        <v>0</v>
      </c>
      <c r="K33" s="278">
        <v>0</v>
      </c>
      <c r="L33" s="159"/>
      <c r="M33" s="159"/>
    </row>
    <row r="34" spans="1:13" ht="24.95" customHeight="1" x14ac:dyDescent="0.25">
      <c r="A34" s="210"/>
      <c r="B34" s="169"/>
      <c r="C34" s="160"/>
      <c r="D34" s="160"/>
      <c r="E34" s="160"/>
      <c r="F34" s="160"/>
      <c r="G34" s="160"/>
      <c r="H34" s="160"/>
      <c r="I34" s="170"/>
      <c r="J34" s="276"/>
      <c r="K34" s="278"/>
      <c r="L34" s="159"/>
      <c r="M34" s="159"/>
    </row>
    <row r="35" spans="1:13" ht="24.95" customHeight="1" x14ac:dyDescent="0.25">
      <c r="A35" s="210"/>
      <c r="B35" s="169"/>
      <c r="C35" s="160"/>
      <c r="D35" s="160"/>
      <c r="E35" s="160"/>
      <c r="F35" s="160"/>
      <c r="G35" s="160"/>
      <c r="H35" s="160"/>
      <c r="I35" s="170"/>
      <c r="J35" s="276"/>
      <c r="K35" s="278"/>
      <c r="L35" s="159"/>
      <c r="M35" s="159"/>
    </row>
    <row r="36" spans="1:13" ht="24.95" customHeight="1" x14ac:dyDescent="0.25">
      <c r="A36" s="210"/>
      <c r="B36" s="193"/>
      <c r="C36" s="194"/>
      <c r="D36" s="194"/>
      <c r="E36" s="194"/>
      <c r="F36" s="194"/>
      <c r="G36" s="194"/>
      <c r="H36" s="195"/>
      <c r="I36" s="196"/>
      <c r="J36" s="276"/>
      <c r="K36" s="278"/>
      <c r="L36" s="159"/>
      <c r="M36" s="159"/>
    </row>
    <row r="37" spans="1:13" ht="24.95" customHeight="1" thickBot="1" x14ac:dyDescent="0.3">
      <c r="A37" s="210"/>
      <c r="B37" s="171"/>
      <c r="C37" s="161"/>
      <c r="D37" s="161"/>
      <c r="E37" s="161"/>
      <c r="F37" s="161"/>
      <c r="G37" s="161"/>
      <c r="H37" s="162"/>
      <c r="I37" s="172"/>
      <c r="J37" s="276"/>
      <c r="K37" s="278"/>
      <c r="L37" s="159"/>
      <c r="M37" s="159"/>
    </row>
    <row r="38" spans="1:13" ht="24.95" customHeight="1" x14ac:dyDescent="0.35">
      <c r="A38" s="177"/>
      <c r="B38" s="273">
        <v>2</v>
      </c>
      <c r="C38" s="274">
        <v>2</v>
      </c>
      <c r="D38" s="274">
        <v>1</v>
      </c>
      <c r="E38" s="274"/>
      <c r="F38" s="274">
        <v>0</v>
      </c>
      <c r="G38" s="274"/>
      <c r="H38" s="274"/>
      <c r="I38" s="274"/>
      <c r="J38" s="319" t="s">
        <v>192</v>
      </c>
      <c r="K38" s="320"/>
    </row>
    <row r="39" spans="1:13" ht="24.95" customHeight="1" x14ac:dyDescent="0.25">
      <c r="A39" s="177"/>
      <c r="B39" s="279">
        <v>2</v>
      </c>
      <c r="C39" s="278">
        <v>2</v>
      </c>
      <c r="D39" s="278">
        <v>2</v>
      </c>
      <c r="E39" s="278">
        <v>2</v>
      </c>
      <c r="F39" s="278"/>
      <c r="G39" s="280"/>
      <c r="H39" s="278"/>
      <c r="I39" s="278"/>
    </row>
    <row r="40" spans="1:13" ht="24.95" customHeight="1" x14ac:dyDescent="0.25">
      <c r="A40" s="177"/>
      <c r="B40" s="174"/>
      <c r="C40" s="159"/>
      <c r="D40" s="159"/>
      <c r="E40" s="159"/>
      <c r="F40" s="159"/>
      <c r="G40" s="159"/>
      <c r="H40" s="159"/>
      <c r="I40" s="159"/>
    </row>
    <row r="41" spans="1:13" ht="24.95" customHeight="1" x14ac:dyDescent="0.25">
      <c r="A41" s="178"/>
      <c r="B41" s="174"/>
      <c r="C41" s="159"/>
      <c r="D41" s="159"/>
      <c r="E41" s="159"/>
      <c r="F41" s="159"/>
      <c r="G41" s="159"/>
      <c r="H41" s="159"/>
      <c r="I41" s="159"/>
    </row>
    <row r="42" spans="1:13" ht="24.95" customHeight="1" thickBot="1" x14ac:dyDescent="0.3"/>
    <row r="43" spans="1:13" ht="41.1" customHeight="1" thickBot="1" x14ac:dyDescent="0.35">
      <c r="A43" s="156" t="s">
        <v>120</v>
      </c>
      <c r="B43" s="220" t="s">
        <v>94</v>
      </c>
      <c r="C43" s="220" t="s">
        <v>95</v>
      </c>
      <c r="D43" s="220" t="s">
        <v>96</v>
      </c>
      <c r="E43" s="220" t="s">
        <v>97</v>
      </c>
      <c r="F43" s="220" t="s">
        <v>121</v>
      </c>
      <c r="G43" s="220" t="s">
        <v>99</v>
      </c>
      <c r="H43" s="221"/>
      <c r="I43" s="236"/>
      <c r="J43" s="253" t="s">
        <v>184</v>
      </c>
      <c r="K43" s="251" t="s">
        <v>189</v>
      </c>
      <c r="L43" s="175"/>
      <c r="M43" s="175"/>
    </row>
    <row r="44" spans="1:13" ht="24.95" customHeight="1" x14ac:dyDescent="0.25">
      <c r="A44" s="216" t="s">
        <v>66</v>
      </c>
      <c r="B44" s="166"/>
      <c r="C44" s="167"/>
      <c r="D44" s="297" t="s">
        <v>203</v>
      </c>
      <c r="E44" s="281" t="s">
        <v>185</v>
      </c>
      <c r="F44" s="167"/>
      <c r="G44" s="167"/>
      <c r="H44" s="167"/>
      <c r="I44" s="168"/>
      <c r="J44" s="275">
        <v>1</v>
      </c>
      <c r="K44" s="277">
        <v>2</v>
      </c>
      <c r="L44" s="176"/>
      <c r="M44" s="176"/>
    </row>
    <row r="45" spans="1:13" ht="24.95" customHeight="1" x14ac:dyDescent="0.25">
      <c r="A45" s="216" t="s">
        <v>67</v>
      </c>
      <c r="B45" s="169"/>
      <c r="C45" s="160"/>
      <c r="D45" s="254" t="s">
        <v>187</v>
      </c>
      <c r="E45" s="249" t="s">
        <v>195</v>
      </c>
      <c r="F45" s="160"/>
      <c r="G45" s="160"/>
      <c r="H45" s="160"/>
      <c r="I45" s="170"/>
      <c r="J45" s="276">
        <v>0</v>
      </c>
      <c r="K45" s="278">
        <v>0</v>
      </c>
      <c r="L45" s="159"/>
      <c r="M45" s="159"/>
    </row>
    <row r="46" spans="1:13" ht="24.95" customHeight="1" x14ac:dyDescent="0.25">
      <c r="A46" s="216" t="s">
        <v>68</v>
      </c>
      <c r="B46" s="250" t="s">
        <v>188</v>
      </c>
      <c r="C46" s="254" t="s">
        <v>191</v>
      </c>
      <c r="D46" s="160"/>
      <c r="E46" s="160"/>
      <c r="F46" s="160"/>
      <c r="G46" s="160"/>
      <c r="H46" s="160"/>
      <c r="I46" s="170"/>
      <c r="J46" s="276">
        <v>0</v>
      </c>
      <c r="K46" s="278">
        <v>0</v>
      </c>
      <c r="L46" s="159"/>
      <c r="M46" s="159"/>
    </row>
    <row r="47" spans="1:13" ht="24.95" customHeight="1" x14ac:dyDescent="0.25">
      <c r="A47" s="216" t="s">
        <v>69</v>
      </c>
      <c r="B47" s="169"/>
      <c r="C47" s="160"/>
      <c r="D47" s="160"/>
      <c r="E47" s="160"/>
      <c r="F47" s="160"/>
      <c r="G47" s="160"/>
      <c r="H47" s="160"/>
      <c r="I47" s="170"/>
      <c r="J47" s="276"/>
      <c r="K47" s="278"/>
      <c r="L47" s="159"/>
      <c r="M47" s="159"/>
    </row>
    <row r="48" spans="1:13" ht="24.95" customHeight="1" x14ac:dyDescent="0.25">
      <c r="A48" s="287" t="s">
        <v>70</v>
      </c>
      <c r="B48" s="286" t="s">
        <v>190</v>
      </c>
      <c r="C48" s="249" t="s">
        <v>208</v>
      </c>
      <c r="D48" s="160"/>
      <c r="E48" s="160"/>
      <c r="F48" s="160"/>
      <c r="G48" s="160"/>
      <c r="H48" s="160"/>
      <c r="I48" s="170"/>
      <c r="J48" s="276">
        <v>0</v>
      </c>
      <c r="K48" s="278">
        <v>0</v>
      </c>
      <c r="L48" s="159"/>
      <c r="M48" s="159"/>
    </row>
    <row r="49" spans="1:13" ht="24.95" customHeight="1" x14ac:dyDescent="0.25">
      <c r="A49" s="216" t="s">
        <v>71</v>
      </c>
      <c r="B49" s="169"/>
      <c r="C49" s="160"/>
      <c r="D49" s="160"/>
      <c r="E49" s="160"/>
      <c r="F49" s="160"/>
      <c r="G49" s="160"/>
      <c r="H49" s="160"/>
      <c r="I49" s="170"/>
      <c r="J49" s="276"/>
      <c r="K49" s="278"/>
      <c r="L49" s="159"/>
      <c r="M49" s="159"/>
    </row>
    <row r="50" spans="1:13" ht="24.95" customHeight="1" x14ac:dyDescent="0.25">
      <c r="A50" s="216" t="s">
        <v>72</v>
      </c>
      <c r="B50" s="193"/>
      <c r="C50" s="194"/>
      <c r="D50" s="194"/>
      <c r="E50" s="194"/>
      <c r="F50" s="194"/>
      <c r="G50" s="194"/>
      <c r="H50" s="195"/>
      <c r="I50" s="196"/>
      <c r="J50" s="276"/>
      <c r="K50" s="278"/>
      <c r="L50" s="159"/>
      <c r="M50" s="159"/>
    </row>
    <row r="51" spans="1:13" ht="24.95" customHeight="1" thickBot="1" x14ac:dyDescent="0.3">
      <c r="A51" s="216"/>
      <c r="B51" s="171"/>
      <c r="C51" s="161"/>
      <c r="D51" s="161"/>
      <c r="E51" s="161"/>
      <c r="F51" s="161"/>
      <c r="G51" s="161"/>
      <c r="H51" s="162"/>
      <c r="I51" s="172"/>
      <c r="J51" s="276"/>
      <c r="K51" s="278"/>
      <c r="L51" s="159"/>
      <c r="M51" s="159"/>
    </row>
    <row r="52" spans="1:13" ht="24.95" customHeight="1" x14ac:dyDescent="0.35">
      <c r="A52" s="177"/>
      <c r="B52" s="273">
        <v>2</v>
      </c>
      <c r="C52" s="274">
        <v>2</v>
      </c>
      <c r="D52" s="274">
        <v>2</v>
      </c>
      <c r="E52" s="274">
        <v>1</v>
      </c>
      <c r="F52" s="274"/>
      <c r="G52" s="274"/>
      <c r="H52" s="274"/>
      <c r="I52" s="274"/>
      <c r="J52" s="319" t="s">
        <v>192</v>
      </c>
      <c r="K52" s="320"/>
    </row>
    <row r="53" spans="1:13" ht="24.95" customHeight="1" x14ac:dyDescent="0.25">
      <c r="A53" s="177"/>
      <c r="B53" s="279">
        <v>2</v>
      </c>
      <c r="C53" s="278">
        <v>2</v>
      </c>
      <c r="D53" s="278">
        <v>0</v>
      </c>
      <c r="E53" s="278">
        <v>2</v>
      </c>
      <c r="F53" s="278"/>
      <c r="G53" s="280"/>
      <c r="H53" s="278"/>
      <c r="I53" s="278"/>
    </row>
    <row r="54" spans="1:13" ht="24.95" customHeight="1" x14ac:dyDescent="0.25">
      <c r="A54" s="177"/>
      <c r="B54" s="174"/>
      <c r="C54" s="159"/>
      <c r="D54" s="159"/>
      <c r="E54" s="159"/>
      <c r="F54" s="159"/>
      <c r="G54" s="159"/>
      <c r="H54" s="159"/>
      <c r="I54" s="159"/>
    </row>
    <row r="55" spans="1:13" ht="24.95" customHeight="1" x14ac:dyDescent="0.25">
      <c r="A55" s="178"/>
      <c r="B55" s="174"/>
      <c r="C55" s="159"/>
      <c r="D55" s="159"/>
      <c r="E55" s="159"/>
      <c r="F55" s="159"/>
      <c r="G55" s="159"/>
      <c r="H55" s="159"/>
      <c r="I55" s="159"/>
    </row>
  </sheetData>
  <mergeCells count="4">
    <mergeCell ref="J10:K10"/>
    <mergeCell ref="J24:K24"/>
    <mergeCell ref="J38:K38"/>
    <mergeCell ref="J52:K5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40" zoomScale="85" zoomScaleNormal="85" workbookViewId="0">
      <selection activeCell="B46" sqref="B46"/>
    </sheetView>
  </sheetViews>
  <sheetFormatPr defaultRowHeight="24.95" customHeight="1" x14ac:dyDescent="0.25"/>
  <cols>
    <col min="1" max="1" width="25.7109375" style="158" customWidth="1"/>
    <col min="2" max="9" width="18.7109375" style="157" customWidth="1"/>
    <col min="10" max="16384" width="9.140625" style="157"/>
  </cols>
  <sheetData>
    <row r="1" spans="1:13" ht="41.1" customHeight="1" thickBot="1" x14ac:dyDescent="0.35">
      <c r="A1" s="156" t="s">
        <v>122</v>
      </c>
      <c r="B1" s="203" t="s">
        <v>48</v>
      </c>
      <c r="C1" s="203" t="s">
        <v>49</v>
      </c>
      <c r="D1" s="203" t="s">
        <v>50</v>
      </c>
      <c r="E1" s="203" t="s">
        <v>51</v>
      </c>
      <c r="F1" s="203" t="s">
        <v>52</v>
      </c>
      <c r="G1" s="203" t="s">
        <v>54</v>
      </c>
      <c r="H1" s="203" t="s">
        <v>53</v>
      </c>
      <c r="I1" s="233"/>
      <c r="J1" s="253" t="s">
        <v>214</v>
      </c>
      <c r="K1" s="251" t="s">
        <v>200</v>
      </c>
      <c r="L1" s="175"/>
      <c r="M1" s="175"/>
    </row>
    <row r="2" spans="1:13" ht="24.95" customHeight="1" x14ac:dyDescent="0.25">
      <c r="A2" s="191" t="s">
        <v>85</v>
      </c>
      <c r="B2" s="300"/>
      <c r="C2" s="301"/>
      <c r="D2" s="301"/>
      <c r="E2" s="302" t="s">
        <v>196</v>
      </c>
      <c r="F2" s="303" t="s">
        <v>186</v>
      </c>
      <c r="G2" s="167"/>
      <c r="H2" s="167"/>
      <c r="I2" s="168"/>
      <c r="J2" s="275">
        <v>2</v>
      </c>
      <c r="K2" s="277">
        <v>1</v>
      </c>
      <c r="L2" s="176"/>
      <c r="M2" s="176"/>
    </row>
    <row r="3" spans="1:13" ht="24.95" customHeight="1" x14ac:dyDescent="0.25">
      <c r="A3" s="192" t="s">
        <v>86</v>
      </c>
      <c r="B3" s="169"/>
      <c r="C3" s="160"/>
      <c r="D3" s="160"/>
      <c r="E3" s="249" t="s">
        <v>188</v>
      </c>
      <c r="F3" s="254" t="s">
        <v>203</v>
      </c>
      <c r="G3" s="160"/>
      <c r="H3" s="160"/>
      <c r="I3" s="170"/>
      <c r="J3" s="276">
        <v>2</v>
      </c>
      <c r="K3" s="278">
        <v>0</v>
      </c>
      <c r="L3" s="159"/>
      <c r="M3" s="159"/>
    </row>
    <row r="4" spans="1:13" ht="24.95" customHeight="1" x14ac:dyDescent="0.25">
      <c r="A4" s="191" t="s">
        <v>87</v>
      </c>
      <c r="B4" s="169"/>
      <c r="C4" s="160"/>
      <c r="D4" s="160"/>
      <c r="E4" s="160"/>
      <c r="F4" s="160"/>
      <c r="G4" s="160"/>
      <c r="H4" s="160"/>
      <c r="I4" s="170"/>
      <c r="J4" s="276"/>
      <c r="K4" s="278"/>
      <c r="L4" s="159"/>
      <c r="M4" s="159"/>
    </row>
    <row r="5" spans="1:13" ht="24.95" customHeight="1" x14ac:dyDescent="0.25">
      <c r="A5" s="191" t="s">
        <v>88</v>
      </c>
      <c r="B5" s="255" t="s">
        <v>185</v>
      </c>
      <c r="D5" s="160"/>
      <c r="E5" s="160"/>
      <c r="F5" s="160"/>
      <c r="G5" s="160"/>
      <c r="H5" s="160"/>
      <c r="I5" s="170"/>
      <c r="J5" s="276">
        <v>1</v>
      </c>
      <c r="K5" s="278"/>
      <c r="L5" s="159"/>
      <c r="M5" s="159"/>
    </row>
    <row r="6" spans="1:13" ht="24.95" customHeight="1" x14ac:dyDescent="0.25">
      <c r="A6" s="285" t="s">
        <v>89</v>
      </c>
      <c r="B6" s="304" t="s">
        <v>197</v>
      </c>
      <c r="C6" s="254" t="s">
        <v>185</v>
      </c>
      <c r="D6" s="160"/>
      <c r="E6" s="160"/>
      <c r="F6" s="160"/>
      <c r="G6" s="160"/>
      <c r="H6" s="160"/>
      <c r="I6" s="170"/>
      <c r="J6" s="276">
        <v>1</v>
      </c>
      <c r="K6" s="278">
        <v>2</v>
      </c>
      <c r="L6" s="159"/>
      <c r="M6" s="159"/>
    </row>
    <row r="7" spans="1:13" ht="24.95" customHeight="1" x14ac:dyDescent="0.25">
      <c r="A7" s="191" t="s">
        <v>91</v>
      </c>
      <c r="B7" s="169"/>
      <c r="C7" s="160"/>
      <c r="D7" s="160"/>
      <c r="E7" s="160"/>
      <c r="F7" s="160"/>
      <c r="G7" s="160"/>
      <c r="H7" s="160"/>
      <c r="I7" s="170"/>
      <c r="J7" s="276"/>
      <c r="K7" s="278"/>
      <c r="L7" s="159"/>
      <c r="M7" s="159"/>
    </row>
    <row r="8" spans="1:13" ht="24.95" customHeight="1" x14ac:dyDescent="0.25">
      <c r="A8" s="191" t="s">
        <v>90</v>
      </c>
      <c r="B8" s="193"/>
      <c r="C8" s="194"/>
      <c r="D8" s="194"/>
      <c r="E8" s="194"/>
      <c r="F8" s="194"/>
      <c r="G8" s="194"/>
      <c r="H8" s="195"/>
      <c r="I8" s="196"/>
      <c r="J8" s="276"/>
      <c r="K8" s="278"/>
      <c r="L8" s="159"/>
      <c r="M8" s="159"/>
    </row>
    <row r="9" spans="1:13" ht="24.95" customHeight="1" thickBot="1" x14ac:dyDescent="0.3">
      <c r="A9" s="191" t="s">
        <v>92</v>
      </c>
      <c r="B9" s="171"/>
      <c r="C9" s="299" t="s">
        <v>187</v>
      </c>
      <c r="D9" s="161"/>
      <c r="E9" s="161"/>
      <c r="F9" s="161"/>
      <c r="G9" s="161"/>
      <c r="H9" s="162"/>
      <c r="I9" s="172"/>
      <c r="J9" s="276"/>
      <c r="K9" s="278">
        <v>0</v>
      </c>
      <c r="L9" s="159"/>
      <c r="M9" s="159"/>
    </row>
    <row r="10" spans="1:13" ht="24.95" customHeight="1" x14ac:dyDescent="0.35">
      <c r="A10" s="177"/>
      <c r="B10" s="273">
        <v>1</v>
      </c>
      <c r="C10" s="274">
        <v>1</v>
      </c>
      <c r="D10" s="274"/>
      <c r="E10" s="274">
        <v>0</v>
      </c>
      <c r="F10" s="274">
        <v>0</v>
      </c>
      <c r="G10" s="274"/>
      <c r="H10" s="274"/>
      <c r="I10" s="274"/>
      <c r="J10" s="319" t="s">
        <v>216</v>
      </c>
      <c r="K10" s="320"/>
    </row>
    <row r="11" spans="1:13" ht="24.95" customHeight="1" x14ac:dyDescent="0.25">
      <c r="A11" s="177"/>
      <c r="B11" s="279">
        <v>0</v>
      </c>
      <c r="C11" s="278">
        <v>2</v>
      </c>
      <c r="D11" s="278"/>
      <c r="E11" s="278">
        <v>2</v>
      </c>
      <c r="F11" s="278">
        <v>1</v>
      </c>
      <c r="G11" s="280"/>
      <c r="H11" s="278"/>
      <c r="I11" s="278"/>
    </row>
    <row r="12" spans="1:13" ht="24.95" customHeight="1" x14ac:dyDescent="0.25">
      <c r="A12" s="177"/>
      <c r="B12" s="174"/>
      <c r="C12" s="159"/>
      <c r="D12" s="159"/>
      <c r="E12" s="159"/>
      <c r="F12" s="159"/>
      <c r="G12" s="159"/>
      <c r="H12" s="159"/>
      <c r="I12" s="159"/>
    </row>
    <row r="13" spans="1:13" ht="24.95" customHeight="1" x14ac:dyDescent="0.25">
      <c r="A13" s="178"/>
      <c r="B13" s="174"/>
      <c r="C13" s="159"/>
      <c r="D13" s="159"/>
      <c r="E13" s="159"/>
      <c r="F13" s="159"/>
      <c r="G13" s="159"/>
      <c r="H13" s="159"/>
      <c r="I13" s="159"/>
    </row>
    <row r="14" spans="1:13" ht="24.95" customHeight="1" thickBot="1" x14ac:dyDescent="0.3"/>
    <row r="15" spans="1:13" ht="41.1" customHeight="1" thickBot="1" x14ac:dyDescent="0.35">
      <c r="A15" s="156" t="s">
        <v>123</v>
      </c>
      <c r="B15" s="165" t="s">
        <v>74</v>
      </c>
      <c r="C15" s="165" t="s">
        <v>75</v>
      </c>
      <c r="D15" s="165" t="s">
        <v>77</v>
      </c>
      <c r="E15" s="165" t="s">
        <v>76</v>
      </c>
      <c r="F15" s="165" t="s">
        <v>78</v>
      </c>
      <c r="G15" s="165" t="s">
        <v>79</v>
      </c>
      <c r="H15" s="173"/>
      <c r="I15" s="231"/>
      <c r="J15" s="253" t="s">
        <v>200</v>
      </c>
      <c r="K15" s="251" t="s">
        <v>189</v>
      </c>
      <c r="L15" s="175"/>
      <c r="M15" s="175"/>
    </row>
    <row r="16" spans="1:13" ht="24.95" customHeight="1" x14ac:dyDescent="0.25">
      <c r="A16" s="206" t="s">
        <v>193</v>
      </c>
      <c r="B16" s="166"/>
      <c r="C16" s="167"/>
      <c r="D16" s="167"/>
      <c r="E16" s="281" t="s">
        <v>191</v>
      </c>
      <c r="F16" s="297" t="s">
        <v>197</v>
      </c>
      <c r="G16" s="167"/>
      <c r="H16" s="167"/>
      <c r="I16" s="168"/>
      <c r="J16" s="275">
        <v>0</v>
      </c>
      <c r="K16" s="277">
        <v>2</v>
      </c>
      <c r="L16" s="176"/>
      <c r="M16" s="176"/>
    </row>
    <row r="17" spans="1:13" ht="24.95" customHeight="1" x14ac:dyDescent="0.25">
      <c r="A17" s="206" t="s">
        <v>102</v>
      </c>
      <c r="B17" s="169"/>
      <c r="C17" s="160"/>
      <c r="D17" s="160"/>
      <c r="E17" s="160"/>
      <c r="F17" s="160"/>
      <c r="G17" s="160"/>
      <c r="H17" s="160"/>
      <c r="I17" s="170"/>
      <c r="J17" s="276"/>
      <c r="K17" s="278"/>
      <c r="L17" s="159"/>
      <c r="M17" s="159"/>
    </row>
    <row r="18" spans="1:13" ht="24.95" customHeight="1" x14ac:dyDescent="0.25">
      <c r="A18" s="206" t="s">
        <v>103</v>
      </c>
      <c r="B18" s="169"/>
      <c r="C18" s="160"/>
      <c r="D18" s="160"/>
      <c r="E18" s="160"/>
      <c r="F18" s="160"/>
      <c r="G18" s="160"/>
      <c r="H18" s="160"/>
      <c r="I18" s="170"/>
      <c r="J18" s="276"/>
      <c r="K18" s="278"/>
      <c r="L18" s="159"/>
      <c r="M18" s="159"/>
    </row>
    <row r="19" spans="1:13" ht="24.95" customHeight="1" x14ac:dyDescent="0.25">
      <c r="A19" s="206" t="s">
        <v>104</v>
      </c>
      <c r="B19" s="255" t="s">
        <v>195</v>
      </c>
      <c r="C19" s="249" t="s">
        <v>188</v>
      </c>
      <c r="D19" s="160"/>
      <c r="E19" s="160"/>
      <c r="F19" s="160"/>
      <c r="G19" s="160"/>
      <c r="H19" s="160"/>
      <c r="I19" s="170"/>
      <c r="J19" s="276">
        <v>0</v>
      </c>
      <c r="K19" s="278">
        <v>0</v>
      </c>
      <c r="L19" s="159"/>
      <c r="M19" s="159"/>
    </row>
    <row r="20" spans="1:13" ht="24.95" customHeight="1" x14ac:dyDescent="0.25">
      <c r="A20" s="206" t="s">
        <v>105</v>
      </c>
      <c r="B20" s="169"/>
      <c r="C20" s="160"/>
      <c r="D20" s="160"/>
      <c r="E20" s="160"/>
      <c r="F20" s="160"/>
      <c r="G20" s="160"/>
      <c r="H20" s="160"/>
      <c r="I20" s="170"/>
      <c r="J20" s="276"/>
      <c r="K20" s="278"/>
      <c r="L20" s="159"/>
      <c r="M20" s="159"/>
    </row>
    <row r="21" spans="1:13" ht="24.95" customHeight="1" x14ac:dyDescent="0.25">
      <c r="A21" s="206" t="s">
        <v>106</v>
      </c>
      <c r="B21" s="250" t="s">
        <v>187</v>
      </c>
      <c r="C21" s="254" t="s">
        <v>205</v>
      </c>
      <c r="D21" s="160"/>
      <c r="E21" s="160"/>
      <c r="F21" s="160"/>
      <c r="G21" s="160"/>
      <c r="H21" s="160"/>
      <c r="I21" s="170"/>
      <c r="J21" s="276">
        <v>1</v>
      </c>
      <c r="K21" s="278">
        <v>0</v>
      </c>
      <c r="L21" s="159"/>
      <c r="M21" s="159"/>
    </row>
    <row r="22" spans="1:13" ht="24.95" customHeight="1" x14ac:dyDescent="0.25">
      <c r="A22" s="206" t="s">
        <v>107</v>
      </c>
      <c r="B22" s="193"/>
      <c r="C22" s="194"/>
      <c r="D22" s="194"/>
      <c r="E22" s="194"/>
      <c r="F22" s="194"/>
      <c r="G22" s="194"/>
      <c r="H22" s="195"/>
      <c r="I22" s="196"/>
      <c r="J22" s="276"/>
      <c r="K22" s="278"/>
      <c r="L22" s="159"/>
      <c r="M22" s="159"/>
    </row>
    <row r="23" spans="1:13" ht="24.95" customHeight="1" thickBot="1" x14ac:dyDescent="0.3">
      <c r="A23" s="206" t="s">
        <v>108</v>
      </c>
      <c r="B23" s="171"/>
      <c r="C23" s="161"/>
      <c r="D23" s="161"/>
      <c r="E23" s="299" t="s">
        <v>187</v>
      </c>
      <c r="F23" s="161"/>
      <c r="G23" s="283" t="s">
        <v>203</v>
      </c>
      <c r="H23" s="162"/>
      <c r="I23" s="172"/>
      <c r="J23" s="276">
        <v>2</v>
      </c>
      <c r="K23" s="278">
        <v>0</v>
      </c>
      <c r="L23" s="159"/>
      <c r="M23" s="159"/>
    </row>
    <row r="24" spans="1:13" ht="24.95" customHeight="1" x14ac:dyDescent="0.35">
      <c r="A24" s="177"/>
      <c r="B24" s="273">
        <v>2</v>
      </c>
      <c r="C24" s="274">
        <v>1</v>
      </c>
      <c r="D24" s="274"/>
      <c r="E24" s="274">
        <v>2</v>
      </c>
      <c r="F24" s="274"/>
      <c r="G24" s="274">
        <v>0</v>
      </c>
      <c r="H24" s="274"/>
      <c r="I24" s="274"/>
      <c r="J24" s="319" t="s">
        <v>217</v>
      </c>
      <c r="K24" s="320"/>
    </row>
    <row r="25" spans="1:13" ht="24.95" customHeight="1" x14ac:dyDescent="0.25">
      <c r="A25" s="177"/>
      <c r="B25" s="279">
        <v>2</v>
      </c>
      <c r="C25" s="278">
        <v>2</v>
      </c>
      <c r="D25" s="278"/>
      <c r="E25" s="278">
        <v>2</v>
      </c>
      <c r="F25" s="278">
        <v>0</v>
      </c>
      <c r="G25" s="280"/>
      <c r="H25" s="278"/>
      <c r="I25" s="278"/>
    </row>
    <row r="26" spans="1:13" ht="24.95" customHeight="1" x14ac:dyDescent="0.25">
      <c r="A26" s="177"/>
      <c r="B26" s="174"/>
      <c r="C26" s="159"/>
      <c r="D26" s="159"/>
      <c r="E26" s="159"/>
      <c r="F26" s="159"/>
      <c r="G26" s="159"/>
      <c r="H26" s="159"/>
      <c r="I26" s="159"/>
    </row>
    <row r="27" spans="1:13" ht="24.95" customHeight="1" x14ac:dyDescent="0.25">
      <c r="A27" s="178"/>
      <c r="B27" s="174"/>
      <c r="C27" s="159"/>
      <c r="D27" s="159"/>
      <c r="E27" s="159"/>
      <c r="F27" s="159"/>
      <c r="G27" s="159"/>
      <c r="H27" s="159"/>
      <c r="I27" s="159"/>
    </row>
    <row r="28" spans="1:13" ht="24.95" customHeight="1" thickBot="1" x14ac:dyDescent="0.3"/>
    <row r="29" spans="1:13" ht="41.1" customHeight="1" thickBot="1" x14ac:dyDescent="0.35">
      <c r="A29" s="156" t="s">
        <v>125</v>
      </c>
      <c r="B29" s="224" t="s">
        <v>61</v>
      </c>
      <c r="C29" s="225" t="s">
        <v>62</v>
      </c>
      <c r="D29" s="224" t="s">
        <v>63</v>
      </c>
      <c r="E29" s="224" t="s">
        <v>64</v>
      </c>
      <c r="F29" s="224" t="s">
        <v>65</v>
      </c>
      <c r="G29" s="224" t="s">
        <v>182</v>
      </c>
      <c r="H29" s="224"/>
      <c r="I29" s="234"/>
      <c r="J29" s="253" t="s">
        <v>214</v>
      </c>
      <c r="K29" s="251" t="s">
        <v>201</v>
      </c>
      <c r="L29" s="175"/>
      <c r="M29" s="175"/>
    </row>
    <row r="30" spans="1:13" ht="24.95" customHeight="1" x14ac:dyDescent="0.25">
      <c r="A30" s="210" t="s">
        <v>56</v>
      </c>
      <c r="B30" s="166"/>
      <c r="C30" s="167"/>
      <c r="D30" s="297" t="s">
        <v>186</v>
      </c>
      <c r="E30" s="167"/>
      <c r="F30" s="167"/>
      <c r="G30" s="281" t="s">
        <v>185</v>
      </c>
      <c r="H30" s="167"/>
      <c r="I30" s="168"/>
      <c r="J30" s="275">
        <v>1</v>
      </c>
      <c r="K30" s="277">
        <v>1</v>
      </c>
      <c r="L30" s="176"/>
      <c r="M30" s="176"/>
    </row>
    <row r="31" spans="1:13" ht="24.95" customHeight="1" x14ac:dyDescent="0.25">
      <c r="A31" s="210" t="s">
        <v>57</v>
      </c>
      <c r="B31" s="169"/>
      <c r="C31" s="160"/>
      <c r="D31" s="254" t="s">
        <v>197</v>
      </c>
      <c r="E31" s="160"/>
      <c r="F31" s="160"/>
      <c r="G31" s="249" t="s">
        <v>197</v>
      </c>
      <c r="H31" s="160"/>
      <c r="I31" s="170"/>
      <c r="J31" s="276">
        <v>2</v>
      </c>
      <c r="K31" s="278">
        <v>2</v>
      </c>
      <c r="L31" s="159"/>
      <c r="M31" s="159"/>
    </row>
    <row r="32" spans="1:13" ht="24.95" customHeight="1" x14ac:dyDescent="0.25">
      <c r="A32" s="210" t="s">
        <v>58</v>
      </c>
      <c r="B32" s="169"/>
      <c r="C32" s="254" t="s">
        <v>196</v>
      </c>
      <c r="D32" s="160"/>
      <c r="E32" s="160"/>
      <c r="F32" s="249" t="s">
        <v>186</v>
      </c>
      <c r="G32" s="160"/>
      <c r="H32" s="160"/>
      <c r="I32" s="170"/>
      <c r="J32" s="276">
        <v>2</v>
      </c>
      <c r="K32" s="278">
        <v>1</v>
      </c>
      <c r="L32" s="159"/>
      <c r="M32" s="159"/>
    </row>
    <row r="33" spans="1:13" ht="24.95" customHeight="1" x14ac:dyDescent="0.25">
      <c r="A33" s="210" t="s">
        <v>59</v>
      </c>
      <c r="B33" s="169"/>
      <c r="C33" s="249" t="s">
        <v>190</v>
      </c>
      <c r="D33" s="160"/>
      <c r="E33" s="160"/>
      <c r="F33" s="254" t="s">
        <v>186</v>
      </c>
      <c r="G33" s="160"/>
      <c r="H33" s="160"/>
      <c r="I33" s="170"/>
      <c r="J33" s="276">
        <v>1</v>
      </c>
      <c r="K33" s="278">
        <v>0</v>
      </c>
      <c r="L33" s="159"/>
      <c r="M33" s="159"/>
    </row>
    <row r="34" spans="1:13" ht="24.95" customHeight="1" x14ac:dyDescent="0.25">
      <c r="A34" s="210"/>
      <c r="B34" s="169"/>
      <c r="C34" s="160"/>
      <c r="D34" s="160"/>
      <c r="E34" s="160"/>
      <c r="F34" s="160"/>
      <c r="G34" s="160"/>
      <c r="H34" s="160"/>
      <c r="I34" s="170"/>
      <c r="J34" s="276"/>
      <c r="K34" s="278"/>
      <c r="L34" s="159"/>
      <c r="M34" s="159"/>
    </row>
    <row r="35" spans="1:13" ht="24.95" customHeight="1" x14ac:dyDescent="0.25">
      <c r="A35" s="210"/>
      <c r="B35" s="169"/>
      <c r="C35" s="160"/>
      <c r="D35" s="160"/>
      <c r="E35" s="160"/>
      <c r="F35" s="160"/>
      <c r="G35" s="160"/>
      <c r="H35" s="160"/>
      <c r="I35" s="170"/>
      <c r="J35" s="276"/>
      <c r="K35" s="278"/>
      <c r="L35" s="159"/>
      <c r="M35" s="159"/>
    </row>
    <row r="36" spans="1:13" ht="24.95" customHeight="1" x14ac:dyDescent="0.25">
      <c r="A36" s="210"/>
      <c r="B36" s="193"/>
      <c r="C36" s="194"/>
      <c r="D36" s="194"/>
      <c r="E36" s="194"/>
      <c r="F36" s="194"/>
      <c r="G36" s="194"/>
      <c r="H36" s="195"/>
      <c r="I36" s="196"/>
      <c r="J36" s="276"/>
      <c r="K36" s="278"/>
      <c r="L36" s="159"/>
      <c r="M36" s="159"/>
    </row>
    <row r="37" spans="1:13" ht="24.95" customHeight="1" thickBot="1" x14ac:dyDescent="0.3">
      <c r="A37" s="210"/>
      <c r="B37" s="171"/>
      <c r="C37" s="161"/>
      <c r="D37" s="161"/>
      <c r="E37" s="161"/>
      <c r="F37" s="161"/>
      <c r="G37" s="161"/>
      <c r="H37" s="162"/>
      <c r="I37" s="172"/>
      <c r="J37" s="276"/>
      <c r="K37" s="278"/>
      <c r="L37" s="159"/>
      <c r="M37" s="159"/>
    </row>
    <row r="38" spans="1:13" ht="24.95" customHeight="1" x14ac:dyDescent="0.35">
      <c r="A38" s="177"/>
      <c r="B38" s="273"/>
      <c r="C38" s="274">
        <v>0</v>
      </c>
      <c r="D38" s="274">
        <v>0</v>
      </c>
      <c r="E38" s="274"/>
      <c r="F38" s="274">
        <v>1</v>
      </c>
      <c r="G38" s="274">
        <v>1</v>
      </c>
      <c r="H38" s="274"/>
      <c r="I38" s="274"/>
      <c r="J38" s="319" t="s">
        <v>220</v>
      </c>
      <c r="K38" s="320"/>
    </row>
    <row r="39" spans="1:13" ht="24.95" customHeight="1" x14ac:dyDescent="0.25">
      <c r="A39" s="177"/>
      <c r="B39" s="279"/>
      <c r="C39" s="278">
        <v>2</v>
      </c>
      <c r="D39" s="278">
        <v>1</v>
      </c>
      <c r="E39" s="278"/>
      <c r="F39" s="278">
        <v>1</v>
      </c>
      <c r="G39" s="280">
        <v>0</v>
      </c>
      <c r="H39" s="278"/>
      <c r="I39" s="278"/>
    </row>
    <row r="40" spans="1:13" ht="24.95" customHeight="1" x14ac:dyDescent="0.25">
      <c r="A40" s="177"/>
      <c r="B40" s="174"/>
      <c r="C40" s="159"/>
      <c r="D40" s="159"/>
      <c r="E40" s="159"/>
      <c r="F40" s="159"/>
      <c r="G40" s="159"/>
      <c r="H40" s="159"/>
      <c r="I40" s="159"/>
    </row>
    <row r="41" spans="1:13" ht="24.95" customHeight="1" x14ac:dyDescent="0.25">
      <c r="A41" s="178"/>
      <c r="B41" s="174"/>
      <c r="C41" s="159"/>
      <c r="D41" s="159"/>
      <c r="E41" s="159"/>
      <c r="F41" s="159"/>
      <c r="G41" s="159"/>
      <c r="H41" s="159"/>
      <c r="I41" s="159"/>
    </row>
    <row r="42" spans="1:13" ht="24.95" customHeight="1" thickBot="1" x14ac:dyDescent="0.3"/>
    <row r="43" spans="1:13" ht="41.1" customHeight="1" thickBot="1" x14ac:dyDescent="0.35">
      <c r="A43" s="156" t="s">
        <v>126</v>
      </c>
      <c r="B43" s="223" t="s">
        <v>66</v>
      </c>
      <c r="C43" s="223" t="s">
        <v>67</v>
      </c>
      <c r="D43" s="223" t="s">
        <v>68</v>
      </c>
      <c r="E43" s="223" t="s">
        <v>69</v>
      </c>
      <c r="F43" s="223" t="s">
        <v>70</v>
      </c>
      <c r="G43" s="223" t="s">
        <v>71</v>
      </c>
      <c r="H43" s="223" t="s">
        <v>72</v>
      </c>
      <c r="I43" s="229"/>
      <c r="J43" s="253" t="s">
        <v>206</v>
      </c>
      <c r="K43" s="251" t="s">
        <v>202</v>
      </c>
      <c r="L43" s="175"/>
      <c r="M43" s="175"/>
    </row>
    <row r="44" spans="1:13" ht="24.95" customHeight="1" x14ac:dyDescent="0.25">
      <c r="A44" s="212" t="s">
        <v>110</v>
      </c>
      <c r="B44" s="166"/>
      <c r="C44" s="167"/>
      <c r="D44" s="297" t="s">
        <v>218</v>
      </c>
      <c r="E44" s="167"/>
      <c r="F44" s="281" t="s">
        <v>203</v>
      </c>
      <c r="G44" s="167"/>
      <c r="H44" s="167"/>
      <c r="I44" s="168"/>
      <c r="J44" s="275">
        <v>2</v>
      </c>
      <c r="K44" s="277">
        <v>0</v>
      </c>
      <c r="L44" s="176"/>
      <c r="M44" s="176"/>
    </row>
    <row r="45" spans="1:13" ht="24.95" customHeight="1" x14ac:dyDescent="0.25">
      <c r="A45" s="212" t="s">
        <v>111</v>
      </c>
      <c r="B45" s="169"/>
      <c r="C45" s="160"/>
      <c r="D45" s="254" t="s">
        <v>196</v>
      </c>
      <c r="E45" s="160"/>
      <c r="F45" s="249" t="s">
        <v>219</v>
      </c>
      <c r="G45" s="160"/>
      <c r="H45" s="160"/>
      <c r="I45" s="170"/>
      <c r="J45" s="276">
        <v>2</v>
      </c>
      <c r="K45" s="278">
        <v>2</v>
      </c>
      <c r="L45" s="159"/>
      <c r="M45" s="159"/>
    </row>
    <row r="46" spans="1:13" ht="24.95" customHeight="1" x14ac:dyDescent="0.25">
      <c r="A46" s="212" t="s">
        <v>112</v>
      </c>
      <c r="B46" s="250" t="s">
        <v>203</v>
      </c>
      <c r="C46" s="254" t="s">
        <v>213</v>
      </c>
      <c r="D46" s="160"/>
      <c r="E46" s="160"/>
      <c r="F46" s="160"/>
      <c r="G46" s="160"/>
      <c r="H46" s="160"/>
      <c r="I46" s="170"/>
      <c r="J46" s="276">
        <v>2</v>
      </c>
      <c r="K46" s="278">
        <v>2</v>
      </c>
      <c r="L46" s="159"/>
      <c r="M46" s="159"/>
    </row>
    <row r="47" spans="1:13" ht="24.95" customHeight="1" x14ac:dyDescent="0.25">
      <c r="A47" s="212" t="s">
        <v>113</v>
      </c>
      <c r="B47" s="169"/>
      <c r="C47" s="249" t="s">
        <v>186</v>
      </c>
      <c r="D47" s="160"/>
      <c r="E47" s="160"/>
      <c r="F47" s="160"/>
      <c r="G47" s="160"/>
      <c r="H47" s="160"/>
      <c r="I47" s="170"/>
      <c r="J47" s="276"/>
      <c r="K47" s="278">
        <v>1</v>
      </c>
      <c r="L47" s="159"/>
      <c r="M47" s="159"/>
    </row>
    <row r="48" spans="1:13" ht="24.95" customHeight="1" x14ac:dyDescent="0.25">
      <c r="A48" s="212" t="s">
        <v>114</v>
      </c>
      <c r="B48" s="255" t="s">
        <v>186</v>
      </c>
      <c r="C48" s="160"/>
      <c r="D48" s="160"/>
      <c r="E48" s="160"/>
      <c r="F48" s="160"/>
      <c r="G48" s="160"/>
      <c r="H48" s="160"/>
      <c r="I48" s="170"/>
      <c r="J48" s="276">
        <v>1</v>
      </c>
      <c r="K48" s="278"/>
      <c r="L48" s="159"/>
      <c r="M48" s="159"/>
    </row>
    <row r="49" spans="1:13" ht="24.95" customHeight="1" x14ac:dyDescent="0.25">
      <c r="A49" s="222"/>
      <c r="B49" s="169"/>
      <c r="C49" s="160"/>
      <c r="D49" s="160"/>
      <c r="E49" s="160"/>
      <c r="F49" s="160"/>
      <c r="G49" s="160"/>
      <c r="H49" s="160"/>
      <c r="I49" s="170"/>
      <c r="J49" s="276"/>
      <c r="K49" s="278"/>
      <c r="L49" s="159"/>
      <c r="M49" s="159"/>
    </row>
    <row r="50" spans="1:13" ht="24.95" customHeight="1" x14ac:dyDescent="0.25">
      <c r="A50" s="222"/>
      <c r="B50" s="193"/>
      <c r="C50" s="194"/>
      <c r="D50" s="194"/>
      <c r="E50" s="194"/>
      <c r="F50" s="194"/>
      <c r="G50" s="194"/>
      <c r="H50" s="195"/>
      <c r="I50" s="196"/>
      <c r="J50" s="276"/>
      <c r="K50" s="278"/>
      <c r="L50" s="159"/>
      <c r="M50" s="159"/>
    </row>
    <row r="51" spans="1:13" ht="24.95" customHeight="1" thickBot="1" x14ac:dyDescent="0.3">
      <c r="A51" s="222"/>
      <c r="B51" s="171"/>
      <c r="C51" s="161"/>
      <c r="D51" s="161"/>
      <c r="E51" s="161"/>
      <c r="F51" s="161"/>
      <c r="G51" s="161"/>
      <c r="H51" s="162"/>
      <c r="I51" s="172"/>
      <c r="J51" s="276"/>
      <c r="K51" s="278"/>
      <c r="L51" s="159"/>
      <c r="M51" s="159"/>
    </row>
    <row r="52" spans="1:13" ht="24.95" customHeight="1" x14ac:dyDescent="0.35">
      <c r="A52" s="177"/>
      <c r="B52" s="273">
        <v>1</v>
      </c>
      <c r="C52" s="274">
        <v>0</v>
      </c>
      <c r="D52" s="274">
        <v>0</v>
      </c>
      <c r="E52" s="274"/>
      <c r="F52" s="274">
        <v>0</v>
      </c>
      <c r="G52" s="274"/>
      <c r="H52" s="274"/>
      <c r="I52" s="274"/>
      <c r="J52" s="319" t="s">
        <v>207</v>
      </c>
      <c r="K52" s="320"/>
    </row>
    <row r="53" spans="1:13" ht="24.95" customHeight="1" x14ac:dyDescent="0.25">
      <c r="A53" s="177"/>
      <c r="B53" s="279">
        <v>0</v>
      </c>
      <c r="C53" s="278">
        <v>1</v>
      </c>
      <c r="D53" s="278">
        <v>2</v>
      </c>
      <c r="E53" s="278"/>
      <c r="F53" s="278">
        <v>0</v>
      </c>
      <c r="G53" s="280"/>
      <c r="H53" s="278"/>
      <c r="I53" s="278"/>
    </row>
    <row r="54" spans="1:13" ht="24.95" customHeight="1" x14ac:dyDescent="0.25">
      <c r="A54" s="177"/>
      <c r="B54" s="174"/>
      <c r="C54" s="159"/>
      <c r="D54" s="159"/>
      <c r="E54" s="159"/>
      <c r="F54" s="159"/>
      <c r="G54" s="159"/>
      <c r="H54" s="159"/>
      <c r="I54" s="159"/>
    </row>
    <row r="55" spans="1:13" ht="24.95" customHeight="1" x14ac:dyDescent="0.25">
      <c r="A55" s="178"/>
      <c r="B55" s="174"/>
      <c r="C55" s="159"/>
      <c r="D55" s="159"/>
      <c r="E55" s="159"/>
      <c r="F55" s="159"/>
      <c r="G55" s="159"/>
      <c r="H55" s="159"/>
      <c r="I55" s="159"/>
    </row>
  </sheetData>
  <mergeCells count="4">
    <mergeCell ref="J10:K10"/>
    <mergeCell ref="J24:K24"/>
    <mergeCell ref="J38:K38"/>
    <mergeCell ref="J52:K5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9" zoomScale="85" zoomScaleNormal="85" workbookViewId="0">
      <selection activeCell="R2" sqref="Q2:R4"/>
    </sheetView>
  </sheetViews>
  <sheetFormatPr defaultRowHeight="24.95" customHeight="1" x14ac:dyDescent="0.25"/>
  <cols>
    <col min="1" max="1" width="25.7109375" style="158" customWidth="1"/>
    <col min="2" max="9" width="18.7109375" style="157" customWidth="1"/>
    <col min="10" max="16384" width="9.140625" style="157"/>
  </cols>
  <sheetData>
    <row r="1" spans="1:13" ht="41.1" customHeight="1" thickBot="1" x14ac:dyDescent="0.35">
      <c r="A1" s="156" t="s">
        <v>127</v>
      </c>
      <c r="B1" s="204" t="s">
        <v>81</v>
      </c>
      <c r="C1" s="204" t="s">
        <v>116</v>
      </c>
      <c r="D1" s="204" t="s">
        <v>117</v>
      </c>
      <c r="E1" s="204" t="s">
        <v>82</v>
      </c>
      <c r="F1" s="204" t="s">
        <v>83</v>
      </c>
      <c r="G1" s="204" t="s">
        <v>84</v>
      </c>
      <c r="H1" s="205"/>
      <c r="I1" s="232"/>
      <c r="J1" s="253" t="s">
        <v>201</v>
      </c>
      <c r="K1" s="251" t="s">
        <v>200</v>
      </c>
      <c r="L1" s="175"/>
      <c r="M1" s="175"/>
    </row>
    <row r="2" spans="1:13" ht="24.95" customHeight="1" x14ac:dyDescent="0.25">
      <c r="A2" s="226" t="s">
        <v>94</v>
      </c>
      <c r="B2" s="166"/>
      <c r="C2" s="167"/>
      <c r="D2" s="167"/>
      <c r="E2" s="281" t="s">
        <v>188</v>
      </c>
      <c r="G2" s="297" t="s">
        <v>222</v>
      </c>
      <c r="H2" s="167"/>
      <c r="I2" s="168"/>
      <c r="J2" s="275">
        <v>0</v>
      </c>
      <c r="K2" s="277">
        <v>2</v>
      </c>
      <c r="L2" s="176"/>
      <c r="M2" s="176"/>
    </row>
    <row r="3" spans="1:13" ht="24.95" customHeight="1" x14ac:dyDescent="0.25">
      <c r="A3" s="226" t="s">
        <v>95</v>
      </c>
      <c r="B3" s="169"/>
      <c r="C3" s="160"/>
      <c r="D3" s="160"/>
      <c r="E3" s="249" t="s">
        <v>190</v>
      </c>
      <c r="F3" s="160"/>
      <c r="G3" s="254" t="s">
        <v>197</v>
      </c>
      <c r="H3" s="160"/>
      <c r="I3" s="170"/>
      <c r="J3" s="276">
        <v>2</v>
      </c>
      <c r="K3" s="278">
        <v>0</v>
      </c>
      <c r="L3" s="159"/>
      <c r="M3" s="159"/>
    </row>
    <row r="4" spans="1:13" ht="24.95" customHeight="1" x14ac:dyDescent="0.25">
      <c r="A4" s="226" t="s">
        <v>96</v>
      </c>
      <c r="B4" s="249" t="s">
        <v>186</v>
      </c>
      <c r="C4" s="254" t="s">
        <v>190</v>
      </c>
      <c r="D4" s="160"/>
      <c r="E4" s="160"/>
      <c r="G4" s="160"/>
      <c r="H4" s="160"/>
      <c r="I4" s="170"/>
      <c r="J4" s="276">
        <v>0</v>
      </c>
      <c r="K4" s="278">
        <v>1</v>
      </c>
      <c r="L4" s="159"/>
      <c r="M4" s="159"/>
    </row>
    <row r="5" spans="1:13" ht="24.95" customHeight="1" x14ac:dyDescent="0.25">
      <c r="A5" s="226" t="s">
        <v>97</v>
      </c>
      <c r="B5" s="169"/>
      <c r="C5" s="249" t="s">
        <v>190</v>
      </c>
      <c r="D5" s="160"/>
      <c r="E5" s="160"/>
      <c r="F5" s="254" t="s">
        <v>196</v>
      </c>
      <c r="G5" s="160"/>
      <c r="H5" s="160"/>
      <c r="I5" s="170"/>
      <c r="J5" s="276">
        <v>2</v>
      </c>
      <c r="K5" s="278">
        <v>0</v>
      </c>
      <c r="L5" s="159"/>
      <c r="M5" s="159"/>
    </row>
    <row r="6" spans="1:13" ht="24.95" customHeight="1" x14ac:dyDescent="0.25">
      <c r="A6" s="226" t="s">
        <v>121</v>
      </c>
      <c r="B6" s="284"/>
      <c r="C6" s="160"/>
      <c r="D6" s="160"/>
      <c r="E6" s="160"/>
      <c r="F6" s="160"/>
      <c r="G6" s="160"/>
      <c r="H6" s="160"/>
      <c r="I6" s="170"/>
      <c r="J6" s="276"/>
      <c r="K6" s="278"/>
      <c r="L6" s="159"/>
      <c r="M6" s="159"/>
    </row>
    <row r="7" spans="1:13" ht="24.95" customHeight="1" x14ac:dyDescent="0.25">
      <c r="A7" s="226" t="s">
        <v>99</v>
      </c>
      <c r="B7" s="169"/>
      <c r="C7" s="160"/>
      <c r="D7" s="160"/>
      <c r="E7" s="160"/>
      <c r="F7" s="160"/>
      <c r="G7" s="160"/>
      <c r="H7" s="160"/>
      <c r="I7" s="170"/>
      <c r="J7" s="276"/>
      <c r="K7" s="278"/>
      <c r="L7" s="159"/>
      <c r="M7" s="159"/>
    </row>
    <row r="8" spans="1:13" ht="24.95" customHeight="1" x14ac:dyDescent="0.25">
      <c r="A8" s="227" t="s">
        <v>91</v>
      </c>
      <c r="B8" s="193"/>
      <c r="C8" s="194"/>
      <c r="D8" s="194"/>
      <c r="E8" s="194"/>
      <c r="F8" s="194"/>
      <c r="G8" s="194"/>
      <c r="H8" s="195"/>
      <c r="I8" s="196"/>
      <c r="J8" s="276"/>
      <c r="K8" s="278"/>
      <c r="L8" s="159"/>
      <c r="M8" s="159"/>
    </row>
    <row r="9" spans="1:13" ht="24.95" customHeight="1" thickBot="1" x14ac:dyDescent="0.3">
      <c r="A9" s="227" t="s">
        <v>92</v>
      </c>
      <c r="B9" s="171"/>
      <c r="C9" s="161"/>
      <c r="D9" s="161"/>
      <c r="E9" s="161"/>
      <c r="F9" s="161"/>
      <c r="G9" s="161"/>
      <c r="H9" s="162"/>
      <c r="I9" s="172"/>
      <c r="J9" s="276"/>
      <c r="K9" s="278"/>
      <c r="L9" s="159"/>
      <c r="M9" s="159"/>
    </row>
    <row r="10" spans="1:13" ht="24.95" customHeight="1" x14ac:dyDescent="0.35">
      <c r="A10" s="177"/>
      <c r="B10" s="273"/>
      <c r="C10" s="274">
        <v>2</v>
      </c>
      <c r="D10" s="274"/>
      <c r="E10" s="274">
        <v>2</v>
      </c>
      <c r="F10" s="274">
        <v>0</v>
      </c>
      <c r="G10" s="274">
        <v>0</v>
      </c>
      <c r="H10" s="274"/>
      <c r="I10" s="274"/>
      <c r="J10" s="319" t="s">
        <v>183</v>
      </c>
      <c r="K10" s="320"/>
    </row>
    <row r="11" spans="1:13" ht="24.95" customHeight="1" x14ac:dyDescent="0.25">
      <c r="A11" s="177"/>
      <c r="B11" s="279">
        <v>1</v>
      </c>
      <c r="C11" s="278">
        <v>2</v>
      </c>
      <c r="D11" s="278"/>
      <c r="E11" s="278">
        <v>2</v>
      </c>
      <c r="F11" s="278"/>
      <c r="G11" s="280">
        <v>0</v>
      </c>
      <c r="H11" s="278"/>
      <c r="I11" s="278"/>
    </row>
    <row r="12" spans="1:13" ht="24.95" customHeight="1" x14ac:dyDescent="0.25">
      <c r="A12" s="177"/>
      <c r="B12" s="174"/>
      <c r="C12" s="159"/>
      <c r="D12" s="159"/>
      <c r="E12" s="159"/>
      <c r="F12" s="159"/>
      <c r="G12" s="159"/>
      <c r="H12" s="159"/>
      <c r="I12" s="159"/>
    </row>
    <row r="13" spans="1:13" ht="24.95" customHeight="1" x14ac:dyDescent="0.25">
      <c r="A13" s="178"/>
      <c r="B13" s="174"/>
      <c r="C13" s="159"/>
      <c r="D13" s="159"/>
      <c r="E13" s="159"/>
      <c r="F13" s="159"/>
      <c r="G13" s="159"/>
      <c r="H13" s="159"/>
      <c r="I13" s="159"/>
    </row>
    <row r="14" spans="1:13" ht="24.95" customHeight="1" thickBot="1" x14ac:dyDescent="0.3"/>
    <row r="15" spans="1:13" ht="41.1" customHeight="1" thickBot="1" x14ac:dyDescent="0.35">
      <c r="A15" s="156" t="s">
        <v>128</v>
      </c>
      <c r="B15" s="165" t="s">
        <v>74</v>
      </c>
      <c r="C15" s="165" t="s">
        <v>75</v>
      </c>
      <c r="D15" s="165" t="s">
        <v>77</v>
      </c>
      <c r="E15" s="165" t="s">
        <v>76</v>
      </c>
      <c r="F15" s="165" t="s">
        <v>78</v>
      </c>
      <c r="G15" s="165" t="s">
        <v>79</v>
      </c>
      <c r="H15" s="173"/>
      <c r="I15" s="231"/>
      <c r="J15" s="253" t="s">
        <v>214</v>
      </c>
      <c r="K15" s="251" t="s">
        <v>214</v>
      </c>
      <c r="L15" s="175"/>
      <c r="M15" s="175"/>
    </row>
    <row r="16" spans="1:13" ht="24.95" customHeight="1" x14ac:dyDescent="0.25">
      <c r="A16" s="191" t="s">
        <v>85</v>
      </c>
      <c r="B16" s="166"/>
      <c r="C16" s="167"/>
      <c r="D16" s="167"/>
      <c r="E16" s="281" t="s">
        <v>191</v>
      </c>
      <c r="F16" s="167"/>
      <c r="G16" s="167"/>
      <c r="H16" s="167"/>
      <c r="I16" s="168"/>
      <c r="J16" s="275">
        <v>0</v>
      </c>
      <c r="K16" s="277"/>
      <c r="L16" s="176"/>
      <c r="M16" s="176"/>
    </row>
    <row r="17" spans="1:13" ht="24.95" customHeight="1" x14ac:dyDescent="0.25">
      <c r="A17" s="192" t="s">
        <v>86</v>
      </c>
      <c r="B17" s="169"/>
      <c r="C17" s="160"/>
      <c r="D17" s="160"/>
      <c r="E17" s="249" t="s">
        <v>197</v>
      </c>
      <c r="F17" s="160"/>
      <c r="G17" s="254" t="s">
        <v>213</v>
      </c>
      <c r="H17" s="160"/>
      <c r="I17" s="170"/>
      <c r="J17" s="276">
        <v>2</v>
      </c>
      <c r="K17" s="278">
        <v>2</v>
      </c>
      <c r="L17" s="159"/>
      <c r="M17" s="159"/>
    </row>
    <row r="18" spans="1:13" ht="24.95" customHeight="1" x14ac:dyDescent="0.25">
      <c r="A18" s="191" t="s">
        <v>87</v>
      </c>
      <c r="B18" s="169"/>
      <c r="C18" s="160"/>
      <c r="D18" s="160"/>
      <c r="E18" s="160"/>
      <c r="F18" s="160"/>
      <c r="G18" s="160"/>
      <c r="H18" s="160"/>
      <c r="I18" s="170"/>
      <c r="J18" s="276"/>
      <c r="K18" s="278"/>
      <c r="L18" s="159"/>
      <c r="M18" s="159"/>
    </row>
    <row r="19" spans="1:13" ht="24.95" customHeight="1" x14ac:dyDescent="0.25">
      <c r="A19" s="191" t="s">
        <v>88</v>
      </c>
      <c r="B19" s="255" t="s">
        <v>199</v>
      </c>
      <c r="D19" s="160"/>
      <c r="E19" s="160"/>
      <c r="F19" s="249" t="s">
        <v>199</v>
      </c>
      <c r="G19" s="160"/>
      <c r="H19" s="160"/>
      <c r="I19" s="170"/>
      <c r="J19" s="276">
        <v>2</v>
      </c>
      <c r="K19" s="278">
        <v>2</v>
      </c>
      <c r="L19" s="159"/>
      <c r="M19" s="159"/>
    </row>
    <row r="20" spans="1:13" ht="24.95" customHeight="1" x14ac:dyDescent="0.25">
      <c r="A20" s="285" t="s">
        <v>89</v>
      </c>
      <c r="B20" s="304" t="s">
        <v>186</v>
      </c>
      <c r="C20" s="254" t="s">
        <v>203</v>
      </c>
      <c r="D20" s="160"/>
      <c r="E20" s="160"/>
      <c r="F20" s="160"/>
      <c r="G20" s="160"/>
      <c r="H20" s="160"/>
      <c r="I20" s="170"/>
      <c r="J20" s="276">
        <v>2</v>
      </c>
      <c r="K20" s="278">
        <v>1</v>
      </c>
      <c r="L20" s="159"/>
      <c r="M20" s="159"/>
    </row>
    <row r="21" spans="1:13" ht="24.95" customHeight="1" x14ac:dyDescent="0.25">
      <c r="A21" s="191" t="s">
        <v>91</v>
      </c>
      <c r="B21" s="169"/>
      <c r="C21" s="160"/>
      <c r="D21" s="160"/>
      <c r="E21" s="160"/>
      <c r="F21" s="160"/>
      <c r="G21" s="249" t="s">
        <v>185</v>
      </c>
      <c r="H21" s="160"/>
      <c r="I21" s="170"/>
      <c r="J21" s="276"/>
      <c r="K21" s="278">
        <v>1</v>
      </c>
      <c r="L21" s="159"/>
      <c r="M21" s="159"/>
    </row>
    <row r="22" spans="1:13" ht="24.95" customHeight="1" x14ac:dyDescent="0.25">
      <c r="A22" s="191" t="s">
        <v>90</v>
      </c>
      <c r="B22" s="193"/>
      <c r="C22" s="194"/>
      <c r="D22" s="194"/>
      <c r="E22" s="194"/>
      <c r="F22" s="194"/>
      <c r="G22" s="194"/>
      <c r="H22" s="195"/>
      <c r="I22" s="196"/>
      <c r="J22" s="276"/>
      <c r="K22" s="278"/>
      <c r="L22" s="159"/>
      <c r="M22" s="159"/>
    </row>
    <row r="23" spans="1:13" ht="24.95" customHeight="1" thickBot="1" x14ac:dyDescent="0.3">
      <c r="A23" s="191" t="s">
        <v>92</v>
      </c>
      <c r="B23" s="171"/>
      <c r="C23" s="161"/>
      <c r="D23" s="161"/>
      <c r="E23" s="161"/>
      <c r="F23" s="161"/>
      <c r="G23" s="161"/>
      <c r="H23" s="162"/>
      <c r="I23" s="172"/>
      <c r="J23" s="276"/>
      <c r="K23" s="278"/>
      <c r="L23" s="159"/>
      <c r="M23" s="159"/>
    </row>
    <row r="24" spans="1:13" ht="24.95" customHeight="1" x14ac:dyDescent="0.35">
      <c r="A24" s="177"/>
      <c r="B24" s="273">
        <v>0</v>
      </c>
      <c r="C24" s="274">
        <v>0</v>
      </c>
      <c r="D24" s="274"/>
      <c r="E24" s="274">
        <v>2</v>
      </c>
      <c r="F24" s="274"/>
      <c r="G24" s="274">
        <v>0</v>
      </c>
      <c r="H24" s="274"/>
      <c r="I24" s="274"/>
      <c r="J24" s="319" t="s">
        <v>207</v>
      </c>
      <c r="K24" s="320"/>
    </row>
    <row r="25" spans="1:13" ht="24.95" customHeight="1" x14ac:dyDescent="0.25">
      <c r="A25" s="177"/>
      <c r="B25" s="279">
        <v>1</v>
      </c>
      <c r="C25" s="278"/>
      <c r="D25" s="278"/>
      <c r="E25" s="278">
        <v>0</v>
      </c>
      <c r="F25" s="278">
        <v>0</v>
      </c>
      <c r="G25" s="280">
        <v>1</v>
      </c>
      <c r="H25" s="278"/>
      <c r="I25" s="278"/>
    </row>
    <row r="26" spans="1:13" ht="24.95" customHeight="1" x14ac:dyDescent="0.25">
      <c r="A26" s="177"/>
      <c r="B26" s="174"/>
      <c r="C26" s="159"/>
      <c r="D26" s="159"/>
      <c r="E26" s="159"/>
      <c r="F26" s="159"/>
      <c r="G26" s="159"/>
      <c r="H26" s="159"/>
      <c r="I26" s="159"/>
    </row>
    <row r="27" spans="1:13" ht="24.95" customHeight="1" x14ac:dyDescent="0.25">
      <c r="A27" s="178"/>
      <c r="B27" s="174"/>
      <c r="C27" s="159"/>
      <c r="D27" s="159"/>
      <c r="E27" s="159"/>
      <c r="F27" s="159"/>
      <c r="G27" s="159"/>
      <c r="H27" s="159"/>
      <c r="I27" s="159"/>
    </row>
    <row r="28" spans="1:13" ht="24.95" customHeight="1" thickBot="1" x14ac:dyDescent="0.3"/>
    <row r="29" spans="1:13" ht="41.1" customHeight="1" thickBot="1" x14ac:dyDescent="0.35">
      <c r="A29" s="156" t="s">
        <v>129</v>
      </c>
      <c r="B29" s="228" t="s">
        <v>193</v>
      </c>
      <c r="C29" s="228" t="s">
        <v>102</v>
      </c>
      <c r="D29" s="228" t="s">
        <v>103</v>
      </c>
      <c r="E29" s="228" t="s">
        <v>104</v>
      </c>
      <c r="F29" s="228" t="s">
        <v>105</v>
      </c>
      <c r="G29" s="228" t="s">
        <v>106</v>
      </c>
      <c r="H29" s="228" t="s">
        <v>107</v>
      </c>
      <c r="I29" s="230" t="s">
        <v>108</v>
      </c>
      <c r="J29" s="253" t="s">
        <v>200</v>
      </c>
      <c r="K29" s="251" t="s">
        <v>200</v>
      </c>
      <c r="L29" s="175"/>
      <c r="M29" s="175"/>
    </row>
    <row r="30" spans="1:13" ht="24.95" customHeight="1" x14ac:dyDescent="0.25">
      <c r="A30" s="210" t="s">
        <v>56</v>
      </c>
      <c r="B30" s="166"/>
      <c r="C30" s="167"/>
      <c r="D30" s="167"/>
      <c r="E30" s="281" t="s">
        <v>185</v>
      </c>
      <c r="F30" s="167"/>
      <c r="G30" s="297" t="s">
        <v>188</v>
      </c>
      <c r="H30" s="167"/>
      <c r="I30" s="168"/>
      <c r="J30" s="275">
        <v>1</v>
      </c>
      <c r="K30" s="277">
        <v>0</v>
      </c>
      <c r="L30" s="176"/>
      <c r="M30" s="176"/>
    </row>
    <row r="31" spans="1:13" ht="24.95" customHeight="1" x14ac:dyDescent="0.25">
      <c r="A31" s="210" t="s">
        <v>57</v>
      </c>
      <c r="B31" s="169"/>
      <c r="C31" s="160"/>
      <c r="D31" s="160"/>
      <c r="E31" s="249" t="s">
        <v>196</v>
      </c>
      <c r="F31" s="160"/>
      <c r="G31" s="254" t="s">
        <v>188</v>
      </c>
      <c r="H31" s="160"/>
      <c r="I31" s="170"/>
      <c r="J31" s="276">
        <v>0</v>
      </c>
      <c r="K31" s="278">
        <v>2</v>
      </c>
      <c r="L31" s="159"/>
      <c r="M31" s="159"/>
    </row>
    <row r="32" spans="1:13" ht="24.95" customHeight="1" x14ac:dyDescent="0.25">
      <c r="A32" s="210" t="s">
        <v>58</v>
      </c>
      <c r="B32" s="250" t="s">
        <v>205</v>
      </c>
      <c r="C32" s="160"/>
      <c r="D32" s="160"/>
      <c r="E32" s="160"/>
      <c r="F32" s="160"/>
      <c r="G32" s="160"/>
      <c r="H32" s="160"/>
      <c r="I32" s="305" t="s">
        <v>185</v>
      </c>
      <c r="J32" s="276">
        <v>1</v>
      </c>
      <c r="K32" s="278">
        <v>1</v>
      </c>
      <c r="L32" s="159"/>
      <c r="M32" s="159"/>
    </row>
    <row r="33" spans="1:13" ht="24.95" customHeight="1" x14ac:dyDescent="0.25">
      <c r="A33" s="210" t="s">
        <v>59</v>
      </c>
      <c r="B33" s="255" t="s">
        <v>186</v>
      </c>
      <c r="C33" s="160"/>
      <c r="D33" s="160"/>
      <c r="E33" s="160"/>
      <c r="F33" s="160"/>
      <c r="G33" s="160"/>
      <c r="H33" s="160"/>
      <c r="I33" s="310" t="s">
        <v>218</v>
      </c>
      <c r="J33" s="276">
        <v>1</v>
      </c>
      <c r="K33" s="278">
        <v>0</v>
      </c>
      <c r="L33" s="159"/>
      <c r="M33" s="159"/>
    </row>
    <row r="34" spans="1:13" ht="24.95" customHeight="1" x14ac:dyDescent="0.25">
      <c r="A34" s="288"/>
      <c r="B34" s="284"/>
      <c r="C34" s="160"/>
      <c r="D34" s="160"/>
      <c r="E34" s="160"/>
      <c r="F34" s="160"/>
      <c r="G34" s="160"/>
      <c r="H34" s="160"/>
      <c r="I34" s="170"/>
      <c r="J34" s="276"/>
      <c r="K34" s="278"/>
      <c r="L34" s="159"/>
      <c r="M34" s="159"/>
    </row>
    <row r="35" spans="1:13" ht="24.95" customHeight="1" x14ac:dyDescent="0.25">
      <c r="A35" s="210"/>
      <c r="B35" s="169"/>
      <c r="C35" s="160"/>
      <c r="D35" s="160"/>
      <c r="E35" s="160"/>
      <c r="F35" s="160"/>
      <c r="G35" s="160"/>
      <c r="H35" s="160"/>
      <c r="I35" s="170"/>
      <c r="J35" s="276"/>
      <c r="K35" s="278"/>
      <c r="L35" s="159"/>
      <c r="M35" s="159"/>
    </row>
    <row r="36" spans="1:13" ht="24.95" customHeight="1" x14ac:dyDescent="0.25">
      <c r="A36" s="210"/>
      <c r="B36" s="193"/>
      <c r="C36" s="194"/>
      <c r="D36" s="194"/>
      <c r="E36" s="194"/>
      <c r="F36" s="194"/>
      <c r="G36" s="194"/>
      <c r="H36" s="195"/>
      <c r="I36" s="196"/>
      <c r="J36" s="276"/>
      <c r="K36" s="278"/>
      <c r="L36" s="159"/>
      <c r="M36" s="159"/>
    </row>
    <row r="37" spans="1:13" ht="24.95" customHeight="1" thickBot="1" x14ac:dyDescent="0.3">
      <c r="A37" s="210"/>
      <c r="B37" s="171"/>
      <c r="C37" s="161"/>
      <c r="D37" s="161"/>
      <c r="E37" s="161"/>
      <c r="F37" s="161"/>
      <c r="G37" s="161"/>
      <c r="H37" s="162"/>
      <c r="I37" s="172"/>
      <c r="J37" s="276"/>
      <c r="K37" s="278"/>
      <c r="L37" s="159"/>
      <c r="M37" s="159"/>
    </row>
    <row r="38" spans="1:13" ht="24.95" customHeight="1" x14ac:dyDescent="0.35">
      <c r="A38" s="177"/>
      <c r="B38" s="273">
        <v>1</v>
      </c>
      <c r="C38" s="274"/>
      <c r="D38" s="274"/>
      <c r="E38" s="274">
        <v>1</v>
      </c>
      <c r="F38" s="274"/>
      <c r="G38" s="274">
        <v>2</v>
      </c>
      <c r="H38" s="274"/>
      <c r="I38" s="274">
        <v>1</v>
      </c>
      <c r="J38" s="319" t="s">
        <v>209</v>
      </c>
      <c r="K38" s="320"/>
    </row>
    <row r="39" spans="1:13" ht="24.95" customHeight="1" x14ac:dyDescent="0.25">
      <c r="A39" s="177"/>
      <c r="B39" s="279">
        <v>1</v>
      </c>
      <c r="C39" s="278"/>
      <c r="D39" s="278"/>
      <c r="E39" s="278">
        <v>0</v>
      </c>
      <c r="F39" s="278"/>
      <c r="G39" s="280">
        <v>2</v>
      </c>
      <c r="H39" s="278"/>
      <c r="I39" s="278">
        <v>2</v>
      </c>
    </row>
    <row r="40" spans="1:13" ht="24.95" customHeight="1" x14ac:dyDescent="0.25">
      <c r="A40" s="177"/>
      <c r="B40" s="174"/>
      <c r="C40" s="159"/>
      <c r="D40" s="159"/>
      <c r="E40" s="159"/>
      <c r="F40" s="159"/>
      <c r="G40" s="159"/>
      <c r="H40" s="159"/>
      <c r="I40" s="159"/>
    </row>
    <row r="41" spans="1:13" ht="24.95" customHeight="1" x14ac:dyDescent="0.25">
      <c r="A41" s="178"/>
      <c r="B41" s="174"/>
      <c r="C41" s="159"/>
      <c r="D41" s="159"/>
      <c r="E41" s="159"/>
      <c r="F41" s="159"/>
      <c r="G41" s="159"/>
      <c r="H41" s="159"/>
      <c r="I41" s="159"/>
    </row>
    <row r="42" spans="1:13" ht="24.95" customHeight="1" thickBot="1" x14ac:dyDescent="0.3"/>
    <row r="43" spans="1:13" ht="41.1" customHeight="1" thickBot="1" x14ac:dyDescent="0.35">
      <c r="A43" s="156" t="s">
        <v>130</v>
      </c>
      <c r="B43" s="223" t="s">
        <v>66</v>
      </c>
      <c r="C43" s="223" t="s">
        <v>67</v>
      </c>
      <c r="D43" s="223" t="s">
        <v>68</v>
      </c>
      <c r="E43" s="223" t="s">
        <v>69</v>
      </c>
      <c r="F43" s="223" t="s">
        <v>70</v>
      </c>
      <c r="G43" s="223" t="s">
        <v>71</v>
      </c>
      <c r="H43" s="223" t="s">
        <v>72</v>
      </c>
      <c r="I43" s="229"/>
      <c r="J43" s="253" t="s">
        <v>200</v>
      </c>
      <c r="K43" s="251" t="s">
        <v>202</v>
      </c>
      <c r="L43" s="175"/>
      <c r="M43" s="175"/>
    </row>
    <row r="44" spans="1:13" ht="24.95" customHeight="1" x14ac:dyDescent="0.25">
      <c r="A44" s="163" t="s">
        <v>61</v>
      </c>
      <c r="B44" s="166"/>
      <c r="C44" s="167"/>
      <c r="D44" s="167"/>
      <c r="E44" s="167"/>
      <c r="F44" s="167"/>
      <c r="G44" s="167"/>
      <c r="H44" s="167"/>
      <c r="I44" s="168"/>
      <c r="J44" s="275"/>
      <c r="K44" s="277"/>
      <c r="L44" s="176"/>
      <c r="M44" s="176"/>
    </row>
    <row r="45" spans="1:13" ht="24.95" customHeight="1" x14ac:dyDescent="0.25">
      <c r="A45" s="164" t="s">
        <v>62</v>
      </c>
      <c r="B45" s="169"/>
      <c r="C45" s="160"/>
      <c r="D45" s="254" t="s">
        <v>187</v>
      </c>
      <c r="E45" s="160"/>
      <c r="F45" s="249" t="s">
        <v>196</v>
      </c>
      <c r="G45" s="160"/>
      <c r="H45" s="160"/>
      <c r="I45" s="170"/>
      <c r="J45" s="276">
        <v>0</v>
      </c>
      <c r="K45" s="278">
        <v>2</v>
      </c>
      <c r="L45" s="159"/>
      <c r="M45" s="159"/>
    </row>
    <row r="46" spans="1:13" ht="24.95" customHeight="1" x14ac:dyDescent="0.25">
      <c r="A46" s="163" t="s">
        <v>63</v>
      </c>
      <c r="B46" s="250" t="s">
        <v>197</v>
      </c>
      <c r="C46" s="254" t="s">
        <v>196</v>
      </c>
      <c r="D46" s="160"/>
      <c r="E46" s="160"/>
      <c r="F46" s="160"/>
      <c r="G46" s="160"/>
      <c r="H46" s="160"/>
      <c r="I46" s="170"/>
      <c r="J46" s="276">
        <v>2</v>
      </c>
      <c r="K46" s="278">
        <v>2</v>
      </c>
      <c r="L46" s="159"/>
      <c r="M46" s="159"/>
    </row>
    <row r="47" spans="1:13" ht="24.95" customHeight="1" x14ac:dyDescent="0.25">
      <c r="A47" s="163" t="s">
        <v>64</v>
      </c>
      <c r="B47" s="169"/>
      <c r="C47" s="160"/>
      <c r="D47" s="160"/>
      <c r="E47" s="160"/>
      <c r="F47" s="160"/>
      <c r="G47" s="160"/>
      <c r="H47" s="160"/>
      <c r="I47" s="170"/>
      <c r="J47" s="276"/>
      <c r="K47" s="278"/>
      <c r="L47" s="159"/>
      <c r="M47" s="159"/>
    </row>
    <row r="48" spans="1:13" ht="24.95" customHeight="1" x14ac:dyDescent="0.25">
      <c r="A48" s="289" t="s">
        <v>65</v>
      </c>
      <c r="B48" s="284"/>
      <c r="C48" s="160"/>
      <c r="D48" s="249" t="s">
        <v>186</v>
      </c>
      <c r="E48" s="160"/>
      <c r="F48" s="254" t="s">
        <v>190</v>
      </c>
      <c r="G48" s="160"/>
      <c r="H48" s="160"/>
      <c r="I48" s="170"/>
      <c r="J48" s="276">
        <v>0</v>
      </c>
      <c r="K48" s="278">
        <v>1</v>
      </c>
      <c r="L48" s="159"/>
      <c r="M48" s="159"/>
    </row>
    <row r="49" spans="1:13" ht="24.95" customHeight="1" x14ac:dyDescent="0.25">
      <c r="A49" s="163" t="s">
        <v>182</v>
      </c>
      <c r="B49" s="255" t="s">
        <v>186</v>
      </c>
      <c r="C49" s="249" t="s">
        <v>187</v>
      </c>
      <c r="D49" s="160"/>
      <c r="E49" s="160"/>
      <c r="F49" s="160"/>
      <c r="G49" s="160"/>
      <c r="H49" s="160"/>
      <c r="I49" s="170"/>
      <c r="J49" s="276">
        <v>1</v>
      </c>
      <c r="K49" s="278">
        <v>0</v>
      </c>
      <c r="L49" s="159"/>
      <c r="M49" s="159"/>
    </row>
    <row r="50" spans="1:13" ht="24.95" customHeight="1" x14ac:dyDescent="0.25">
      <c r="A50" s="163"/>
      <c r="B50" s="193"/>
      <c r="C50" s="194"/>
      <c r="D50" s="194"/>
      <c r="E50" s="194"/>
      <c r="F50" s="194"/>
      <c r="G50" s="194"/>
      <c r="H50" s="195"/>
      <c r="I50" s="196"/>
      <c r="J50" s="276"/>
      <c r="K50" s="278"/>
      <c r="L50" s="159"/>
      <c r="M50" s="159"/>
    </row>
    <row r="51" spans="1:13" ht="24.95" customHeight="1" thickBot="1" x14ac:dyDescent="0.3">
      <c r="A51" s="163"/>
      <c r="B51" s="171"/>
      <c r="C51" s="161"/>
      <c r="D51" s="161"/>
      <c r="E51" s="161"/>
      <c r="F51" s="161"/>
      <c r="G51" s="161"/>
      <c r="H51" s="162"/>
      <c r="I51" s="172"/>
      <c r="J51" s="276"/>
      <c r="K51" s="278"/>
      <c r="L51" s="159"/>
      <c r="M51" s="159"/>
    </row>
    <row r="52" spans="1:13" ht="24.95" customHeight="1" x14ac:dyDescent="0.35">
      <c r="A52" s="177"/>
      <c r="B52" s="273">
        <v>1</v>
      </c>
      <c r="C52" s="274">
        <v>0</v>
      </c>
      <c r="D52" s="274">
        <v>2</v>
      </c>
      <c r="E52" s="274"/>
      <c r="F52" s="274">
        <v>2</v>
      </c>
      <c r="G52" s="274"/>
      <c r="H52" s="274"/>
      <c r="I52" s="274"/>
      <c r="J52" s="319" t="s">
        <v>223</v>
      </c>
      <c r="K52" s="320"/>
    </row>
    <row r="53" spans="1:13" ht="24.95" customHeight="1" x14ac:dyDescent="0.25">
      <c r="A53" s="177"/>
      <c r="B53" s="279">
        <v>0</v>
      </c>
      <c r="C53" s="278">
        <v>2</v>
      </c>
      <c r="D53" s="278">
        <v>1</v>
      </c>
      <c r="E53" s="278"/>
      <c r="F53" s="278">
        <v>0</v>
      </c>
      <c r="G53" s="280"/>
      <c r="H53" s="278"/>
      <c r="I53" s="278"/>
    </row>
    <row r="54" spans="1:13" ht="24.95" customHeight="1" x14ac:dyDescent="0.25">
      <c r="A54" s="177"/>
      <c r="B54" s="174"/>
      <c r="C54" s="159"/>
      <c r="D54" s="159"/>
      <c r="E54" s="159"/>
      <c r="F54" s="159"/>
      <c r="G54" s="159"/>
      <c r="H54" s="159"/>
      <c r="I54" s="159"/>
    </row>
    <row r="55" spans="1:13" ht="24.95" customHeight="1" x14ac:dyDescent="0.25">
      <c r="A55" s="178"/>
      <c r="B55" s="174"/>
      <c r="C55" s="159"/>
      <c r="D55" s="159"/>
      <c r="E55" s="159"/>
      <c r="F55" s="159"/>
      <c r="G55" s="159"/>
      <c r="H55" s="159"/>
      <c r="I55" s="159"/>
    </row>
  </sheetData>
  <mergeCells count="4">
    <mergeCell ref="J10:K10"/>
    <mergeCell ref="J24:K24"/>
    <mergeCell ref="J38:K38"/>
    <mergeCell ref="J52:K5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="85" zoomScaleNormal="85" workbookViewId="0">
      <selection activeCell="F17" sqref="F17"/>
    </sheetView>
  </sheetViews>
  <sheetFormatPr defaultRowHeight="24.95" customHeight="1" x14ac:dyDescent="0.25"/>
  <cols>
    <col min="1" max="1" width="25.7109375" style="158" customWidth="1"/>
    <col min="2" max="9" width="18.7109375" style="157" customWidth="1"/>
    <col min="10" max="16384" width="9.140625" style="157"/>
  </cols>
  <sheetData>
    <row r="1" spans="1:13" ht="41.1" customHeight="1" thickBot="1" x14ac:dyDescent="0.35">
      <c r="A1" s="156" t="s">
        <v>131</v>
      </c>
      <c r="B1" s="204" t="s">
        <v>81</v>
      </c>
      <c r="C1" s="204" t="s">
        <v>116</v>
      </c>
      <c r="D1" s="204" t="s">
        <v>117</v>
      </c>
      <c r="E1" s="204" t="s">
        <v>82</v>
      </c>
      <c r="F1" s="204" t="s">
        <v>83</v>
      </c>
      <c r="G1" s="204" t="s">
        <v>84</v>
      </c>
      <c r="H1" s="205"/>
      <c r="I1" s="232"/>
      <c r="J1" s="253" t="s">
        <v>201</v>
      </c>
      <c r="K1" s="251" t="s">
        <v>201</v>
      </c>
      <c r="L1" s="175"/>
      <c r="M1" s="175"/>
    </row>
    <row r="2" spans="1:13" ht="24.95" customHeight="1" x14ac:dyDescent="0.25">
      <c r="A2" s="212" t="s">
        <v>110</v>
      </c>
      <c r="B2" s="166"/>
      <c r="C2" s="167"/>
      <c r="D2" s="167"/>
      <c r="E2" s="167"/>
      <c r="F2" s="281" t="s">
        <v>228</v>
      </c>
      <c r="G2" s="167"/>
      <c r="H2" s="167"/>
      <c r="I2" s="168"/>
      <c r="J2" s="275">
        <v>2</v>
      </c>
      <c r="K2" s="277">
        <v>2</v>
      </c>
      <c r="L2" s="176"/>
      <c r="M2" s="176"/>
    </row>
    <row r="3" spans="1:13" ht="24.95" customHeight="1" x14ac:dyDescent="0.25">
      <c r="A3" s="212" t="s">
        <v>111</v>
      </c>
      <c r="B3" s="169"/>
      <c r="C3" s="160"/>
      <c r="D3" s="160"/>
      <c r="E3" s="249" t="s">
        <v>199</v>
      </c>
      <c r="F3" s="160"/>
      <c r="G3" s="254" t="s">
        <v>225</v>
      </c>
      <c r="H3" s="160"/>
      <c r="I3" s="170"/>
      <c r="J3" s="276">
        <v>2</v>
      </c>
      <c r="K3" s="278">
        <v>2</v>
      </c>
      <c r="L3" s="159"/>
      <c r="M3" s="159"/>
    </row>
    <row r="4" spans="1:13" ht="24.95" customHeight="1" x14ac:dyDescent="0.25">
      <c r="A4" s="212" t="s">
        <v>112</v>
      </c>
      <c r="B4" s="250" t="s">
        <v>190</v>
      </c>
      <c r="C4" s="254" t="s">
        <v>190</v>
      </c>
      <c r="D4" s="160"/>
      <c r="E4" s="160"/>
      <c r="F4" s="160"/>
      <c r="G4" s="160"/>
      <c r="H4" s="160"/>
      <c r="I4" s="170"/>
      <c r="J4" s="276">
        <v>0</v>
      </c>
      <c r="K4" s="278">
        <v>0</v>
      </c>
      <c r="L4" s="159"/>
      <c r="M4" s="159"/>
    </row>
    <row r="5" spans="1:13" ht="24.95" customHeight="1" x14ac:dyDescent="0.25">
      <c r="A5" s="212" t="s">
        <v>113</v>
      </c>
      <c r="C5" s="249" t="s">
        <v>190</v>
      </c>
      <c r="D5" s="160"/>
      <c r="E5" s="160"/>
      <c r="F5" s="160"/>
      <c r="G5" s="160"/>
      <c r="H5" s="160"/>
      <c r="I5" s="170"/>
      <c r="J5" s="276"/>
      <c r="K5" s="278">
        <v>0</v>
      </c>
      <c r="L5" s="159"/>
      <c r="M5" s="159"/>
    </row>
    <row r="6" spans="1:13" ht="24.95" customHeight="1" x14ac:dyDescent="0.25">
      <c r="A6" s="212" t="s">
        <v>114</v>
      </c>
      <c r="B6" s="255" t="s">
        <v>188</v>
      </c>
      <c r="C6" s="160"/>
      <c r="D6" s="160"/>
      <c r="E6" s="160"/>
      <c r="F6" s="160"/>
      <c r="G6" s="160"/>
      <c r="H6" s="160"/>
      <c r="I6" s="170"/>
      <c r="J6" s="276">
        <v>0</v>
      </c>
      <c r="K6" s="278"/>
      <c r="L6" s="159"/>
      <c r="M6" s="159"/>
    </row>
    <row r="7" spans="1:13" ht="24.95" customHeight="1" x14ac:dyDescent="0.25">
      <c r="A7" s="222"/>
      <c r="B7" s="169"/>
      <c r="C7" s="160"/>
      <c r="D7" s="160"/>
      <c r="E7" s="160"/>
      <c r="F7" s="160"/>
      <c r="G7" s="160"/>
      <c r="H7" s="160"/>
      <c r="I7" s="170"/>
      <c r="J7" s="276"/>
      <c r="K7" s="278"/>
      <c r="L7" s="159"/>
      <c r="M7" s="159"/>
    </row>
    <row r="8" spans="1:13" ht="24.95" customHeight="1" x14ac:dyDescent="0.25">
      <c r="A8" s="222"/>
      <c r="B8" s="193"/>
      <c r="C8" s="194"/>
      <c r="D8" s="194"/>
      <c r="E8" s="194"/>
      <c r="F8" s="194"/>
      <c r="G8" s="194"/>
      <c r="H8" s="195"/>
      <c r="I8" s="196"/>
      <c r="J8" s="276"/>
      <c r="K8" s="278"/>
      <c r="L8" s="159"/>
      <c r="M8" s="159"/>
    </row>
    <row r="9" spans="1:13" ht="24.95" customHeight="1" thickBot="1" x14ac:dyDescent="0.3">
      <c r="A9" s="222"/>
      <c r="B9" s="171"/>
      <c r="C9" s="161"/>
      <c r="D9" s="161"/>
      <c r="E9" s="161"/>
      <c r="F9" s="161"/>
      <c r="G9" s="161"/>
      <c r="H9" s="162"/>
      <c r="I9" s="172"/>
      <c r="J9" s="276"/>
      <c r="K9" s="278"/>
      <c r="L9" s="159"/>
      <c r="M9" s="159"/>
    </row>
    <row r="10" spans="1:13" ht="24.95" customHeight="1" x14ac:dyDescent="0.35">
      <c r="A10" s="177"/>
      <c r="B10" s="273">
        <v>2</v>
      </c>
      <c r="C10" s="274">
        <v>2</v>
      </c>
      <c r="D10" s="274"/>
      <c r="E10" s="274"/>
      <c r="F10" s="274">
        <v>0</v>
      </c>
      <c r="G10" s="274">
        <v>0</v>
      </c>
      <c r="H10" s="274"/>
      <c r="I10" s="274"/>
      <c r="J10" s="319" t="s">
        <v>223</v>
      </c>
      <c r="K10" s="320"/>
    </row>
    <row r="11" spans="1:13" ht="24.95" customHeight="1" x14ac:dyDescent="0.25">
      <c r="A11" s="177"/>
      <c r="B11" s="279">
        <v>2</v>
      </c>
      <c r="C11" s="278">
        <v>2</v>
      </c>
      <c r="D11" s="278"/>
      <c r="E11" s="278">
        <v>0</v>
      </c>
      <c r="F11" s="278">
        <v>0</v>
      </c>
      <c r="G11" s="280"/>
      <c r="H11" s="278"/>
      <c r="I11" s="278"/>
    </row>
    <row r="12" spans="1:13" ht="24.95" customHeight="1" x14ac:dyDescent="0.25">
      <c r="A12" s="177"/>
      <c r="B12" s="174"/>
      <c r="C12" s="159"/>
      <c r="D12" s="159"/>
      <c r="E12" s="159"/>
      <c r="F12" s="159"/>
      <c r="G12" s="159"/>
      <c r="H12" s="159"/>
      <c r="I12" s="159"/>
    </row>
    <row r="13" spans="1:13" ht="24.95" customHeight="1" x14ac:dyDescent="0.25">
      <c r="A13" s="178"/>
      <c r="B13" s="174"/>
      <c r="C13" s="159"/>
      <c r="D13" s="159"/>
      <c r="E13" s="159"/>
      <c r="F13" s="159"/>
      <c r="G13" s="159"/>
      <c r="H13" s="159"/>
      <c r="I13" s="159"/>
    </row>
    <row r="14" spans="1:13" ht="24.95" customHeight="1" thickBot="1" x14ac:dyDescent="0.3"/>
    <row r="15" spans="1:13" ht="41.1" customHeight="1" thickBot="1" x14ac:dyDescent="0.35">
      <c r="A15" s="156" t="s">
        <v>132</v>
      </c>
      <c r="B15" s="220" t="s">
        <v>94</v>
      </c>
      <c r="C15" s="220" t="s">
        <v>95</v>
      </c>
      <c r="D15" s="220" t="s">
        <v>96</v>
      </c>
      <c r="E15" s="220" t="s">
        <v>97</v>
      </c>
      <c r="F15" s="220" t="s">
        <v>121</v>
      </c>
      <c r="G15" s="220" t="s">
        <v>99</v>
      </c>
      <c r="H15" s="221"/>
      <c r="I15" s="236"/>
      <c r="J15" s="253" t="s">
        <v>201</v>
      </c>
      <c r="K15" s="251" t="s">
        <v>201</v>
      </c>
      <c r="L15" s="175"/>
      <c r="M15" s="175"/>
    </row>
    <row r="16" spans="1:13" ht="24.95" customHeight="1" x14ac:dyDescent="0.25">
      <c r="A16" s="237" t="s">
        <v>48</v>
      </c>
      <c r="B16" s="166"/>
      <c r="C16" s="167"/>
      <c r="D16" s="167"/>
      <c r="E16" s="281" t="s">
        <v>186</v>
      </c>
      <c r="F16" s="297" t="s">
        <v>222</v>
      </c>
      <c r="G16" s="167"/>
      <c r="H16" s="167"/>
      <c r="I16" s="168"/>
      <c r="J16" s="275">
        <v>1</v>
      </c>
      <c r="K16" s="277">
        <v>2</v>
      </c>
      <c r="L16" s="176"/>
      <c r="M16" s="176"/>
    </row>
    <row r="17" spans="1:13" ht="24.95" customHeight="1" x14ac:dyDescent="0.25">
      <c r="A17" s="237" t="s">
        <v>49</v>
      </c>
      <c r="B17" s="169"/>
      <c r="C17" s="160"/>
      <c r="E17" s="249" t="s">
        <v>199</v>
      </c>
      <c r="F17" s="254" t="s">
        <v>199</v>
      </c>
      <c r="G17" s="160"/>
      <c r="H17" s="160"/>
      <c r="I17" s="170"/>
      <c r="J17" s="276">
        <v>2</v>
      </c>
      <c r="K17" s="278">
        <v>2</v>
      </c>
      <c r="L17" s="159"/>
      <c r="M17" s="159"/>
    </row>
    <row r="18" spans="1:13" ht="24.95" customHeight="1" x14ac:dyDescent="0.25">
      <c r="A18" s="237" t="s">
        <v>50</v>
      </c>
      <c r="B18" s="250" t="s">
        <v>191</v>
      </c>
      <c r="C18" s="254" t="s">
        <v>187</v>
      </c>
      <c r="D18" s="160"/>
      <c r="E18" s="160"/>
      <c r="F18" s="160"/>
      <c r="G18" s="160"/>
      <c r="H18" s="160"/>
      <c r="I18" s="170"/>
      <c r="J18" s="276">
        <v>0</v>
      </c>
      <c r="K18" s="278">
        <v>0</v>
      </c>
      <c r="L18" s="159"/>
      <c r="M18" s="159"/>
    </row>
    <row r="19" spans="1:13" ht="24.95" customHeight="1" x14ac:dyDescent="0.25">
      <c r="A19" s="237" t="s">
        <v>51</v>
      </c>
      <c r="B19" s="255" t="s">
        <v>186</v>
      </c>
      <c r="C19" s="249" t="s">
        <v>190</v>
      </c>
      <c r="D19" s="160"/>
      <c r="E19" s="160"/>
      <c r="F19" s="160"/>
      <c r="G19" s="160"/>
      <c r="H19" s="160"/>
      <c r="I19" s="170"/>
      <c r="J19" s="276">
        <v>1</v>
      </c>
      <c r="K19" s="278">
        <v>0</v>
      </c>
      <c r="L19" s="159"/>
      <c r="M19" s="159"/>
    </row>
    <row r="20" spans="1:13" ht="24.95" customHeight="1" x14ac:dyDescent="0.25">
      <c r="A20" s="237" t="s">
        <v>52</v>
      </c>
      <c r="B20" s="169"/>
      <c r="C20" s="160"/>
      <c r="D20" s="160"/>
      <c r="E20" s="160"/>
      <c r="F20" s="160"/>
      <c r="G20" s="160"/>
      <c r="H20" s="160"/>
      <c r="I20" s="170"/>
      <c r="J20" s="276"/>
      <c r="K20" s="278"/>
      <c r="L20" s="159"/>
      <c r="M20" s="159"/>
    </row>
    <row r="21" spans="1:13" ht="24.95" customHeight="1" x14ac:dyDescent="0.25">
      <c r="A21" s="237" t="s">
        <v>54</v>
      </c>
      <c r="B21" s="169"/>
      <c r="C21" s="160"/>
      <c r="D21" s="160"/>
      <c r="E21" s="160"/>
      <c r="F21" s="160"/>
      <c r="G21" s="160"/>
      <c r="H21" s="160"/>
      <c r="I21" s="170"/>
      <c r="J21" s="276"/>
      <c r="K21" s="278"/>
      <c r="L21" s="159"/>
      <c r="M21" s="159"/>
    </row>
    <row r="22" spans="1:13" ht="24.95" customHeight="1" x14ac:dyDescent="0.25">
      <c r="A22" s="237" t="s">
        <v>53</v>
      </c>
      <c r="B22" s="193"/>
      <c r="C22" s="194"/>
      <c r="D22" s="194"/>
      <c r="E22" s="194"/>
      <c r="F22" s="194"/>
      <c r="G22" s="194"/>
      <c r="H22" s="195"/>
      <c r="I22" s="196"/>
      <c r="J22" s="276"/>
      <c r="K22" s="278"/>
      <c r="L22" s="159"/>
      <c r="M22" s="159"/>
    </row>
    <row r="23" spans="1:13" ht="24.95" customHeight="1" thickBot="1" x14ac:dyDescent="0.35">
      <c r="A23" s="238"/>
      <c r="B23" s="171"/>
      <c r="C23" s="161"/>
      <c r="D23" s="161"/>
      <c r="E23" s="161"/>
      <c r="F23" s="161"/>
      <c r="G23" s="161"/>
      <c r="H23" s="162"/>
      <c r="I23" s="172"/>
      <c r="J23" s="276"/>
      <c r="K23" s="278"/>
      <c r="L23" s="159"/>
      <c r="M23" s="159"/>
    </row>
    <row r="24" spans="1:13" ht="24.95" customHeight="1" x14ac:dyDescent="0.35">
      <c r="A24" s="177"/>
      <c r="B24" s="273">
        <v>1</v>
      </c>
      <c r="C24" s="274">
        <v>2</v>
      </c>
      <c r="D24" s="274"/>
      <c r="E24" s="274">
        <v>1</v>
      </c>
      <c r="F24" s="274">
        <v>0</v>
      </c>
      <c r="G24" s="274"/>
      <c r="H24" s="274"/>
      <c r="I24" s="274"/>
      <c r="J24" s="319" t="s">
        <v>223</v>
      </c>
      <c r="K24" s="320"/>
    </row>
    <row r="25" spans="1:13" ht="24.95" customHeight="1" x14ac:dyDescent="0.25">
      <c r="A25" s="177"/>
      <c r="B25" s="279">
        <v>2</v>
      </c>
      <c r="C25" s="278">
        <v>2</v>
      </c>
      <c r="D25" s="278"/>
      <c r="E25" s="278">
        <v>0</v>
      </c>
      <c r="F25" s="278">
        <v>0</v>
      </c>
      <c r="G25" s="280"/>
      <c r="H25" s="278"/>
      <c r="I25" s="278"/>
    </row>
    <row r="26" spans="1:13" ht="24.95" customHeight="1" x14ac:dyDescent="0.25">
      <c r="A26" s="177"/>
      <c r="B26" s="174"/>
      <c r="C26" s="159"/>
      <c r="D26" s="159"/>
      <c r="E26" s="159"/>
      <c r="F26" s="159"/>
      <c r="G26" s="159"/>
      <c r="H26" s="159"/>
      <c r="I26" s="159"/>
    </row>
    <row r="27" spans="1:13" ht="24.95" customHeight="1" x14ac:dyDescent="0.25">
      <c r="A27" s="178"/>
      <c r="B27" s="174"/>
      <c r="C27" s="159"/>
      <c r="D27" s="159"/>
      <c r="E27" s="159"/>
      <c r="F27" s="159"/>
      <c r="G27" s="159"/>
      <c r="H27" s="159"/>
      <c r="I27" s="159"/>
    </row>
    <row r="28" spans="1:13" ht="24.95" customHeight="1" thickBot="1" x14ac:dyDescent="0.3"/>
    <row r="29" spans="1:13" ht="41.1" customHeight="1" thickBot="1" x14ac:dyDescent="0.35">
      <c r="A29" s="156" t="s">
        <v>133</v>
      </c>
      <c r="B29" s="248" t="s">
        <v>85</v>
      </c>
      <c r="C29" s="248" t="s">
        <v>86</v>
      </c>
      <c r="D29" s="248" t="s">
        <v>87</v>
      </c>
      <c r="E29" s="248" t="s">
        <v>88</v>
      </c>
      <c r="F29" s="248" t="s">
        <v>89</v>
      </c>
      <c r="G29" s="248" t="s">
        <v>91</v>
      </c>
      <c r="H29" s="248" t="s">
        <v>90</v>
      </c>
      <c r="I29" s="248" t="s">
        <v>92</v>
      </c>
      <c r="J29" s="253" t="s">
        <v>189</v>
      </c>
      <c r="K29" s="251" t="s">
        <v>214</v>
      </c>
      <c r="L29" s="175"/>
      <c r="M29" s="175"/>
    </row>
    <row r="30" spans="1:13" ht="24.95" customHeight="1" x14ac:dyDescent="0.25">
      <c r="A30" s="210" t="s">
        <v>56</v>
      </c>
      <c r="B30" s="166"/>
      <c r="C30" s="167"/>
      <c r="D30" s="167"/>
      <c r="E30" s="167"/>
      <c r="F30" s="167"/>
      <c r="G30" s="281" t="s">
        <v>190</v>
      </c>
      <c r="H30" s="297" t="s">
        <v>186</v>
      </c>
      <c r="I30" s="168"/>
      <c r="J30" s="275">
        <v>0</v>
      </c>
      <c r="K30" s="277">
        <v>1</v>
      </c>
      <c r="L30" s="176"/>
      <c r="M30" s="176"/>
    </row>
    <row r="31" spans="1:13" ht="24.95" customHeight="1" x14ac:dyDescent="0.25">
      <c r="A31" s="210" t="s">
        <v>57</v>
      </c>
      <c r="B31" s="169"/>
      <c r="C31" s="160"/>
      <c r="D31" s="160"/>
      <c r="E31" s="249" t="s">
        <v>186</v>
      </c>
      <c r="F31" s="254" t="s">
        <v>196</v>
      </c>
      <c r="G31" s="160"/>
      <c r="I31" s="170"/>
      <c r="J31" s="276">
        <v>2</v>
      </c>
      <c r="K31" s="278">
        <v>1</v>
      </c>
      <c r="L31" s="159"/>
      <c r="M31" s="159"/>
    </row>
    <row r="32" spans="1:13" ht="24.95" customHeight="1" x14ac:dyDescent="0.25">
      <c r="A32" s="210" t="s">
        <v>58</v>
      </c>
      <c r="B32" s="250" t="s">
        <v>196</v>
      </c>
      <c r="C32" s="254" t="s">
        <v>187</v>
      </c>
      <c r="D32" s="160"/>
      <c r="E32" s="160"/>
      <c r="F32" s="160"/>
      <c r="G32" s="160"/>
      <c r="H32" s="160"/>
      <c r="I32" s="170"/>
      <c r="J32" s="276">
        <v>0</v>
      </c>
      <c r="K32" s="278">
        <v>2</v>
      </c>
      <c r="L32" s="159"/>
      <c r="M32" s="159"/>
    </row>
    <row r="33" spans="1:13" ht="24.95" customHeight="1" x14ac:dyDescent="0.25">
      <c r="A33" s="210" t="s">
        <v>59</v>
      </c>
      <c r="B33" s="255" t="s">
        <v>210</v>
      </c>
      <c r="D33" s="160"/>
      <c r="E33" s="160"/>
      <c r="F33" s="160"/>
      <c r="G33" s="160"/>
      <c r="H33" s="160"/>
      <c r="I33" s="249" t="s">
        <v>196</v>
      </c>
      <c r="J33" s="276">
        <v>0</v>
      </c>
      <c r="K33" s="278">
        <v>2</v>
      </c>
      <c r="L33" s="159"/>
      <c r="M33" s="159"/>
    </row>
    <row r="34" spans="1:13" ht="24.95" customHeight="1" x14ac:dyDescent="0.25">
      <c r="A34" s="210"/>
      <c r="B34" s="169"/>
      <c r="C34" s="160"/>
      <c r="D34" s="160"/>
      <c r="E34" s="160"/>
      <c r="F34" s="160"/>
      <c r="G34" s="160"/>
      <c r="H34" s="160"/>
      <c r="I34" s="170"/>
      <c r="J34" s="276"/>
      <c r="K34" s="278"/>
      <c r="L34" s="159"/>
      <c r="M34" s="159"/>
    </row>
    <row r="35" spans="1:13" ht="24.95" customHeight="1" x14ac:dyDescent="0.25">
      <c r="A35" s="210"/>
      <c r="B35" s="169"/>
      <c r="C35" s="160"/>
      <c r="D35" s="160"/>
      <c r="E35" s="160"/>
      <c r="F35" s="160"/>
      <c r="G35" s="160"/>
      <c r="H35" s="160"/>
      <c r="I35" s="170"/>
      <c r="J35" s="276"/>
      <c r="K35" s="278"/>
      <c r="L35" s="159"/>
      <c r="M35" s="159"/>
    </row>
    <row r="36" spans="1:13" ht="24.95" customHeight="1" x14ac:dyDescent="0.25">
      <c r="A36" s="210"/>
      <c r="B36" s="193"/>
      <c r="C36" s="194"/>
      <c r="D36" s="194"/>
      <c r="E36" s="194"/>
      <c r="F36" s="194"/>
      <c r="G36" s="194"/>
      <c r="H36" s="195"/>
      <c r="I36" s="196"/>
      <c r="J36" s="276"/>
      <c r="K36" s="278"/>
      <c r="L36" s="159"/>
      <c r="M36" s="159"/>
    </row>
    <row r="37" spans="1:13" ht="24.95" customHeight="1" thickBot="1" x14ac:dyDescent="0.3">
      <c r="A37" s="210"/>
      <c r="B37" s="171"/>
      <c r="C37" s="161"/>
      <c r="D37" s="161"/>
      <c r="E37" s="161"/>
      <c r="F37" s="161"/>
      <c r="G37" s="161"/>
      <c r="H37" s="162"/>
      <c r="I37" s="172"/>
      <c r="J37" s="276"/>
      <c r="K37" s="278"/>
      <c r="L37" s="159"/>
      <c r="M37" s="159"/>
    </row>
    <row r="38" spans="1:13" ht="24.95" customHeight="1" x14ac:dyDescent="0.35">
      <c r="A38" s="177"/>
      <c r="B38" s="273">
        <v>2</v>
      </c>
      <c r="C38" s="274">
        <v>2</v>
      </c>
      <c r="D38" s="274"/>
      <c r="E38" s="274"/>
      <c r="F38" s="274">
        <v>0</v>
      </c>
      <c r="G38" s="274">
        <v>2</v>
      </c>
      <c r="H38" s="274"/>
      <c r="I38" s="274"/>
      <c r="J38" s="319" t="s">
        <v>223</v>
      </c>
      <c r="K38" s="320"/>
    </row>
    <row r="39" spans="1:13" ht="24.95" customHeight="1" x14ac:dyDescent="0.25">
      <c r="A39" s="177"/>
      <c r="B39" s="279">
        <v>0</v>
      </c>
      <c r="C39" s="278"/>
      <c r="D39" s="278"/>
      <c r="E39" s="278">
        <v>1</v>
      </c>
      <c r="F39" s="278"/>
      <c r="G39" s="280"/>
      <c r="H39" s="278">
        <v>1</v>
      </c>
      <c r="I39" s="278">
        <v>0</v>
      </c>
    </row>
    <row r="40" spans="1:13" ht="24.95" customHeight="1" x14ac:dyDescent="0.25">
      <c r="A40" s="177"/>
      <c r="B40" s="174"/>
      <c r="C40" s="159"/>
      <c r="D40" s="159"/>
      <c r="E40" s="159"/>
      <c r="F40" s="159"/>
      <c r="G40" s="159"/>
      <c r="H40" s="159"/>
      <c r="I40" s="159"/>
    </row>
    <row r="41" spans="1:13" ht="24.95" customHeight="1" x14ac:dyDescent="0.25">
      <c r="A41" s="178"/>
      <c r="B41" s="174"/>
      <c r="C41" s="159"/>
      <c r="D41" s="159"/>
      <c r="E41" s="159"/>
      <c r="F41" s="159"/>
      <c r="G41" s="159"/>
      <c r="H41" s="159"/>
      <c r="I41" s="159"/>
    </row>
    <row r="42" spans="1:13" ht="24.95" customHeight="1" thickBot="1" x14ac:dyDescent="0.3"/>
    <row r="43" spans="1:13" ht="41.1" customHeight="1" thickBot="1" x14ac:dyDescent="0.35">
      <c r="A43" s="156" t="s">
        <v>134</v>
      </c>
      <c r="B43" s="228" t="s">
        <v>193</v>
      </c>
      <c r="C43" s="228" t="s">
        <v>102</v>
      </c>
      <c r="D43" s="228" t="s">
        <v>103</v>
      </c>
      <c r="E43" s="228" t="s">
        <v>104</v>
      </c>
      <c r="F43" s="228" t="s">
        <v>105</v>
      </c>
      <c r="G43" s="228" t="s">
        <v>106</v>
      </c>
      <c r="H43" s="228" t="s">
        <v>107</v>
      </c>
      <c r="I43" s="230" t="s">
        <v>108</v>
      </c>
      <c r="J43" s="253" t="s">
        <v>184</v>
      </c>
      <c r="K43" s="251" t="s">
        <v>200</v>
      </c>
      <c r="L43" s="175"/>
      <c r="M43" s="175"/>
    </row>
    <row r="44" spans="1:13" ht="24.95" customHeight="1" x14ac:dyDescent="0.25">
      <c r="A44" s="216" t="s">
        <v>66</v>
      </c>
      <c r="B44" s="166"/>
      <c r="C44" s="167"/>
      <c r="D44" s="167"/>
      <c r="E44" s="281" t="s">
        <v>186</v>
      </c>
      <c r="F44" s="167"/>
      <c r="G44" s="297" t="s">
        <v>226</v>
      </c>
      <c r="H44" s="167"/>
      <c r="I44" s="168"/>
      <c r="J44" s="275">
        <v>1</v>
      </c>
      <c r="K44" s="277">
        <v>2</v>
      </c>
      <c r="L44" s="176"/>
      <c r="M44" s="176"/>
    </row>
    <row r="45" spans="1:13" ht="24.95" customHeight="1" x14ac:dyDescent="0.25">
      <c r="A45" s="216" t="s">
        <v>67</v>
      </c>
      <c r="B45" s="169"/>
      <c r="C45" s="160"/>
      <c r="D45" s="160"/>
      <c r="E45" s="249" t="s">
        <v>205</v>
      </c>
      <c r="F45" s="160"/>
      <c r="G45" s="254" t="s">
        <v>211</v>
      </c>
      <c r="H45" s="160"/>
      <c r="I45" s="170"/>
      <c r="J45" s="276">
        <v>0</v>
      </c>
      <c r="K45" s="278">
        <v>1</v>
      </c>
      <c r="L45" s="159"/>
      <c r="M45" s="159"/>
    </row>
    <row r="46" spans="1:13" ht="24.95" customHeight="1" x14ac:dyDescent="0.25">
      <c r="A46" s="216" t="s">
        <v>68</v>
      </c>
      <c r="B46" s="250" t="s">
        <v>188</v>
      </c>
      <c r="C46" s="160"/>
      <c r="D46" s="160"/>
      <c r="E46" s="160"/>
      <c r="F46" s="160"/>
      <c r="G46" s="160"/>
      <c r="H46" s="160"/>
      <c r="I46" s="305" t="s">
        <v>188</v>
      </c>
      <c r="J46" s="276">
        <v>0</v>
      </c>
      <c r="K46" s="278">
        <v>0</v>
      </c>
      <c r="L46" s="159"/>
      <c r="M46" s="159"/>
    </row>
    <row r="47" spans="1:13" ht="24.95" customHeight="1" x14ac:dyDescent="0.25">
      <c r="A47" s="216" t="s">
        <v>69</v>
      </c>
      <c r="B47" s="169"/>
      <c r="C47" s="160"/>
      <c r="D47" s="160"/>
      <c r="E47" s="160"/>
      <c r="F47" s="160"/>
      <c r="G47" s="160"/>
      <c r="H47" s="160"/>
      <c r="I47" s="170"/>
      <c r="J47" s="276"/>
      <c r="K47" s="278"/>
      <c r="L47" s="159"/>
      <c r="M47" s="159"/>
    </row>
    <row r="48" spans="1:13" ht="24.95" customHeight="1" x14ac:dyDescent="0.25">
      <c r="A48" s="216" t="s">
        <v>70</v>
      </c>
      <c r="B48" s="255" t="s">
        <v>218</v>
      </c>
      <c r="C48" s="160"/>
      <c r="D48" s="160"/>
      <c r="E48" s="160"/>
      <c r="F48" s="160"/>
      <c r="G48" s="160"/>
      <c r="H48" s="160"/>
      <c r="I48" s="310" t="s">
        <v>188</v>
      </c>
      <c r="J48" s="276">
        <v>0</v>
      </c>
      <c r="K48" s="278">
        <v>0</v>
      </c>
      <c r="L48" s="159"/>
      <c r="M48" s="159"/>
    </row>
    <row r="49" spans="1:13" ht="24.95" customHeight="1" x14ac:dyDescent="0.25">
      <c r="A49" s="216" t="s">
        <v>71</v>
      </c>
      <c r="B49" s="169"/>
      <c r="C49" s="160"/>
      <c r="D49" s="160"/>
      <c r="E49" s="160"/>
      <c r="F49" s="160"/>
      <c r="G49" s="160"/>
      <c r="H49" s="160"/>
      <c r="I49" s="170"/>
      <c r="J49" s="276"/>
      <c r="K49" s="278"/>
      <c r="L49" s="159"/>
      <c r="M49" s="159"/>
    </row>
    <row r="50" spans="1:13" ht="24.95" customHeight="1" x14ac:dyDescent="0.25">
      <c r="A50" s="216" t="s">
        <v>72</v>
      </c>
      <c r="B50" s="193"/>
      <c r="C50" s="194"/>
      <c r="D50" s="194"/>
      <c r="E50" s="194"/>
      <c r="F50" s="194"/>
      <c r="G50" s="194"/>
      <c r="H50" s="195"/>
      <c r="I50" s="196"/>
      <c r="J50" s="276"/>
      <c r="K50" s="278"/>
      <c r="L50" s="159"/>
      <c r="M50" s="159"/>
    </row>
    <row r="51" spans="1:13" ht="24.95" customHeight="1" thickBot="1" x14ac:dyDescent="0.3">
      <c r="A51" s="216"/>
      <c r="B51" s="171"/>
      <c r="C51" s="161"/>
      <c r="D51" s="161"/>
      <c r="E51" s="161"/>
      <c r="F51" s="161"/>
      <c r="G51" s="161"/>
      <c r="H51" s="162"/>
      <c r="I51" s="172"/>
      <c r="J51" s="276"/>
      <c r="K51" s="278"/>
      <c r="L51" s="159"/>
      <c r="M51" s="159"/>
    </row>
    <row r="52" spans="1:13" ht="24.95" customHeight="1" x14ac:dyDescent="0.35">
      <c r="A52" s="177"/>
      <c r="B52" s="273">
        <v>2</v>
      </c>
      <c r="C52" s="274"/>
      <c r="D52" s="274"/>
      <c r="E52" s="274">
        <v>1</v>
      </c>
      <c r="F52" s="274"/>
      <c r="G52" s="274">
        <v>2</v>
      </c>
      <c r="H52" s="274"/>
      <c r="I52" s="274">
        <v>2</v>
      </c>
      <c r="J52" s="319" t="s">
        <v>227</v>
      </c>
      <c r="K52" s="320"/>
    </row>
    <row r="53" spans="1:13" ht="24.95" customHeight="1" x14ac:dyDescent="0.25">
      <c r="A53" s="177"/>
      <c r="B53" s="279">
        <v>2</v>
      </c>
      <c r="C53" s="278"/>
      <c r="D53" s="278"/>
      <c r="E53" s="278">
        <v>1</v>
      </c>
      <c r="F53" s="278"/>
      <c r="G53" s="280">
        <v>0</v>
      </c>
      <c r="H53" s="278"/>
      <c r="I53" s="278">
        <v>2</v>
      </c>
    </row>
    <row r="54" spans="1:13" ht="24.95" customHeight="1" x14ac:dyDescent="0.25">
      <c r="A54" s="177"/>
      <c r="B54" s="174"/>
      <c r="C54" s="159"/>
      <c r="D54" s="159"/>
      <c r="E54" s="159"/>
      <c r="F54" s="159"/>
      <c r="G54" s="159"/>
      <c r="H54" s="159"/>
      <c r="I54" s="159"/>
    </row>
    <row r="55" spans="1:13" ht="24.95" customHeight="1" x14ac:dyDescent="0.25">
      <c r="A55" s="178"/>
      <c r="B55" s="174"/>
      <c r="C55" s="159"/>
      <c r="D55" s="159"/>
      <c r="E55" s="159"/>
      <c r="F55" s="159"/>
      <c r="G55" s="159"/>
      <c r="H55" s="159"/>
      <c r="I55" s="159"/>
    </row>
  </sheetData>
  <mergeCells count="4">
    <mergeCell ref="J10:K10"/>
    <mergeCell ref="J24:K24"/>
    <mergeCell ref="J38:K38"/>
    <mergeCell ref="J52:K5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="85" zoomScaleNormal="85" workbookViewId="0">
      <selection activeCell="H37" sqref="H37"/>
    </sheetView>
  </sheetViews>
  <sheetFormatPr defaultRowHeight="24.95" customHeight="1" x14ac:dyDescent="0.25"/>
  <cols>
    <col min="1" max="1" width="25.7109375" style="158" customWidth="1"/>
    <col min="2" max="9" width="18.7109375" style="157" customWidth="1"/>
    <col min="10" max="16384" width="9.140625" style="157"/>
  </cols>
  <sheetData>
    <row r="1" spans="1:13" ht="41.1" customHeight="1" thickBot="1" x14ac:dyDescent="0.35">
      <c r="A1" s="156" t="s">
        <v>135</v>
      </c>
      <c r="B1" s="204" t="s">
        <v>81</v>
      </c>
      <c r="C1" s="204" t="s">
        <v>116</v>
      </c>
      <c r="D1" s="204" t="s">
        <v>117</v>
      </c>
      <c r="E1" s="204" t="s">
        <v>82</v>
      </c>
      <c r="F1" s="204" t="s">
        <v>83</v>
      </c>
      <c r="G1" s="204" t="s">
        <v>84</v>
      </c>
      <c r="H1" s="205"/>
      <c r="I1" s="232"/>
      <c r="J1" s="253" t="s">
        <v>214</v>
      </c>
      <c r="K1" s="251" t="s">
        <v>214</v>
      </c>
      <c r="L1" s="175"/>
      <c r="M1" s="175"/>
    </row>
    <row r="2" spans="1:13" ht="24.95" customHeight="1" x14ac:dyDescent="0.25">
      <c r="A2" s="163" t="s">
        <v>61</v>
      </c>
      <c r="B2" s="166"/>
      <c r="C2" s="167"/>
      <c r="D2" s="167"/>
      <c r="E2" s="167"/>
      <c r="F2" s="167"/>
      <c r="G2" s="167"/>
      <c r="H2" s="167"/>
      <c r="I2" s="168"/>
      <c r="J2" s="275"/>
      <c r="K2" s="277"/>
      <c r="L2" s="176"/>
      <c r="M2" s="176"/>
    </row>
    <row r="3" spans="1:13" ht="24.95" customHeight="1" x14ac:dyDescent="0.25">
      <c r="A3" s="164" t="s">
        <v>62</v>
      </c>
      <c r="B3" s="169"/>
      <c r="C3" s="160"/>
      <c r="D3" s="160"/>
      <c r="E3" s="249" t="s">
        <v>196</v>
      </c>
      <c r="F3" s="254" t="s">
        <v>199</v>
      </c>
      <c r="G3" s="160"/>
      <c r="H3" s="160"/>
      <c r="I3" s="170"/>
      <c r="J3" s="276">
        <v>2</v>
      </c>
      <c r="K3" s="278">
        <v>2</v>
      </c>
      <c r="L3" s="159"/>
      <c r="M3" s="159"/>
    </row>
    <row r="4" spans="1:13" ht="24.95" customHeight="1" x14ac:dyDescent="0.25">
      <c r="A4" s="163" t="s">
        <v>63</v>
      </c>
      <c r="B4" s="250" t="s">
        <v>188</v>
      </c>
      <c r="C4" s="254" t="s">
        <v>196</v>
      </c>
      <c r="D4" s="160"/>
      <c r="E4" s="160"/>
      <c r="F4" s="160"/>
      <c r="G4" s="160"/>
      <c r="H4" s="160"/>
      <c r="I4" s="170"/>
      <c r="J4" s="276">
        <v>2</v>
      </c>
      <c r="K4" s="278">
        <v>0</v>
      </c>
      <c r="L4" s="159"/>
      <c r="M4" s="159"/>
    </row>
    <row r="5" spans="1:13" ht="24.95" customHeight="1" x14ac:dyDescent="0.25">
      <c r="A5" s="163" t="s">
        <v>64</v>
      </c>
      <c r="B5" s="169"/>
      <c r="C5" s="160"/>
      <c r="D5" s="160"/>
      <c r="E5" s="160"/>
      <c r="F5" s="160"/>
      <c r="G5" s="160"/>
      <c r="H5" s="160"/>
      <c r="I5" s="170"/>
      <c r="J5" s="276"/>
      <c r="K5" s="278"/>
      <c r="L5" s="159"/>
      <c r="M5" s="159"/>
    </row>
    <row r="6" spans="1:13" ht="24.95" customHeight="1" x14ac:dyDescent="0.25">
      <c r="A6" s="163" t="s">
        <v>65</v>
      </c>
      <c r="B6" s="169"/>
      <c r="C6" s="160"/>
      <c r="D6" s="160"/>
      <c r="E6" s="254" t="s">
        <v>196</v>
      </c>
      <c r="F6" s="249" t="s">
        <v>213</v>
      </c>
      <c r="G6" s="160"/>
      <c r="H6" s="160"/>
      <c r="I6" s="170"/>
      <c r="J6" s="276">
        <v>2</v>
      </c>
      <c r="K6" s="278">
        <v>2</v>
      </c>
      <c r="L6" s="159"/>
      <c r="M6" s="159"/>
    </row>
    <row r="7" spans="1:13" ht="24.95" customHeight="1" x14ac:dyDescent="0.25">
      <c r="A7" s="163" t="s">
        <v>182</v>
      </c>
      <c r="B7" s="255" t="s">
        <v>191</v>
      </c>
      <c r="C7" s="249" t="s">
        <v>196</v>
      </c>
      <c r="D7" s="160"/>
      <c r="E7" s="160"/>
      <c r="F7" s="160"/>
      <c r="G7" s="160"/>
      <c r="H7" s="160"/>
      <c r="I7" s="170"/>
      <c r="J7" s="276">
        <v>0</v>
      </c>
      <c r="K7" s="278">
        <v>2</v>
      </c>
      <c r="L7" s="159"/>
      <c r="M7" s="159"/>
    </row>
    <row r="8" spans="1:13" ht="24.95" customHeight="1" x14ac:dyDescent="0.25">
      <c r="A8" s="163"/>
      <c r="B8" s="193"/>
      <c r="C8" s="194"/>
      <c r="D8" s="194"/>
      <c r="E8" s="194"/>
      <c r="F8" s="194"/>
      <c r="G8" s="194"/>
      <c r="H8" s="195"/>
      <c r="I8" s="196"/>
      <c r="J8" s="276"/>
      <c r="K8" s="278"/>
      <c r="L8" s="159"/>
      <c r="M8" s="159"/>
    </row>
    <row r="9" spans="1:13" ht="24.95" customHeight="1" thickBot="1" x14ac:dyDescent="0.3">
      <c r="A9" s="163"/>
      <c r="B9" s="171"/>
      <c r="C9" s="161"/>
      <c r="D9" s="161"/>
      <c r="E9" s="161"/>
      <c r="F9" s="161"/>
      <c r="G9" s="161"/>
      <c r="H9" s="162"/>
      <c r="I9" s="172"/>
      <c r="J9" s="276"/>
      <c r="K9" s="278"/>
      <c r="L9" s="159"/>
      <c r="M9" s="159"/>
    </row>
    <row r="10" spans="1:13" ht="24.95" customHeight="1" x14ac:dyDescent="0.35">
      <c r="A10" s="177"/>
      <c r="B10" s="273">
        <v>2</v>
      </c>
      <c r="C10" s="274">
        <v>0</v>
      </c>
      <c r="D10" s="274"/>
      <c r="E10" s="274">
        <v>0</v>
      </c>
      <c r="F10" s="274">
        <v>0</v>
      </c>
      <c r="G10" s="274"/>
      <c r="H10" s="274"/>
      <c r="I10" s="274"/>
      <c r="J10" s="319" t="s">
        <v>207</v>
      </c>
      <c r="K10" s="320"/>
    </row>
    <row r="11" spans="1:13" ht="24.95" customHeight="1" x14ac:dyDescent="0.25">
      <c r="A11" s="177"/>
      <c r="B11" s="279">
        <v>2</v>
      </c>
      <c r="C11" s="278">
        <v>0</v>
      </c>
      <c r="D11" s="278"/>
      <c r="E11" s="278">
        <v>0</v>
      </c>
      <c r="F11" s="278">
        <v>0</v>
      </c>
      <c r="G11" s="280"/>
      <c r="H11" s="278"/>
      <c r="I11" s="278"/>
    </row>
    <row r="12" spans="1:13" ht="24.95" customHeight="1" x14ac:dyDescent="0.25">
      <c r="A12" s="177"/>
      <c r="B12" s="174"/>
      <c r="C12" s="159"/>
      <c r="D12" s="159"/>
      <c r="E12" s="159"/>
      <c r="F12" s="159"/>
      <c r="G12" s="159"/>
      <c r="H12" s="159"/>
      <c r="I12" s="159"/>
    </row>
    <row r="13" spans="1:13" ht="24.95" customHeight="1" x14ac:dyDescent="0.25">
      <c r="A13" s="178"/>
      <c r="B13" s="174"/>
      <c r="C13" s="159"/>
      <c r="D13" s="159"/>
      <c r="E13" s="159"/>
      <c r="F13" s="159"/>
      <c r="G13" s="159"/>
      <c r="H13" s="159"/>
      <c r="I13" s="159"/>
    </row>
    <row r="14" spans="1:13" ht="24.95" customHeight="1" thickBot="1" x14ac:dyDescent="0.3"/>
    <row r="15" spans="1:13" ht="41.1" customHeight="1" thickBot="1" x14ac:dyDescent="0.35">
      <c r="A15" s="156" t="s">
        <v>136</v>
      </c>
      <c r="B15" s="203" t="s">
        <v>48</v>
      </c>
      <c r="C15" s="203" t="s">
        <v>49</v>
      </c>
      <c r="D15" s="203" t="s">
        <v>50</v>
      </c>
      <c r="E15" s="203" t="s">
        <v>51</v>
      </c>
      <c r="F15" s="203" t="s">
        <v>52</v>
      </c>
      <c r="G15" s="203" t="s">
        <v>54</v>
      </c>
      <c r="H15" s="203" t="s">
        <v>53</v>
      </c>
      <c r="I15" s="233"/>
      <c r="J15" s="253" t="s">
        <v>214</v>
      </c>
      <c r="K15" s="251" t="s">
        <v>202</v>
      </c>
      <c r="L15" s="175"/>
      <c r="M15" s="175"/>
    </row>
    <row r="16" spans="1:13" ht="24.95" customHeight="1" x14ac:dyDescent="0.25">
      <c r="A16" s="212" t="s">
        <v>110</v>
      </c>
      <c r="B16" s="166"/>
      <c r="C16" s="167"/>
      <c r="D16" s="297" t="s">
        <v>204</v>
      </c>
      <c r="E16" s="281" t="s">
        <v>185</v>
      </c>
      <c r="F16" s="167"/>
      <c r="G16" s="167"/>
      <c r="I16" s="168"/>
      <c r="J16" s="275">
        <v>1</v>
      </c>
      <c r="K16" s="277">
        <v>2</v>
      </c>
      <c r="L16" s="176"/>
      <c r="M16" s="176"/>
    </row>
    <row r="17" spans="1:13" ht="24.95" customHeight="1" x14ac:dyDescent="0.25">
      <c r="A17" s="212" t="s">
        <v>111</v>
      </c>
      <c r="B17" s="169"/>
      <c r="C17" s="160"/>
      <c r="E17" s="160"/>
      <c r="F17" s="254" t="s">
        <v>196</v>
      </c>
      <c r="G17" s="160"/>
      <c r="H17" s="249" t="s">
        <v>185</v>
      </c>
      <c r="I17" s="170"/>
      <c r="J17" s="276">
        <v>2</v>
      </c>
      <c r="K17" s="278">
        <v>1</v>
      </c>
      <c r="L17" s="159"/>
      <c r="M17" s="159"/>
    </row>
    <row r="18" spans="1:13" ht="24.95" customHeight="1" x14ac:dyDescent="0.25">
      <c r="A18" s="212" t="s">
        <v>112</v>
      </c>
      <c r="B18" s="250" t="s">
        <v>186</v>
      </c>
      <c r="C18" s="254" t="s">
        <v>225</v>
      </c>
      <c r="D18" s="160"/>
      <c r="E18" s="160"/>
      <c r="F18" s="160"/>
      <c r="G18" s="160"/>
      <c r="H18" s="160"/>
      <c r="I18" s="170"/>
      <c r="J18" s="276">
        <v>2</v>
      </c>
      <c r="K18" s="278">
        <v>1</v>
      </c>
      <c r="L18" s="159"/>
      <c r="M18" s="159"/>
    </row>
    <row r="19" spans="1:13" ht="24.95" customHeight="1" x14ac:dyDescent="0.25">
      <c r="A19" s="212" t="s">
        <v>113</v>
      </c>
      <c r="B19" s="169"/>
      <c r="D19" s="160"/>
      <c r="E19" s="160"/>
      <c r="F19" s="249" t="s">
        <v>185</v>
      </c>
      <c r="G19" s="160"/>
      <c r="H19" s="160"/>
      <c r="I19" s="170"/>
      <c r="J19" s="276"/>
      <c r="K19" s="278">
        <v>1</v>
      </c>
      <c r="L19" s="159"/>
      <c r="M19" s="159"/>
    </row>
    <row r="20" spans="1:13" ht="24.95" customHeight="1" x14ac:dyDescent="0.25">
      <c r="A20" s="212" t="s">
        <v>114</v>
      </c>
      <c r="B20" s="255" t="s">
        <v>186</v>
      </c>
      <c r="C20" s="160"/>
      <c r="D20" s="160"/>
      <c r="E20" s="160"/>
      <c r="G20" s="160"/>
      <c r="H20" s="160"/>
      <c r="I20" s="170"/>
      <c r="J20" s="276">
        <v>1</v>
      </c>
      <c r="K20" s="278"/>
      <c r="L20" s="159"/>
      <c r="M20" s="159"/>
    </row>
    <row r="21" spans="1:13" ht="24.95" customHeight="1" x14ac:dyDescent="0.25">
      <c r="A21" s="222"/>
      <c r="B21" s="169"/>
      <c r="C21" s="160"/>
      <c r="D21" s="160"/>
      <c r="E21" s="160"/>
      <c r="F21" s="160"/>
      <c r="G21" s="160"/>
      <c r="H21" s="160"/>
      <c r="I21" s="170"/>
      <c r="J21" s="276"/>
      <c r="K21" s="278"/>
      <c r="L21" s="159"/>
      <c r="M21" s="159"/>
    </row>
    <row r="22" spans="1:13" ht="24.95" customHeight="1" x14ac:dyDescent="0.25">
      <c r="A22" s="222"/>
      <c r="B22" s="193"/>
      <c r="C22" s="194"/>
      <c r="D22" s="194"/>
      <c r="E22" s="194"/>
      <c r="F22" s="194"/>
      <c r="G22" s="194"/>
      <c r="H22" s="195"/>
      <c r="I22" s="196"/>
      <c r="J22" s="276"/>
      <c r="K22" s="278"/>
      <c r="L22" s="159"/>
      <c r="M22" s="159"/>
    </row>
    <row r="23" spans="1:13" ht="24.95" customHeight="1" thickBot="1" x14ac:dyDescent="0.3">
      <c r="A23" s="222"/>
      <c r="B23" s="171"/>
      <c r="C23" s="161"/>
      <c r="D23" s="161"/>
      <c r="E23" s="161"/>
      <c r="F23" s="161"/>
      <c r="G23" s="161"/>
      <c r="H23" s="162"/>
      <c r="I23" s="172"/>
      <c r="J23" s="276"/>
      <c r="K23" s="278"/>
      <c r="L23" s="159"/>
      <c r="M23" s="159"/>
    </row>
    <row r="24" spans="1:13" ht="24.95" customHeight="1" x14ac:dyDescent="0.35">
      <c r="A24" s="177"/>
      <c r="B24" s="273">
        <v>1</v>
      </c>
      <c r="C24" s="274">
        <v>0</v>
      </c>
      <c r="D24" s="274"/>
      <c r="E24" s="274">
        <v>1</v>
      </c>
      <c r="F24" s="274">
        <v>0</v>
      </c>
      <c r="G24" s="274"/>
      <c r="H24" s="274"/>
      <c r="I24" s="274"/>
      <c r="J24" s="319" t="s">
        <v>230</v>
      </c>
      <c r="K24" s="320"/>
    </row>
    <row r="25" spans="1:13" ht="24.95" customHeight="1" x14ac:dyDescent="0.25">
      <c r="A25" s="177"/>
      <c r="B25" s="279">
        <v>1</v>
      </c>
      <c r="C25" s="278"/>
      <c r="D25" s="278">
        <v>0</v>
      </c>
      <c r="E25" s="278"/>
      <c r="F25" s="278">
        <v>1</v>
      </c>
      <c r="G25" s="280"/>
      <c r="H25" s="278">
        <v>1</v>
      </c>
      <c r="I25" s="278"/>
    </row>
    <row r="26" spans="1:13" ht="24.95" customHeight="1" x14ac:dyDescent="0.25">
      <c r="A26" s="177"/>
      <c r="B26" s="174"/>
      <c r="C26" s="159"/>
      <c r="D26" s="159"/>
      <c r="E26" s="159"/>
      <c r="F26" s="159"/>
      <c r="G26" s="159"/>
      <c r="H26" s="159"/>
      <c r="I26" s="159"/>
    </row>
    <row r="27" spans="1:13" ht="24.95" customHeight="1" x14ac:dyDescent="0.25">
      <c r="A27" s="178"/>
      <c r="B27" s="174"/>
      <c r="C27" s="159"/>
      <c r="D27" s="159"/>
      <c r="E27" s="159"/>
      <c r="F27" s="159"/>
      <c r="G27" s="159"/>
      <c r="H27" s="159"/>
      <c r="I27" s="159"/>
    </row>
    <row r="28" spans="1:13" ht="24.95" customHeight="1" thickBot="1" x14ac:dyDescent="0.3"/>
    <row r="29" spans="1:13" ht="41.1" customHeight="1" thickBot="1" x14ac:dyDescent="0.35">
      <c r="A29" s="156" t="s">
        <v>137</v>
      </c>
      <c r="B29" s="165" t="s">
        <v>74</v>
      </c>
      <c r="C29" s="165" t="s">
        <v>75</v>
      </c>
      <c r="D29" s="165" t="s">
        <v>77</v>
      </c>
      <c r="E29" s="165" t="s">
        <v>76</v>
      </c>
      <c r="F29" s="165" t="s">
        <v>78</v>
      </c>
      <c r="G29" s="165" t="s">
        <v>79</v>
      </c>
      <c r="H29" s="173"/>
      <c r="I29" s="231"/>
      <c r="J29" s="253" t="s">
        <v>189</v>
      </c>
      <c r="K29" s="251" t="s">
        <v>206</v>
      </c>
      <c r="L29" s="175"/>
      <c r="M29" s="175"/>
    </row>
    <row r="30" spans="1:13" ht="24.95" customHeight="1" x14ac:dyDescent="0.25">
      <c r="A30" s="226" t="s">
        <v>94</v>
      </c>
      <c r="B30" s="166"/>
      <c r="C30" s="167"/>
      <c r="D30" s="167"/>
      <c r="E30" s="281" t="s">
        <v>188</v>
      </c>
      <c r="F30" s="167"/>
      <c r="G30" s="297" t="s">
        <v>203</v>
      </c>
      <c r="H30" s="167"/>
      <c r="I30" s="168"/>
      <c r="J30" s="275">
        <v>0</v>
      </c>
      <c r="K30" s="277">
        <v>2</v>
      </c>
      <c r="L30" s="176"/>
      <c r="M30" s="176"/>
    </row>
    <row r="31" spans="1:13" ht="24.95" customHeight="1" x14ac:dyDescent="0.25">
      <c r="A31" s="226" t="s">
        <v>95</v>
      </c>
      <c r="B31" s="169"/>
      <c r="C31" s="160"/>
      <c r="D31" s="160"/>
      <c r="F31" s="254" t="s">
        <v>188</v>
      </c>
      <c r="G31" s="160"/>
      <c r="H31" s="160"/>
      <c r="I31" s="170"/>
      <c r="J31" s="276">
        <v>0</v>
      </c>
      <c r="K31" s="278"/>
      <c r="L31" s="159"/>
      <c r="M31" s="159"/>
    </row>
    <row r="32" spans="1:13" ht="24.95" customHeight="1" x14ac:dyDescent="0.25">
      <c r="A32" s="226" t="s">
        <v>96</v>
      </c>
      <c r="B32" s="250" t="s">
        <v>196</v>
      </c>
      <c r="C32" s="254" t="s">
        <v>196</v>
      </c>
      <c r="D32" s="160"/>
      <c r="E32" s="160"/>
      <c r="F32" s="160"/>
      <c r="G32" s="160"/>
      <c r="H32" s="160"/>
      <c r="I32" s="170"/>
      <c r="J32" s="276">
        <v>2</v>
      </c>
      <c r="K32" s="278">
        <v>2</v>
      </c>
      <c r="L32" s="159"/>
      <c r="M32" s="159"/>
    </row>
    <row r="33" spans="1:13" ht="24.95" customHeight="1" x14ac:dyDescent="0.25">
      <c r="A33" s="226" t="s">
        <v>97</v>
      </c>
      <c r="B33" s="255" t="s">
        <v>211</v>
      </c>
      <c r="C33" s="249" t="s">
        <v>225</v>
      </c>
      <c r="D33" s="160"/>
      <c r="E33" s="160"/>
      <c r="F33" s="160"/>
      <c r="G33" s="160"/>
      <c r="H33" s="160"/>
      <c r="I33" s="170"/>
      <c r="J33" s="276">
        <v>0</v>
      </c>
      <c r="K33" s="278">
        <v>2</v>
      </c>
      <c r="L33" s="159"/>
      <c r="M33" s="159"/>
    </row>
    <row r="34" spans="1:13" ht="24.95" customHeight="1" x14ac:dyDescent="0.25">
      <c r="A34" s="226" t="s">
        <v>121</v>
      </c>
      <c r="B34" s="169"/>
      <c r="C34" s="160"/>
      <c r="D34" s="160"/>
      <c r="E34" s="249" t="s">
        <v>186</v>
      </c>
      <c r="F34" s="160"/>
      <c r="G34" s="160"/>
      <c r="H34" s="160"/>
      <c r="I34" s="170"/>
      <c r="J34" s="276"/>
      <c r="K34" s="278">
        <v>1</v>
      </c>
      <c r="L34" s="159"/>
      <c r="M34" s="159"/>
    </row>
    <row r="35" spans="1:13" ht="24.95" customHeight="1" x14ac:dyDescent="0.25">
      <c r="A35" s="226" t="s">
        <v>99</v>
      </c>
      <c r="B35" s="169"/>
      <c r="C35" s="160"/>
      <c r="D35" s="160"/>
      <c r="E35" s="160"/>
      <c r="F35" s="160"/>
      <c r="G35" s="160"/>
      <c r="H35" s="160"/>
      <c r="I35" s="170"/>
      <c r="J35" s="276"/>
      <c r="K35" s="278"/>
      <c r="L35" s="159"/>
      <c r="M35" s="159"/>
    </row>
    <row r="36" spans="1:13" ht="24.95" customHeight="1" x14ac:dyDescent="0.25">
      <c r="A36" s="227" t="s">
        <v>91</v>
      </c>
      <c r="B36" s="193"/>
      <c r="C36" s="194"/>
      <c r="D36" s="194"/>
      <c r="E36" s="194"/>
      <c r="F36" s="194"/>
      <c r="G36" s="194"/>
      <c r="H36" s="195"/>
      <c r="I36" s="196"/>
      <c r="J36" s="276"/>
      <c r="K36" s="278"/>
      <c r="L36" s="159"/>
      <c r="M36" s="159"/>
    </row>
    <row r="37" spans="1:13" ht="24.95" customHeight="1" thickBot="1" x14ac:dyDescent="0.3">
      <c r="A37" s="227" t="s">
        <v>92</v>
      </c>
      <c r="B37" s="171"/>
      <c r="C37" s="161"/>
      <c r="D37" s="161"/>
      <c r="E37" s="161"/>
      <c r="F37" s="161"/>
      <c r="G37" s="161"/>
      <c r="H37" s="162"/>
      <c r="I37" s="172"/>
      <c r="J37" s="276"/>
      <c r="K37" s="278"/>
      <c r="L37" s="159"/>
      <c r="M37" s="159"/>
    </row>
    <row r="38" spans="1:13" ht="24.95" customHeight="1" x14ac:dyDescent="0.35">
      <c r="A38" s="177"/>
      <c r="B38" s="273">
        <v>2</v>
      </c>
      <c r="C38" s="274">
        <v>0</v>
      </c>
      <c r="D38" s="274"/>
      <c r="E38" s="274">
        <v>2</v>
      </c>
      <c r="F38" s="274">
        <v>2</v>
      </c>
      <c r="G38" s="274"/>
      <c r="H38" s="274"/>
      <c r="I38" s="274"/>
      <c r="J38" s="319" t="s">
        <v>216</v>
      </c>
      <c r="K38" s="320"/>
    </row>
    <row r="39" spans="1:13" ht="24.95" customHeight="1" x14ac:dyDescent="0.25">
      <c r="A39" s="177"/>
      <c r="B39" s="279">
        <v>0</v>
      </c>
      <c r="C39" s="278">
        <v>0</v>
      </c>
      <c r="D39" s="278"/>
      <c r="E39" s="278">
        <v>1</v>
      </c>
      <c r="F39" s="278"/>
      <c r="G39" s="280">
        <v>0</v>
      </c>
      <c r="H39" s="278"/>
      <c r="I39" s="278"/>
    </row>
    <row r="40" spans="1:13" ht="24.95" customHeight="1" x14ac:dyDescent="0.25">
      <c r="A40" s="177"/>
      <c r="B40" s="174"/>
      <c r="C40" s="159"/>
      <c r="D40" s="159"/>
      <c r="E40" s="159"/>
      <c r="F40" s="159"/>
      <c r="G40" s="159"/>
      <c r="H40" s="159"/>
      <c r="I40" s="159"/>
    </row>
    <row r="41" spans="1:13" ht="24.95" customHeight="1" x14ac:dyDescent="0.25">
      <c r="A41" s="178"/>
      <c r="B41" s="174"/>
      <c r="C41" s="159"/>
      <c r="D41" s="159"/>
      <c r="E41" s="159"/>
      <c r="F41" s="159"/>
      <c r="G41" s="159"/>
      <c r="H41" s="159"/>
      <c r="I41" s="159"/>
    </row>
    <row r="42" spans="1:13" ht="24.95" customHeight="1" thickBot="1" x14ac:dyDescent="0.3"/>
    <row r="43" spans="1:13" ht="41.1" customHeight="1" thickBot="1" x14ac:dyDescent="0.35">
      <c r="A43" s="156" t="s">
        <v>138</v>
      </c>
      <c r="B43" s="223" t="s">
        <v>66</v>
      </c>
      <c r="C43" s="223" t="s">
        <v>67</v>
      </c>
      <c r="D43" s="223" t="s">
        <v>68</v>
      </c>
      <c r="E43" s="223" t="s">
        <v>69</v>
      </c>
      <c r="F43" s="223" t="s">
        <v>70</v>
      </c>
      <c r="G43" s="223" t="s">
        <v>71</v>
      </c>
      <c r="H43" s="223" t="s">
        <v>72</v>
      </c>
      <c r="I43" s="229"/>
      <c r="J43" s="253" t="s">
        <v>206</v>
      </c>
      <c r="K43" s="251" t="s">
        <v>202</v>
      </c>
      <c r="L43" s="175"/>
      <c r="M43" s="175"/>
    </row>
    <row r="44" spans="1:13" ht="24.95" customHeight="1" x14ac:dyDescent="0.25">
      <c r="A44" s="191" t="s">
        <v>85</v>
      </c>
      <c r="B44" s="166"/>
      <c r="C44" s="167"/>
      <c r="D44" s="297" t="s">
        <v>203</v>
      </c>
      <c r="E44" s="167"/>
      <c r="F44" s="167"/>
      <c r="G44" s="167"/>
      <c r="H44" s="167"/>
      <c r="I44" s="168"/>
      <c r="J44" s="275"/>
      <c r="K44" s="277">
        <v>2</v>
      </c>
      <c r="L44" s="176"/>
      <c r="M44" s="176"/>
    </row>
    <row r="45" spans="1:13" ht="24.95" customHeight="1" x14ac:dyDescent="0.25">
      <c r="A45" s="192" t="s">
        <v>86</v>
      </c>
      <c r="B45" s="169"/>
      <c r="C45" s="160"/>
      <c r="D45" s="254" t="s">
        <v>196</v>
      </c>
      <c r="E45" s="160"/>
      <c r="G45" s="249" t="s">
        <v>196</v>
      </c>
      <c r="H45" s="160"/>
      <c r="I45" s="170"/>
      <c r="J45" s="276">
        <v>2</v>
      </c>
      <c r="K45" s="278">
        <v>2</v>
      </c>
      <c r="L45" s="159"/>
      <c r="M45" s="159"/>
    </row>
    <row r="46" spans="1:13" ht="24.95" customHeight="1" x14ac:dyDescent="0.25">
      <c r="A46" s="191" t="s">
        <v>87</v>
      </c>
      <c r="B46" s="169"/>
      <c r="C46" s="160"/>
      <c r="D46" s="160"/>
      <c r="E46" s="160"/>
      <c r="F46" s="160"/>
      <c r="G46" s="160"/>
      <c r="H46" s="160"/>
      <c r="I46" s="170"/>
      <c r="J46" s="276"/>
      <c r="K46" s="278"/>
      <c r="L46" s="159"/>
      <c r="M46" s="159"/>
    </row>
    <row r="47" spans="1:13" ht="24.95" customHeight="1" x14ac:dyDescent="0.25">
      <c r="A47" s="191" t="s">
        <v>88</v>
      </c>
      <c r="B47" s="255" t="s">
        <v>197</v>
      </c>
      <c r="D47" s="160"/>
      <c r="E47" s="160"/>
      <c r="F47" s="160"/>
      <c r="G47" s="160"/>
      <c r="H47" s="160"/>
      <c r="I47" s="170"/>
      <c r="J47" s="276">
        <v>2</v>
      </c>
      <c r="K47" s="278"/>
      <c r="L47" s="159"/>
      <c r="M47" s="159"/>
    </row>
    <row r="48" spans="1:13" ht="24.95" customHeight="1" x14ac:dyDescent="0.25">
      <c r="A48" s="191" t="s">
        <v>89</v>
      </c>
      <c r="B48" s="250" t="s">
        <v>185</v>
      </c>
      <c r="C48" s="254" t="s">
        <v>196</v>
      </c>
      <c r="D48" s="160"/>
      <c r="E48" s="160"/>
      <c r="F48" s="160"/>
      <c r="G48" s="160"/>
      <c r="H48" s="160"/>
      <c r="I48" s="170"/>
      <c r="J48" s="276">
        <v>2</v>
      </c>
      <c r="K48" s="278">
        <v>1</v>
      </c>
      <c r="L48" s="159"/>
      <c r="M48" s="159"/>
    </row>
    <row r="49" spans="1:13" ht="24.95" customHeight="1" x14ac:dyDescent="0.25">
      <c r="A49" s="191" t="s">
        <v>91</v>
      </c>
      <c r="B49" s="169"/>
      <c r="C49" s="249" t="s">
        <v>195</v>
      </c>
      <c r="E49" s="160"/>
      <c r="F49" s="254" t="s">
        <v>186</v>
      </c>
      <c r="G49" s="160"/>
      <c r="H49" s="160"/>
      <c r="I49" s="170"/>
      <c r="J49" s="276">
        <v>1</v>
      </c>
      <c r="K49" s="278">
        <v>0</v>
      </c>
      <c r="L49" s="159"/>
      <c r="M49" s="159"/>
    </row>
    <row r="50" spans="1:13" ht="24.95" customHeight="1" x14ac:dyDescent="0.25">
      <c r="A50" s="191" t="s">
        <v>90</v>
      </c>
      <c r="B50" s="193"/>
      <c r="C50" s="194"/>
      <c r="D50" s="194"/>
      <c r="E50" s="194"/>
      <c r="F50" s="194"/>
      <c r="G50" s="194"/>
      <c r="H50" s="195"/>
      <c r="I50" s="196"/>
      <c r="J50" s="276"/>
      <c r="K50" s="278"/>
      <c r="L50" s="159"/>
      <c r="M50" s="159"/>
    </row>
    <row r="51" spans="1:13" ht="24.95" customHeight="1" thickBot="1" x14ac:dyDescent="0.3">
      <c r="A51" s="191" t="s">
        <v>92</v>
      </c>
      <c r="B51" s="171"/>
      <c r="C51" s="161"/>
      <c r="D51" s="161"/>
      <c r="E51" s="161"/>
      <c r="F51" s="161"/>
      <c r="G51" s="161"/>
      <c r="H51" s="162"/>
      <c r="I51" s="172"/>
      <c r="J51" s="276"/>
      <c r="K51" s="278"/>
      <c r="L51" s="159"/>
      <c r="M51" s="159"/>
    </row>
    <row r="52" spans="1:13" ht="24.95" customHeight="1" x14ac:dyDescent="0.35">
      <c r="A52" s="177"/>
      <c r="B52" s="273">
        <v>0</v>
      </c>
      <c r="C52" s="274">
        <v>0</v>
      </c>
      <c r="D52" s="274">
        <v>0</v>
      </c>
      <c r="E52" s="274"/>
      <c r="F52" s="274">
        <v>1</v>
      </c>
      <c r="G52" s="274"/>
      <c r="H52" s="274"/>
      <c r="I52" s="274"/>
      <c r="J52" s="319" t="s">
        <v>207</v>
      </c>
      <c r="K52" s="320"/>
    </row>
    <row r="53" spans="1:13" ht="24.95" customHeight="1" x14ac:dyDescent="0.25">
      <c r="A53" s="177"/>
      <c r="B53" s="279">
        <v>1</v>
      </c>
      <c r="C53" s="278">
        <v>2</v>
      </c>
      <c r="D53" s="278">
        <v>0</v>
      </c>
      <c r="E53" s="278"/>
      <c r="F53" s="278"/>
      <c r="G53" s="280">
        <v>0</v>
      </c>
      <c r="H53" s="278"/>
      <c r="I53" s="278"/>
    </row>
    <row r="54" spans="1:13" ht="24.95" customHeight="1" x14ac:dyDescent="0.25">
      <c r="A54" s="177"/>
      <c r="B54" s="174"/>
      <c r="C54" s="159"/>
      <c r="D54" s="159"/>
      <c r="E54" s="159"/>
      <c r="F54" s="159"/>
      <c r="G54" s="159"/>
      <c r="H54" s="159"/>
      <c r="I54" s="159"/>
    </row>
    <row r="55" spans="1:13" ht="24.95" customHeight="1" x14ac:dyDescent="0.25">
      <c r="A55" s="178"/>
      <c r="B55" s="174"/>
      <c r="C55" s="159"/>
      <c r="D55" s="159"/>
      <c r="E55" s="159"/>
      <c r="F55" s="159"/>
      <c r="G55" s="159"/>
      <c r="H55" s="159"/>
      <c r="I55" s="159"/>
    </row>
  </sheetData>
  <mergeCells count="4">
    <mergeCell ref="J10:K10"/>
    <mergeCell ref="J24:K24"/>
    <mergeCell ref="J38:K38"/>
    <mergeCell ref="J52:K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nevezők</vt:lpstr>
      <vt:lpstr>menetrend</vt:lpstr>
      <vt:lpstr>táblázat</vt:lpstr>
      <vt:lpstr>10.00</vt:lpstr>
      <vt:lpstr>11.10</vt:lpstr>
      <vt:lpstr>12.20</vt:lpstr>
      <vt:lpstr>13.30</vt:lpstr>
      <vt:lpstr>14.40</vt:lpstr>
      <vt:lpstr>16.00</vt:lpstr>
      <vt:lpstr>17.10</vt:lpstr>
      <vt:lpstr>V 9.30</vt:lpstr>
      <vt:lpstr>V 10.40</vt:lpstr>
      <vt:lpstr>V 11.50</vt:lpstr>
      <vt:lpstr>V 13.00</vt:lpstr>
      <vt:lpstr>V 14.10</vt:lpstr>
      <vt:lpstr>Egyéni</vt:lpstr>
      <vt:lpstr>Eredmények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Gyozsán Z</cp:lastModifiedBy>
  <dcterms:created xsi:type="dcterms:W3CDTF">2017-04-07T14:55:44Z</dcterms:created>
  <dcterms:modified xsi:type="dcterms:W3CDTF">2017-05-11T08:00:38Z</dcterms:modified>
</cp:coreProperties>
</file>