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6" windowWidth="22992" windowHeight="9576" activeTab="6"/>
  </bookViews>
  <sheets>
    <sheet name="Nevezők" sheetId="1" r:id="rId1"/>
    <sheet name="A csoport" sheetId="4" r:id="rId2"/>
    <sheet name="B csoport" sheetId="5" r:id="rId3"/>
    <sheet name="C csoport" sheetId="6" r:id="rId4"/>
    <sheet name="D csoport" sheetId="9" r:id="rId5"/>
    <sheet name="E csoport" sheetId="10" r:id="rId6"/>
    <sheet name="1 - 16 között" sheetId="11" r:id="rId7"/>
    <sheet name="17 - 32 között" sheetId="12" r:id="rId8"/>
  </sheets>
  <definedNames>
    <definedName name="_xlnm._FilterDatabase" localSheetId="0" hidden="1">Nevezők!$A$2:$D$38</definedName>
    <definedName name="_xlnm.Print_Titles" localSheetId="1">'A csoport'!$1:$10</definedName>
    <definedName name="_xlnm.Print_Titles" localSheetId="2">'B csoport'!$1:$10</definedName>
    <definedName name="_xlnm.Print_Titles" localSheetId="3">'C csoport'!$1:$10</definedName>
    <definedName name="_xlnm.Print_Titles" localSheetId="4">'D csoport'!$1:$10</definedName>
    <definedName name="_xlnm.Print_Titles" localSheetId="5">'E csoport'!$1:$10</definedName>
    <definedName name="_xlnm.Print_Area" localSheetId="1">'A csoport'!$A$1:$AS$46</definedName>
    <definedName name="_xlnm.Print_Area" localSheetId="2">'B csoport'!$A$1:$AS$46</definedName>
    <definedName name="_xlnm.Print_Area" localSheetId="3">'C csoport'!$A$1:$AS$46</definedName>
    <definedName name="_xlnm.Print_Area" localSheetId="4">'D csoport'!$A$1:$AS$46</definedName>
    <definedName name="_xlnm.Print_Area" localSheetId="5">'E csoport'!$A$1:$AS$46</definedName>
  </definedNames>
  <calcPr calcId="145621"/>
</workbook>
</file>

<file path=xl/calcChain.xml><?xml version="1.0" encoding="utf-8"?>
<calcChain xmlns="http://schemas.openxmlformats.org/spreadsheetml/2006/main">
  <c r="A9" i="9" l="1"/>
  <c r="A8" i="9"/>
  <c r="A7" i="9"/>
  <c r="A6" i="9"/>
  <c r="A6" i="10"/>
  <c r="A4" i="10" l="1"/>
  <c r="A5" i="10"/>
  <c r="A7" i="10"/>
  <c r="A8" i="10"/>
  <c r="A9" i="10"/>
  <c r="A4" i="9"/>
  <c r="A5" i="9"/>
  <c r="A4" i="6"/>
  <c r="A5" i="6"/>
  <c r="A6" i="6"/>
  <c r="A7" i="6"/>
  <c r="A8" i="6"/>
  <c r="A9" i="6"/>
  <c r="A4" i="5"/>
  <c r="A5" i="5"/>
  <c r="A6" i="5"/>
  <c r="A7" i="5"/>
  <c r="A8" i="5"/>
  <c r="A9" i="5"/>
  <c r="A9" i="4"/>
  <c r="A8" i="4"/>
  <c r="A7" i="4"/>
  <c r="A6" i="4"/>
  <c r="A5" i="4"/>
  <c r="A4" i="4"/>
  <c r="R45" i="10" l="1"/>
  <c r="L45" i="10"/>
  <c r="R44" i="10"/>
  <c r="L44" i="10"/>
  <c r="R43" i="10"/>
  <c r="L43" i="10"/>
  <c r="R42" i="10"/>
  <c r="R40" i="10"/>
  <c r="L40" i="10"/>
  <c r="R39" i="10"/>
  <c r="L39" i="10"/>
  <c r="R38" i="10"/>
  <c r="L38" i="10"/>
  <c r="R37" i="10"/>
  <c r="R35" i="10"/>
  <c r="L35" i="10"/>
  <c r="R34" i="10"/>
  <c r="L34" i="10"/>
  <c r="R33" i="10"/>
  <c r="L33" i="10"/>
  <c r="R32" i="10"/>
  <c r="R30" i="10"/>
  <c r="L30" i="10"/>
  <c r="R29" i="10"/>
  <c r="L29" i="10"/>
  <c r="R28" i="10"/>
  <c r="L28" i="10"/>
  <c r="R27" i="10"/>
  <c r="R25" i="10"/>
  <c r="L25" i="10"/>
  <c r="R24" i="10"/>
  <c r="L24" i="10"/>
  <c r="R23" i="10"/>
  <c r="L23" i="10"/>
  <c r="R22" i="10"/>
  <c r="R20" i="10"/>
  <c r="L20" i="10"/>
  <c r="R19" i="10"/>
  <c r="L19" i="10"/>
  <c r="R18" i="10"/>
  <c r="L18" i="10"/>
  <c r="R17" i="10"/>
  <c r="R15" i="10"/>
  <c r="L15" i="10"/>
  <c r="R14" i="10"/>
  <c r="L14" i="10"/>
  <c r="R13" i="10"/>
  <c r="L13" i="10"/>
  <c r="R12" i="10"/>
  <c r="AB10" i="10"/>
  <c r="AA10" i="10"/>
  <c r="AC10" i="10" s="1"/>
  <c r="X10" i="10"/>
  <c r="W10" i="10"/>
  <c r="Y10" i="10" s="1"/>
  <c r="T10" i="10"/>
  <c r="S10" i="10"/>
  <c r="U10" i="10" s="1"/>
  <c r="Q10" i="10"/>
  <c r="P10" i="10"/>
  <c r="O10" i="10"/>
  <c r="L10" i="10"/>
  <c r="K10" i="10"/>
  <c r="M10" i="10" s="1"/>
  <c r="H10" i="10"/>
  <c r="G10" i="10"/>
  <c r="I10" i="10" s="1"/>
  <c r="E10" i="10"/>
  <c r="D10" i="10"/>
  <c r="C10" i="10"/>
  <c r="AF9" i="10"/>
  <c r="AE9" i="10"/>
  <c r="AG9" i="10" s="1"/>
  <c r="X9" i="10"/>
  <c r="W9" i="10"/>
  <c r="Y9" i="10" s="1"/>
  <c r="T9" i="10"/>
  <c r="S9" i="10"/>
  <c r="U9" i="10" s="1"/>
  <c r="P9" i="10"/>
  <c r="O9" i="10"/>
  <c r="Q9" i="10" s="1"/>
  <c r="L9" i="10"/>
  <c r="K9" i="10"/>
  <c r="H9" i="10"/>
  <c r="G9" i="10"/>
  <c r="I9" i="10" s="1"/>
  <c r="D9" i="10"/>
  <c r="C9" i="10"/>
  <c r="AF8" i="10"/>
  <c r="AE8" i="10"/>
  <c r="AG8" i="10" s="1"/>
  <c r="AB8" i="10"/>
  <c r="AA8" i="10"/>
  <c r="T8" i="10"/>
  <c r="S8" i="10"/>
  <c r="U8" i="10" s="1"/>
  <c r="P8" i="10"/>
  <c r="O8" i="10"/>
  <c r="L8" i="10"/>
  <c r="K8" i="10"/>
  <c r="M8" i="10" s="1"/>
  <c r="H8" i="10"/>
  <c r="G8" i="10"/>
  <c r="D8" i="10"/>
  <c r="C8" i="10"/>
  <c r="AF7" i="10"/>
  <c r="AE7" i="10"/>
  <c r="AG7" i="10" s="1"/>
  <c r="AB7" i="10"/>
  <c r="AA7" i="10"/>
  <c r="X7" i="10"/>
  <c r="W7" i="10"/>
  <c r="P7" i="10"/>
  <c r="O7" i="10"/>
  <c r="L7" i="10"/>
  <c r="K7" i="10"/>
  <c r="H7" i="10"/>
  <c r="G7" i="10"/>
  <c r="I7" i="10" s="1"/>
  <c r="D7" i="10"/>
  <c r="C7" i="10"/>
  <c r="AF6" i="10"/>
  <c r="AE6" i="10"/>
  <c r="AG6" i="10" s="1"/>
  <c r="AB6" i="10"/>
  <c r="AA6" i="10"/>
  <c r="AC6" i="10" s="1"/>
  <c r="X6" i="10"/>
  <c r="W6" i="10"/>
  <c r="T6" i="10"/>
  <c r="S6" i="10"/>
  <c r="L6" i="10"/>
  <c r="K6" i="10"/>
  <c r="M6" i="10" s="1"/>
  <c r="H6" i="10"/>
  <c r="G6" i="10"/>
  <c r="I6" i="10" s="1"/>
  <c r="D6" i="10"/>
  <c r="C6" i="10"/>
  <c r="E6" i="10" s="1"/>
  <c r="AG5" i="10"/>
  <c r="AF5" i="10"/>
  <c r="AE5" i="10"/>
  <c r="AB5" i="10"/>
  <c r="AA5" i="10"/>
  <c r="AC5" i="10" s="1"/>
  <c r="X5" i="10"/>
  <c r="W5" i="10"/>
  <c r="Y5" i="10" s="1"/>
  <c r="T5" i="10"/>
  <c r="S5" i="10"/>
  <c r="P5" i="10"/>
  <c r="O5" i="10"/>
  <c r="H5" i="10"/>
  <c r="G5" i="10"/>
  <c r="I5" i="10" s="1"/>
  <c r="D5" i="10"/>
  <c r="C5" i="10"/>
  <c r="AF4" i="10"/>
  <c r="AE4" i="10"/>
  <c r="AG4" i="10" s="1"/>
  <c r="AB4" i="10"/>
  <c r="AA4" i="10"/>
  <c r="X4" i="10"/>
  <c r="Y4" i="10" s="1"/>
  <c r="W4" i="10"/>
  <c r="T4" i="10"/>
  <c r="S4" i="10"/>
  <c r="U4" i="10" s="1"/>
  <c r="P4" i="10"/>
  <c r="O4" i="10"/>
  <c r="L4" i="10"/>
  <c r="K4" i="10"/>
  <c r="M4" i="10" s="1"/>
  <c r="D4" i="10"/>
  <c r="C4" i="10"/>
  <c r="AF3" i="10"/>
  <c r="AE3" i="10"/>
  <c r="AG3" i="10" s="1"/>
  <c r="AB3" i="10"/>
  <c r="AA3" i="10"/>
  <c r="X3" i="10"/>
  <c r="W3" i="10"/>
  <c r="Y3" i="10" s="1"/>
  <c r="T3" i="10"/>
  <c r="S3" i="10"/>
  <c r="P3" i="10"/>
  <c r="O3" i="10"/>
  <c r="Q3" i="10" s="1"/>
  <c r="L3" i="10"/>
  <c r="K3" i="10"/>
  <c r="H3" i="10"/>
  <c r="G3" i="10"/>
  <c r="AD2" i="10"/>
  <c r="Z2" i="10"/>
  <c r="V2" i="10"/>
  <c r="R2" i="10"/>
  <c r="N2" i="10"/>
  <c r="J2" i="10"/>
  <c r="F2" i="10"/>
  <c r="R45" i="9"/>
  <c r="L45" i="9"/>
  <c r="R44" i="9"/>
  <c r="L44" i="9"/>
  <c r="R43" i="9"/>
  <c r="L43" i="9"/>
  <c r="R42" i="9"/>
  <c r="R40" i="9"/>
  <c r="L40" i="9"/>
  <c r="R39" i="9"/>
  <c r="L39" i="9"/>
  <c r="R38" i="9"/>
  <c r="L38" i="9"/>
  <c r="R37" i="9"/>
  <c r="R35" i="9"/>
  <c r="L35" i="9"/>
  <c r="R34" i="9"/>
  <c r="L34" i="9"/>
  <c r="R33" i="9"/>
  <c r="L33" i="9"/>
  <c r="R32" i="9"/>
  <c r="R30" i="9"/>
  <c r="L30" i="9"/>
  <c r="R29" i="9"/>
  <c r="L29" i="9"/>
  <c r="R28" i="9"/>
  <c r="L28" i="9"/>
  <c r="R27" i="9"/>
  <c r="R25" i="9"/>
  <c r="L25" i="9"/>
  <c r="R24" i="9"/>
  <c r="L24" i="9"/>
  <c r="R23" i="9"/>
  <c r="L23" i="9"/>
  <c r="R22" i="9"/>
  <c r="R20" i="9"/>
  <c r="L20" i="9"/>
  <c r="R19" i="9"/>
  <c r="L19" i="9"/>
  <c r="R18" i="9"/>
  <c r="L18" i="9"/>
  <c r="R17" i="9"/>
  <c r="R15" i="9"/>
  <c r="L15" i="9"/>
  <c r="R14" i="9"/>
  <c r="L14" i="9"/>
  <c r="R13" i="9"/>
  <c r="L13" i="9"/>
  <c r="R12" i="9"/>
  <c r="AB10" i="9"/>
  <c r="AA10" i="9"/>
  <c r="AC10" i="9" s="1"/>
  <c r="X10" i="9"/>
  <c r="W10" i="9"/>
  <c r="Y10" i="9" s="1"/>
  <c r="T10" i="9"/>
  <c r="S10" i="9"/>
  <c r="U10" i="9" s="1"/>
  <c r="P10" i="9"/>
  <c r="O10" i="9"/>
  <c r="Q10" i="9" s="1"/>
  <c r="M10" i="9"/>
  <c r="L10" i="9"/>
  <c r="K10" i="9"/>
  <c r="I10" i="9"/>
  <c r="H10" i="9"/>
  <c r="G10" i="9"/>
  <c r="D10" i="9"/>
  <c r="C10" i="9"/>
  <c r="AF9" i="9"/>
  <c r="AE9" i="9"/>
  <c r="AG9" i="9" s="1"/>
  <c r="X9" i="9"/>
  <c r="W9" i="9"/>
  <c r="Y9" i="9" s="1"/>
  <c r="T9" i="9"/>
  <c r="U9" i="9" s="1"/>
  <c r="S9" i="9"/>
  <c r="P9" i="9"/>
  <c r="O9" i="9"/>
  <c r="Q9" i="9" s="1"/>
  <c r="L9" i="9"/>
  <c r="K9" i="9"/>
  <c r="M9" i="9" s="1"/>
  <c r="H9" i="9"/>
  <c r="G9" i="9"/>
  <c r="I9" i="9" s="1"/>
  <c r="D9" i="9"/>
  <c r="C9" i="9"/>
  <c r="AF8" i="9"/>
  <c r="AE8" i="9"/>
  <c r="AG8" i="9" s="1"/>
  <c r="AB8" i="9"/>
  <c r="AA8" i="9"/>
  <c r="T8" i="9"/>
  <c r="S8" i="9"/>
  <c r="U8" i="9" s="1"/>
  <c r="P8" i="9"/>
  <c r="O8" i="9"/>
  <c r="L8" i="9"/>
  <c r="K8" i="9"/>
  <c r="H8" i="9"/>
  <c r="G8" i="9"/>
  <c r="I8" i="9" s="1"/>
  <c r="D8" i="9"/>
  <c r="C8" i="9"/>
  <c r="AF7" i="9"/>
  <c r="AE7" i="9"/>
  <c r="AG7" i="9" s="1"/>
  <c r="AB7" i="9"/>
  <c r="AA7" i="9"/>
  <c r="X7" i="9"/>
  <c r="W7" i="9"/>
  <c r="P7" i="9"/>
  <c r="O7" i="9"/>
  <c r="Q7" i="9" s="1"/>
  <c r="L7" i="9"/>
  <c r="K7" i="9"/>
  <c r="M7" i="9" s="1"/>
  <c r="H7" i="9"/>
  <c r="G7" i="9"/>
  <c r="I7" i="9" s="1"/>
  <c r="D7" i="9"/>
  <c r="C7" i="9"/>
  <c r="E7" i="9" s="1"/>
  <c r="AG6" i="9"/>
  <c r="AF6" i="9"/>
  <c r="AE6" i="9"/>
  <c r="AB6" i="9"/>
  <c r="AA6" i="9"/>
  <c r="X6" i="9"/>
  <c r="W6" i="9"/>
  <c r="Y6" i="9" s="1"/>
  <c r="T6" i="9"/>
  <c r="S6" i="9"/>
  <c r="M6" i="9"/>
  <c r="L6" i="9"/>
  <c r="K6" i="9"/>
  <c r="H6" i="9"/>
  <c r="G6" i="9"/>
  <c r="I6" i="9" s="1"/>
  <c r="D6" i="9"/>
  <c r="C6" i="9"/>
  <c r="AF5" i="9"/>
  <c r="AE5" i="9"/>
  <c r="AG5" i="9" s="1"/>
  <c r="AB5" i="9"/>
  <c r="AA5" i="9"/>
  <c r="X5" i="9"/>
  <c r="W5" i="9"/>
  <c r="Y5" i="9" s="1"/>
  <c r="T5" i="9"/>
  <c r="S5" i="9"/>
  <c r="P5" i="9"/>
  <c r="O5" i="9"/>
  <c r="H5" i="9"/>
  <c r="G5" i="9"/>
  <c r="I5" i="9" s="1"/>
  <c r="D5" i="9"/>
  <c r="C5" i="9"/>
  <c r="AF4" i="9"/>
  <c r="AE4" i="9"/>
  <c r="AG4" i="9" s="1"/>
  <c r="AB4" i="9"/>
  <c r="AA4" i="9"/>
  <c r="AC4" i="9" s="1"/>
  <c r="X4" i="9"/>
  <c r="W4" i="9"/>
  <c r="T4" i="9"/>
  <c r="S4" i="9"/>
  <c r="U4" i="9" s="1"/>
  <c r="P4" i="9"/>
  <c r="O4" i="9"/>
  <c r="L4" i="9"/>
  <c r="K4" i="9"/>
  <c r="M4" i="9" s="1"/>
  <c r="D4" i="9"/>
  <c r="C4" i="9"/>
  <c r="AF3" i="9"/>
  <c r="AE3" i="9"/>
  <c r="AG3" i="9" s="1"/>
  <c r="AB3" i="9"/>
  <c r="AA3" i="9"/>
  <c r="AC3" i="9" s="1"/>
  <c r="X3" i="9"/>
  <c r="W3" i="9"/>
  <c r="Y3" i="9" s="1"/>
  <c r="T3" i="9"/>
  <c r="S3" i="9"/>
  <c r="P3" i="9"/>
  <c r="O3" i="9"/>
  <c r="L3" i="9"/>
  <c r="K3" i="9"/>
  <c r="H3" i="9"/>
  <c r="G3" i="9"/>
  <c r="AD2" i="9"/>
  <c r="Z2" i="9"/>
  <c r="V2" i="9"/>
  <c r="R2" i="9"/>
  <c r="N2" i="9"/>
  <c r="J2" i="9"/>
  <c r="F2" i="9"/>
  <c r="U6" i="9" l="1"/>
  <c r="U6" i="10"/>
  <c r="AJ6" i="10" s="1"/>
  <c r="AC3" i="10"/>
  <c r="E8" i="10"/>
  <c r="AC8" i="9"/>
  <c r="AC6" i="9"/>
  <c r="Y7" i="9"/>
  <c r="AC8" i="10"/>
  <c r="U3" i="10"/>
  <c r="Q4" i="10"/>
  <c r="M7" i="10"/>
  <c r="M9" i="10"/>
  <c r="AJ10" i="10"/>
  <c r="E4" i="10"/>
  <c r="AJ4" i="10" s="1"/>
  <c r="Q5" i="10"/>
  <c r="Q7" i="10"/>
  <c r="I8" i="10"/>
  <c r="Q8" i="10"/>
  <c r="AN10" i="10"/>
  <c r="E5" i="9"/>
  <c r="AM9" i="9"/>
  <c r="M8" i="9"/>
  <c r="AN4" i="9"/>
  <c r="U5" i="9"/>
  <c r="Q8" i="9"/>
  <c r="AN10" i="9"/>
  <c r="Y6" i="10"/>
  <c r="AK6" i="10" s="1"/>
  <c r="Q4" i="9"/>
  <c r="Y7" i="10"/>
  <c r="AN3" i="10"/>
  <c r="M3" i="10"/>
  <c r="AC7" i="9"/>
  <c r="AL7" i="9" s="1"/>
  <c r="Q3" i="9"/>
  <c r="AC7" i="10"/>
  <c r="AN5" i="10"/>
  <c r="AN8" i="9"/>
  <c r="AC5" i="9"/>
  <c r="I3" i="9"/>
  <c r="AN6" i="10"/>
  <c r="AN6" i="9"/>
  <c r="AN3" i="9"/>
  <c r="M3" i="9"/>
  <c r="AM3" i="9"/>
  <c r="U3" i="9"/>
  <c r="AN7" i="9"/>
  <c r="AM4" i="10"/>
  <c r="AN8" i="10"/>
  <c r="Q5" i="9"/>
  <c r="AL5" i="9" s="1"/>
  <c r="Y4" i="9"/>
  <c r="E9" i="9"/>
  <c r="AK9" i="9" s="1"/>
  <c r="AM7" i="9"/>
  <c r="U5" i="10"/>
  <c r="AN4" i="10"/>
  <c r="AC4" i="10"/>
  <c r="AN5" i="9"/>
  <c r="AM5" i="9"/>
  <c r="AN9" i="9"/>
  <c r="AS9" i="9" s="1"/>
  <c r="I3" i="10"/>
  <c r="AM3" i="10"/>
  <c r="E9" i="10"/>
  <c r="AJ9" i="10" s="1"/>
  <c r="AM9" i="10"/>
  <c r="AM10" i="10"/>
  <c r="E7" i="10"/>
  <c r="AM7" i="10"/>
  <c r="AM8" i="10"/>
  <c r="AN9" i="10"/>
  <c r="E5" i="10"/>
  <c r="AM5" i="10"/>
  <c r="AM6" i="10"/>
  <c r="AN7" i="10"/>
  <c r="AK10" i="10"/>
  <c r="AL10" i="10"/>
  <c r="AM4" i="9"/>
  <c r="AM6" i="9"/>
  <c r="AM8" i="9"/>
  <c r="E4" i="9"/>
  <c r="AJ4" i="9"/>
  <c r="E6" i="9"/>
  <c r="E8" i="9"/>
  <c r="AL9" i="9"/>
  <c r="E10" i="9"/>
  <c r="AK10" i="9" s="1"/>
  <c r="AJ10" i="9"/>
  <c r="AJ9" i="9"/>
  <c r="AM10" i="9"/>
  <c r="R45" i="6"/>
  <c r="L45" i="6"/>
  <c r="R44" i="6"/>
  <c r="L44" i="6"/>
  <c r="R43" i="6"/>
  <c r="L43" i="6"/>
  <c r="R42" i="6"/>
  <c r="R40" i="6"/>
  <c r="L40" i="6"/>
  <c r="R39" i="6"/>
  <c r="L39" i="6"/>
  <c r="R38" i="6"/>
  <c r="L38" i="6"/>
  <c r="R37" i="6"/>
  <c r="R35" i="6"/>
  <c r="L35" i="6"/>
  <c r="R34" i="6"/>
  <c r="L34" i="6"/>
  <c r="R33" i="6"/>
  <c r="L33" i="6"/>
  <c r="R32" i="6"/>
  <c r="R30" i="6"/>
  <c r="L30" i="6"/>
  <c r="R29" i="6"/>
  <c r="L29" i="6"/>
  <c r="R28" i="6"/>
  <c r="L28" i="6"/>
  <c r="R27" i="6"/>
  <c r="R25" i="6"/>
  <c r="L25" i="6"/>
  <c r="R24" i="6"/>
  <c r="L24" i="6"/>
  <c r="R23" i="6"/>
  <c r="L23" i="6"/>
  <c r="R22" i="6"/>
  <c r="R20" i="6"/>
  <c r="L20" i="6"/>
  <c r="R19" i="6"/>
  <c r="L19" i="6"/>
  <c r="R18" i="6"/>
  <c r="L18" i="6"/>
  <c r="R17" i="6"/>
  <c r="R15" i="6"/>
  <c r="L15" i="6"/>
  <c r="R14" i="6"/>
  <c r="L14" i="6"/>
  <c r="R13" i="6"/>
  <c r="L13" i="6"/>
  <c r="R12" i="6"/>
  <c r="AC10" i="6"/>
  <c r="AB10" i="6"/>
  <c r="AA10" i="6"/>
  <c r="X10" i="6"/>
  <c r="W10" i="6"/>
  <c r="Y10" i="6" s="1"/>
  <c r="T10" i="6"/>
  <c r="S10" i="6"/>
  <c r="U10" i="6" s="1"/>
  <c r="P10" i="6"/>
  <c r="O10" i="6"/>
  <c r="Q10" i="6" s="1"/>
  <c r="L10" i="6"/>
  <c r="K10" i="6"/>
  <c r="M10" i="6" s="1"/>
  <c r="H10" i="6"/>
  <c r="G10" i="6"/>
  <c r="I10" i="6" s="1"/>
  <c r="D10" i="6"/>
  <c r="C10" i="6"/>
  <c r="AF9" i="6"/>
  <c r="AE9" i="6"/>
  <c r="AG9" i="6" s="1"/>
  <c r="X9" i="6"/>
  <c r="W9" i="6"/>
  <c r="Y9" i="6" s="1"/>
  <c r="T9" i="6"/>
  <c r="U9" i="6" s="1"/>
  <c r="S9" i="6"/>
  <c r="P9" i="6"/>
  <c r="O9" i="6"/>
  <c r="L9" i="6"/>
  <c r="K9" i="6"/>
  <c r="M9" i="6" s="1"/>
  <c r="H9" i="6"/>
  <c r="G9" i="6"/>
  <c r="D9" i="6"/>
  <c r="C9" i="6"/>
  <c r="AF8" i="6"/>
  <c r="AE8" i="6"/>
  <c r="AG8" i="6" s="1"/>
  <c r="AB8" i="6"/>
  <c r="AA8" i="6"/>
  <c r="T8" i="6"/>
  <c r="S8" i="6"/>
  <c r="U8" i="6" s="1"/>
  <c r="P8" i="6"/>
  <c r="O8" i="6"/>
  <c r="L8" i="6"/>
  <c r="K8" i="6"/>
  <c r="M8" i="6" s="1"/>
  <c r="H8" i="6"/>
  <c r="G8" i="6"/>
  <c r="D8" i="6"/>
  <c r="C8" i="6"/>
  <c r="AF7" i="6"/>
  <c r="AE7" i="6"/>
  <c r="AG7" i="6" s="1"/>
  <c r="AB7" i="6"/>
  <c r="AA7" i="6"/>
  <c r="X7" i="6"/>
  <c r="W7" i="6"/>
  <c r="P7" i="6"/>
  <c r="O7" i="6"/>
  <c r="Q7" i="6" s="1"/>
  <c r="L7" i="6"/>
  <c r="K7" i="6"/>
  <c r="H7" i="6"/>
  <c r="G7" i="6"/>
  <c r="I7" i="6" s="1"/>
  <c r="E7" i="6"/>
  <c r="D7" i="6"/>
  <c r="C7" i="6"/>
  <c r="AG6" i="6"/>
  <c r="AF6" i="6"/>
  <c r="AE6" i="6"/>
  <c r="AB6" i="6"/>
  <c r="AA6" i="6"/>
  <c r="X6" i="6"/>
  <c r="W6" i="6"/>
  <c r="Y6" i="6" s="1"/>
  <c r="T6" i="6"/>
  <c r="S6" i="6"/>
  <c r="M6" i="6"/>
  <c r="L6" i="6"/>
  <c r="K6" i="6"/>
  <c r="H6" i="6"/>
  <c r="G6" i="6"/>
  <c r="D6" i="6"/>
  <c r="C6" i="6"/>
  <c r="AF5" i="6"/>
  <c r="AE5" i="6"/>
  <c r="AG5" i="6" s="1"/>
  <c r="AB5" i="6"/>
  <c r="AA5" i="6"/>
  <c r="AC5" i="6" s="1"/>
  <c r="X5" i="6"/>
  <c r="W5" i="6"/>
  <c r="Y5" i="6" s="1"/>
  <c r="T5" i="6"/>
  <c r="S5" i="6"/>
  <c r="P5" i="6"/>
  <c r="O5" i="6"/>
  <c r="H5" i="6"/>
  <c r="G5" i="6"/>
  <c r="I5" i="6" s="1"/>
  <c r="D5" i="6"/>
  <c r="C5" i="6"/>
  <c r="AG4" i="6"/>
  <c r="AF4" i="6"/>
  <c r="AE4" i="6"/>
  <c r="AB4" i="6"/>
  <c r="AA4" i="6"/>
  <c r="X4" i="6"/>
  <c r="W4" i="6"/>
  <c r="Y4" i="6" s="1"/>
  <c r="T4" i="6"/>
  <c r="S4" i="6"/>
  <c r="P4" i="6"/>
  <c r="O4" i="6"/>
  <c r="L4" i="6"/>
  <c r="K4" i="6"/>
  <c r="D4" i="6"/>
  <c r="C4" i="6"/>
  <c r="AF3" i="6"/>
  <c r="AE3" i="6"/>
  <c r="AG3" i="6" s="1"/>
  <c r="AB3" i="6"/>
  <c r="AA3" i="6"/>
  <c r="X3" i="6"/>
  <c r="W3" i="6"/>
  <c r="T3" i="6"/>
  <c r="S3" i="6"/>
  <c r="P3" i="6"/>
  <c r="O3" i="6"/>
  <c r="Q3" i="6" s="1"/>
  <c r="L3" i="6"/>
  <c r="K3" i="6"/>
  <c r="H3" i="6"/>
  <c r="G3" i="6"/>
  <c r="I3" i="6" s="1"/>
  <c r="AD2" i="6"/>
  <c r="Z2" i="6"/>
  <c r="V2" i="6"/>
  <c r="R2" i="6"/>
  <c r="N2" i="6"/>
  <c r="J2" i="6"/>
  <c r="F2" i="6"/>
  <c r="R45" i="5"/>
  <c r="L45" i="5"/>
  <c r="R44" i="5"/>
  <c r="L44" i="5"/>
  <c r="R43" i="5"/>
  <c r="L43" i="5"/>
  <c r="R42" i="5"/>
  <c r="R40" i="5"/>
  <c r="L40" i="5"/>
  <c r="R39" i="5"/>
  <c r="L39" i="5"/>
  <c r="R38" i="5"/>
  <c r="L38" i="5"/>
  <c r="R37" i="5"/>
  <c r="R35" i="5"/>
  <c r="L35" i="5"/>
  <c r="R34" i="5"/>
  <c r="L34" i="5"/>
  <c r="R33" i="5"/>
  <c r="L33" i="5"/>
  <c r="R32" i="5"/>
  <c r="R30" i="5"/>
  <c r="L30" i="5"/>
  <c r="R29" i="5"/>
  <c r="L29" i="5"/>
  <c r="R28" i="5"/>
  <c r="L28" i="5"/>
  <c r="R27" i="5"/>
  <c r="R25" i="5"/>
  <c r="L25" i="5"/>
  <c r="R24" i="5"/>
  <c r="L24" i="5"/>
  <c r="R23" i="5"/>
  <c r="L23" i="5"/>
  <c r="R22" i="5"/>
  <c r="R20" i="5"/>
  <c r="L20" i="5"/>
  <c r="R19" i="5"/>
  <c r="L19" i="5"/>
  <c r="R18" i="5"/>
  <c r="L18" i="5"/>
  <c r="R17" i="5"/>
  <c r="R15" i="5"/>
  <c r="L15" i="5"/>
  <c r="R14" i="5"/>
  <c r="L14" i="5"/>
  <c r="R13" i="5"/>
  <c r="L13" i="5"/>
  <c r="R12" i="5"/>
  <c r="AB10" i="5"/>
  <c r="AA10" i="5"/>
  <c r="AC10" i="5" s="1"/>
  <c r="X10" i="5"/>
  <c r="W10" i="5"/>
  <c r="Y10" i="5" s="1"/>
  <c r="T10" i="5"/>
  <c r="S10" i="5"/>
  <c r="U10" i="5" s="1"/>
  <c r="P10" i="5"/>
  <c r="O10" i="5"/>
  <c r="Q10" i="5" s="1"/>
  <c r="M10" i="5"/>
  <c r="L10" i="5"/>
  <c r="K10" i="5"/>
  <c r="I10" i="5"/>
  <c r="H10" i="5"/>
  <c r="G10" i="5"/>
  <c r="D10" i="5"/>
  <c r="C10" i="5"/>
  <c r="AF9" i="5"/>
  <c r="AE9" i="5"/>
  <c r="AG9" i="5" s="1"/>
  <c r="X9" i="5"/>
  <c r="W9" i="5"/>
  <c r="Y9" i="5" s="1"/>
  <c r="T9" i="5"/>
  <c r="S9" i="5"/>
  <c r="P9" i="5"/>
  <c r="O9" i="5"/>
  <c r="Q9" i="5" s="1"/>
  <c r="L9" i="5"/>
  <c r="K9" i="5"/>
  <c r="H9" i="5"/>
  <c r="G9" i="5"/>
  <c r="I9" i="5" s="1"/>
  <c r="E9" i="5"/>
  <c r="D9" i="5"/>
  <c r="C9" i="5"/>
  <c r="AG8" i="5"/>
  <c r="AF8" i="5"/>
  <c r="AE8" i="5"/>
  <c r="AB8" i="5"/>
  <c r="AA8" i="5"/>
  <c r="AC8" i="5" s="1"/>
  <c r="T8" i="5"/>
  <c r="S8" i="5"/>
  <c r="U8" i="5" s="1"/>
  <c r="P8" i="5"/>
  <c r="O8" i="5"/>
  <c r="Q8" i="5" s="1"/>
  <c r="L8" i="5"/>
  <c r="K8" i="5"/>
  <c r="M8" i="5" s="1"/>
  <c r="H8" i="5"/>
  <c r="G8" i="5"/>
  <c r="I8" i="5" s="1"/>
  <c r="D8" i="5"/>
  <c r="C8" i="5"/>
  <c r="AF7" i="5"/>
  <c r="AE7" i="5"/>
  <c r="AG7" i="5" s="1"/>
  <c r="AB7" i="5"/>
  <c r="AA7" i="5"/>
  <c r="X7" i="5"/>
  <c r="W7" i="5"/>
  <c r="P7" i="5"/>
  <c r="O7" i="5"/>
  <c r="L7" i="5"/>
  <c r="K7" i="5"/>
  <c r="H7" i="5"/>
  <c r="G7" i="5"/>
  <c r="I7" i="5" s="1"/>
  <c r="D7" i="5"/>
  <c r="C7" i="5"/>
  <c r="AF6" i="5"/>
  <c r="AE6" i="5"/>
  <c r="AG6" i="5" s="1"/>
  <c r="AB6" i="5"/>
  <c r="AA6" i="5"/>
  <c r="X6" i="5"/>
  <c r="W6" i="5"/>
  <c r="Y6" i="5" s="1"/>
  <c r="T6" i="5"/>
  <c r="S6" i="5"/>
  <c r="U6" i="5" s="1"/>
  <c r="L6" i="5"/>
  <c r="K6" i="5"/>
  <c r="M6" i="5" s="1"/>
  <c r="H6" i="5"/>
  <c r="G6" i="5"/>
  <c r="D6" i="5"/>
  <c r="C6" i="5"/>
  <c r="AF5" i="5"/>
  <c r="AE5" i="5"/>
  <c r="AG5" i="5" s="1"/>
  <c r="AB5" i="5"/>
  <c r="AA5" i="5"/>
  <c r="X5" i="5"/>
  <c r="W5" i="5"/>
  <c r="Y5" i="5" s="1"/>
  <c r="T5" i="5"/>
  <c r="S5" i="5"/>
  <c r="P5" i="5"/>
  <c r="O5" i="5"/>
  <c r="H5" i="5"/>
  <c r="G5" i="5"/>
  <c r="D5" i="5"/>
  <c r="C5" i="5"/>
  <c r="E5" i="5" s="1"/>
  <c r="AG4" i="5"/>
  <c r="AF4" i="5"/>
  <c r="AE4" i="5"/>
  <c r="AB4" i="5"/>
  <c r="AA4" i="5"/>
  <c r="X4" i="5"/>
  <c r="W4" i="5"/>
  <c r="T4" i="5"/>
  <c r="S4" i="5"/>
  <c r="P4" i="5"/>
  <c r="O4" i="5"/>
  <c r="M4" i="5"/>
  <c r="L4" i="5"/>
  <c r="K4" i="5"/>
  <c r="D4" i="5"/>
  <c r="C4" i="5"/>
  <c r="AF3" i="5"/>
  <c r="AE3" i="5"/>
  <c r="AG3" i="5" s="1"/>
  <c r="AB3" i="5"/>
  <c r="AA3" i="5"/>
  <c r="AC3" i="5" s="1"/>
  <c r="X3" i="5"/>
  <c r="W3" i="5"/>
  <c r="T3" i="5"/>
  <c r="S3" i="5"/>
  <c r="U3" i="5" s="1"/>
  <c r="P3" i="5"/>
  <c r="O3" i="5"/>
  <c r="L3" i="5"/>
  <c r="K3" i="5"/>
  <c r="H3" i="5"/>
  <c r="G3" i="5"/>
  <c r="AD2" i="5"/>
  <c r="Z2" i="5"/>
  <c r="V2" i="5"/>
  <c r="R2" i="5"/>
  <c r="N2" i="5"/>
  <c r="J2" i="5"/>
  <c r="F2" i="5"/>
  <c r="F2" i="4"/>
  <c r="J2" i="4"/>
  <c r="N2" i="4"/>
  <c r="R2" i="4"/>
  <c r="V2" i="4"/>
  <c r="Z2" i="4"/>
  <c r="AD2" i="4"/>
  <c r="G3" i="4"/>
  <c r="I3" i="4" s="1"/>
  <c r="H3" i="4"/>
  <c r="K3" i="4"/>
  <c r="L3" i="4"/>
  <c r="O3" i="4"/>
  <c r="P3" i="4"/>
  <c r="S3" i="4"/>
  <c r="T3" i="4"/>
  <c r="W3" i="4"/>
  <c r="Y3" i="4" s="1"/>
  <c r="X3" i="4"/>
  <c r="AA3" i="4"/>
  <c r="AB3" i="4"/>
  <c r="AE3" i="4"/>
  <c r="AF3" i="4"/>
  <c r="AG3" i="4"/>
  <c r="C4" i="4"/>
  <c r="D4" i="4"/>
  <c r="K4" i="4"/>
  <c r="L4" i="4"/>
  <c r="O4" i="4"/>
  <c r="P4" i="4"/>
  <c r="S4" i="4"/>
  <c r="T4" i="4"/>
  <c r="U4" i="4"/>
  <c r="W4" i="4"/>
  <c r="X4" i="4"/>
  <c r="AA4" i="4"/>
  <c r="AB4" i="4"/>
  <c r="AE4" i="4"/>
  <c r="AG4" i="4" s="1"/>
  <c r="AF4" i="4"/>
  <c r="C5" i="4"/>
  <c r="E5" i="4" s="1"/>
  <c r="D5" i="4"/>
  <c r="G5" i="4"/>
  <c r="H5" i="4"/>
  <c r="I5" i="4" s="1"/>
  <c r="O5" i="4"/>
  <c r="P5" i="4"/>
  <c r="S5" i="4"/>
  <c r="T5" i="4"/>
  <c r="W5" i="4"/>
  <c r="X5" i="4"/>
  <c r="AA5" i="4"/>
  <c r="AB5" i="4"/>
  <c r="AE5" i="4"/>
  <c r="AF5" i="4"/>
  <c r="AG5" i="4"/>
  <c r="C6" i="4"/>
  <c r="D6" i="4"/>
  <c r="E6" i="4"/>
  <c r="G6" i="4"/>
  <c r="I6" i="4" s="1"/>
  <c r="H6" i="4"/>
  <c r="K6" i="4"/>
  <c r="L6" i="4"/>
  <c r="S6" i="4"/>
  <c r="T6" i="4"/>
  <c r="W6" i="4"/>
  <c r="X6" i="4"/>
  <c r="AA6" i="4"/>
  <c r="AB6" i="4"/>
  <c r="AE6" i="4"/>
  <c r="AG6" i="4" s="1"/>
  <c r="AF6" i="4"/>
  <c r="C7" i="4"/>
  <c r="E7" i="4" s="1"/>
  <c r="D7" i="4"/>
  <c r="G7" i="4"/>
  <c r="I7" i="4" s="1"/>
  <c r="H7" i="4"/>
  <c r="K7" i="4"/>
  <c r="M7" i="4" s="1"/>
  <c r="L7" i="4"/>
  <c r="O7" i="4"/>
  <c r="P7" i="4"/>
  <c r="W7" i="4"/>
  <c r="X7" i="4"/>
  <c r="AA7" i="4"/>
  <c r="AB7" i="4"/>
  <c r="AC7" i="4" s="1"/>
  <c r="AE7" i="4"/>
  <c r="AF7" i="4"/>
  <c r="AG7" i="4"/>
  <c r="C8" i="4"/>
  <c r="E8" i="4" s="1"/>
  <c r="D8" i="4"/>
  <c r="G8" i="4"/>
  <c r="H8" i="4"/>
  <c r="K8" i="4"/>
  <c r="M8" i="4" s="1"/>
  <c r="L8" i="4"/>
  <c r="O8" i="4"/>
  <c r="P8" i="4"/>
  <c r="S8" i="4"/>
  <c r="U8" i="4" s="1"/>
  <c r="T8" i="4"/>
  <c r="AA8" i="4"/>
  <c r="AB8" i="4"/>
  <c r="AE8" i="4"/>
  <c r="AG8" i="4" s="1"/>
  <c r="AF8" i="4"/>
  <c r="C9" i="4"/>
  <c r="E9" i="4" s="1"/>
  <c r="D9" i="4"/>
  <c r="G9" i="4"/>
  <c r="I9" i="4" s="1"/>
  <c r="H9" i="4"/>
  <c r="K9" i="4"/>
  <c r="M9" i="4" s="1"/>
  <c r="L9" i="4"/>
  <c r="O9" i="4"/>
  <c r="P9" i="4"/>
  <c r="S9" i="4"/>
  <c r="U9" i="4" s="1"/>
  <c r="T9" i="4"/>
  <c r="W9" i="4"/>
  <c r="X9" i="4"/>
  <c r="Y9" i="4"/>
  <c r="AE9" i="4"/>
  <c r="AF9" i="4"/>
  <c r="AG9" i="4"/>
  <c r="C10" i="4"/>
  <c r="D10" i="4"/>
  <c r="E10" i="4"/>
  <c r="G10" i="4"/>
  <c r="I10" i="4" s="1"/>
  <c r="H10" i="4"/>
  <c r="K10" i="4"/>
  <c r="M10" i="4" s="1"/>
  <c r="L10" i="4"/>
  <c r="O10" i="4"/>
  <c r="P10" i="4"/>
  <c r="Q10" i="4"/>
  <c r="S10" i="4"/>
  <c r="T10" i="4"/>
  <c r="U10" i="4"/>
  <c r="W10" i="4"/>
  <c r="Y10" i="4" s="1"/>
  <c r="X10" i="4"/>
  <c r="AA10" i="4"/>
  <c r="AC10" i="4" s="1"/>
  <c r="AB10" i="4"/>
  <c r="R12" i="4"/>
  <c r="L13" i="4"/>
  <c r="R13" i="4"/>
  <c r="L14" i="4"/>
  <c r="R14" i="4"/>
  <c r="L15" i="4"/>
  <c r="R15" i="4"/>
  <c r="R17" i="4"/>
  <c r="L18" i="4"/>
  <c r="R18" i="4"/>
  <c r="L19" i="4"/>
  <c r="R19" i="4"/>
  <c r="L20" i="4"/>
  <c r="R20" i="4"/>
  <c r="R22" i="4"/>
  <c r="L23" i="4"/>
  <c r="R23" i="4"/>
  <c r="L24" i="4"/>
  <c r="R24" i="4"/>
  <c r="L25" i="4"/>
  <c r="R25" i="4"/>
  <c r="R27" i="4"/>
  <c r="L28" i="4"/>
  <c r="R28" i="4"/>
  <c r="L29" i="4"/>
  <c r="R29" i="4"/>
  <c r="L30" i="4"/>
  <c r="R30" i="4"/>
  <c r="R32" i="4"/>
  <c r="L33" i="4"/>
  <c r="R33" i="4"/>
  <c r="L34" i="4"/>
  <c r="R34" i="4"/>
  <c r="L35" i="4"/>
  <c r="R35" i="4"/>
  <c r="R37" i="4"/>
  <c r="L38" i="4"/>
  <c r="R38" i="4"/>
  <c r="L39" i="4"/>
  <c r="R39" i="4"/>
  <c r="L40" i="4"/>
  <c r="R40" i="4"/>
  <c r="R42" i="4"/>
  <c r="L43" i="4"/>
  <c r="R43" i="4"/>
  <c r="L44" i="4"/>
  <c r="R44" i="4"/>
  <c r="L45" i="4"/>
  <c r="R45" i="4"/>
  <c r="J3" i="1"/>
  <c r="A3" i="10" s="1"/>
  <c r="F3" i="1"/>
  <c r="A3" i="4" s="1"/>
  <c r="L12" i="4" s="1"/>
  <c r="G3" i="1"/>
  <c r="A3" i="5" s="1"/>
  <c r="L42" i="5" s="1"/>
  <c r="A3" i="9"/>
  <c r="H3" i="1"/>
  <c r="Y6" i="4" l="1"/>
  <c r="AJ6" i="4" s="1"/>
  <c r="I3" i="5"/>
  <c r="Y7" i="6"/>
  <c r="M3" i="6"/>
  <c r="AL8" i="10"/>
  <c r="AK8" i="9"/>
  <c r="U6" i="6"/>
  <c r="AL4" i="10"/>
  <c r="AL6" i="10"/>
  <c r="AI6" i="10" s="1"/>
  <c r="M3" i="4"/>
  <c r="E9" i="6"/>
  <c r="U5" i="6"/>
  <c r="M4" i="4"/>
  <c r="Y3" i="6"/>
  <c r="U5" i="5"/>
  <c r="AC8" i="6"/>
  <c r="Y3" i="5"/>
  <c r="AK6" i="9"/>
  <c r="AK8" i="10"/>
  <c r="Q4" i="6"/>
  <c r="M4" i="6"/>
  <c r="Q4" i="5"/>
  <c r="AK7" i="9"/>
  <c r="AS4" i="9"/>
  <c r="A3" i="6"/>
  <c r="L12" i="6" s="1"/>
  <c r="L27" i="6"/>
  <c r="B2" i="5"/>
  <c r="L12" i="5"/>
  <c r="L17" i="5"/>
  <c r="L22" i="5"/>
  <c r="L27" i="5"/>
  <c r="L32" i="5"/>
  <c r="L37" i="5"/>
  <c r="L37" i="9"/>
  <c r="L27" i="9"/>
  <c r="L17" i="9"/>
  <c r="B2" i="9"/>
  <c r="L42" i="9"/>
  <c r="L32" i="9"/>
  <c r="L22" i="9"/>
  <c r="L12" i="9"/>
  <c r="B2" i="4"/>
  <c r="L42" i="10"/>
  <c r="L37" i="10"/>
  <c r="L32" i="10"/>
  <c r="L27" i="10"/>
  <c r="L22" i="10"/>
  <c r="L17" i="10"/>
  <c r="L12" i="10"/>
  <c r="B2" i="10"/>
  <c r="L42" i="4"/>
  <c r="L37" i="4"/>
  <c r="L32" i="4"/>
  <c r="L27" i="4"/>
  <c r="L22" i="4"/>
  <c r="L17" i="4"/>
  <c r="AI10" i="10"/>
  <c r="AL9" i="10"/>
  <c r="AO10" i="10"/>
  <c r="AJ8" i="10"/>
  <c r="AK4" i="10"/>
  <c r="AK3" i="10"/>
  <c r="AL5" i="10"/>
  <c r="AL7" i="10"/>
  <c r="AK7" i="10"/>
  <c r="AK9" i="10"/>
  <c r="AS10" i="10"/>
  <c r="AJ3" i="10"/>
  <c r="AJ7" i="9"/>
  <c r="AS8" i="9"/>
  <c r="AK5" i="9"/>
  <c r="AK4" i="9"/>
  <c r="AO4" i="9" s="1"/>
  <c r="AJ5" i="9"/>
  <c r="AL10" i="9"/>
  <c r="AI10" i="9" s="1"/>
  <c r="AS10" i="9"/>
  <c r="AM10" i="6"/>
  <c r="AM6" i="6"/>
  <c r="I6" i="6"/>
  <c r="M7" i="6"/>
  <c r="I8" i="6"/>
  <c r="Q8" i="6"/>
  <c r="I9" i="6"/>
  <c r="Q9" i="6"/>
  <c r="AN10" i="6"/>
  <c r="AC4" i="6"/>
  <c r="E5" i="6"/>
  <c r="AC6" i="6"/>
  <c r="I6" i="5"/>
  <c r="Q7" i="5"/>
  <c r="AC4" i="5"/>
  <c r="AN10" i="5"/>
  <c r="I5" i="5"/>
  <c r="E7" i="5"/>
  <c r="M7" i="5"/>
  <c r="AN8" i="5"/>
  <c r="M9" i="5"/>
  <c r="U9" i="5"/>
  <c r="AK9" i="5" s="1"/>
  <c r="Q7" i="4"/>
  <c r="AJ7" i="4" s="1"/>
  <c r="U6" i="4"/>
  <c r="Y5" i="4"/>
  <c r="AM5" i="4"/>
  <c r="I8" i="4"/>
  <c r="M6" i="4"/>
  <c r="AK6" i="4" s="1"/>
  <c r="Q4" i="4"/>
  <c r="Y7" i="4"/>
  <c r="Q9" i="4"/>
  <c r="AL9" i="4" s="1"/>
  <c r="Q8" i="4"/>
  <c r="AC5" i="4"/>
  <c r="E4" i="4"/>
  <c r="AS6" i="9"/>
  <c r="AJ3" i="9"/>
  <c r="AC5" i="5"/>
  <c r="AS6" i="10"/>
  <c r="AS3" i="10"/>
  <c r="AS5" i="10"/>
  <c r="AS3" i="9"/>
  <c r="Y7" i="5"/>
  <c r="AC6" i="5"/>
  <c r="M3" i="5"/>
  <c r="AM9" i="4"/>
  <c r="AC6" i="4"/>
  <c r="AN3" i="6"/>
  <c r="AC7" i="5"/>
  <c r="Q3" i="5"/>
  <c r="AN5" i="5"/>
  <c r="Q3" i="4"/>
  <c r="AC7" i="6"/>
  <c r="AS8" i="10"/>
  <c r="AS4" i="10"/>
  <c r="AJ7" i="10"/>
  <c r="AL3" i="9"/>
  <c r="AK3" i="9"/>
  <c r="AS7" i="9"/>
  <c r="AN5" i="6"/>
  <c r="Q5" i="6"/>
  <c r="U4" i="6"/>
  <c r="AN7" i="6"/>
  <c r="U3" i="4"/>
  <c r="AM7" i="4"/>
  <c r="AC8" i="4"/>
  <c r="AL8" i="9"/>
  <c r="AJ8" i="9"/>
  <c r="AO8" i="9" s="1"/>
  <c r="U3" i="6"/>
  <c r="U4" i="5"/>
  <c r="AN3" i="5"/>
  <c r="Q5" i="4"/>
  <c r="Q5" i="5"/>
  <c r="AN7" i="5"/>
  <c r="Y4" i="5"/>
  <c r="AC3" i="4"/>
  <c r="AM3" i="4"/>
  <c r="Y4" i="4"/>
  <c r="U5" i="4"/>
  <c r="AL7" i="4"/>
  <c r="AM8" i="6"/>
  <c r="AM4" i="6"/>
  <c r="AC3" i="6"/>
  <c r="AK3" i="6" s="1"/>
  <c r="AS5" i="9"/>
  <c r="AN6" i="6"/>
  <c r="AN8" i="6"/>
  <c r="AM9" i="5"/>
  <c r="AN9" i="5"/>
  <c r="AC4" i="4"/>
  <c r="AN4" i="6"/>
  <c r="AN9" i="6"/>
  <c r="AS9" i="10"/>
  <c r="AJ5" i="10"/>
  <c r="AS7" i="10"/>
  <c r="AK5" i="10"/>
  <c r="AL3" i="10"/>
  <c r="AO6" i="10"/>
  <c r="AL6" i="9"/>
  <c r="AO10" i="9"/>
  <c r="AI9" i="9"/>
  <c r="AO9" i="9"/>
  <c r="AJ6" i="9"/>
  <c r="AL4" i="9"/>
  <c r="AS10" i="6"/>
  <c r="E4" i="6"/>
  <c r="E6" i="6"/>
  <c r="E8" i="6"/>
  <c r="E10" i="6"/>
  <c r="AK10" i="6" s="1"/>
  <c r="AM3" i="6"/>
  <c r="AM5" i="6"/>
  <c r="AM7" i="6"/>
  <c r="AM9" i="6"/>
  <c r="AL10" i="6"/>
  <c r="E8" i="5"/>
  <c r="AJ8" i="5" s="1"/>
  <c r="AM8" i="5"/>
  <c r="E6" i="5"/>
  <c r="AM6" i="5"/>
  <c r="AM7" i="5"/>
  <c r="E4" i="5"/>
  <c r="AM4" i="5"/>
  <c r="AM5" i="5"/>
  <c r="AN6" i="5"/>
  <c r="AM3" i="5"/>
  <c r="AN4" i="5"/>
  <c r="E10" i="5"/>
  <c r="AL10" i="5" s="1"/>
  <c r="AM10" i="5"/>
  <c r="AS10" i="5" s="1"/>
  <c r="AL9" i="5"/>
  <c r="AJ10" i="4"/>
  <c r="AK10" i="4"/>
  <c r="AM10" i="4"/>
  <c r="AK9" i="4"/>
  <c r="AM8" i="4"/>
  <c r="AM6" i="4"/>
  <c r="AM4" i="4"/>
  <c r="AL10" i="4"/>
  <c r="AN9" i="4"/>
  <c r="AJ9" i="4"/>
  <c r="AN7" i="4"/>
  <c r="AN5" i="4"/>
  <c r="AN3" i="4"/>
  <c r="AN10" i="4"/>
  <c r="AN8" i="4"/>
  <c r="AN6" i="4"/>
  <c r="AN4" i="4"/>
  <c r="AL3" i="5" l="1"/>
  <c r="AI4" i="10"/>
  <c r="AJ9" i="5"/>
  <c r="AO9" i="5" s="1"/>
  <c r="AJ3" i="6"/>
  <c r="AO3" i="6" s="1"/>
  <c r="AK4" i="4"/>
  <c r="AS5" i="5"/>
  <c r="AK8" i="4"/>
  <c r="AI7" i="9"/>
  <c r="AS3" i="5"/>
  <c r="AO8" i="10"/>
  <c r="AI3" i="10"/>
  <c r="AO7" i="10"/>
  <c r="AO3" i="10"/>
  <c r="AJ7" i="6"/>
  <c r="AS9" i="6"/>
  <c r="AO4" i="10"/>
  <c r="AI9" i="10"/>
  <c r="AS8" i="5"/>
  <c r="AJ6" i="5"/>
  <c r="AI8" i="10"/>
  <c r="AO7" i="9"/>
  <c r="AI5" i="9"/>
  <c r="AL8" i="6"/>
  <c r="AS6" i="6"/>
  <c r="AO9" i="10"/>
  <c r="AS5" i="4"/>
  <c r="AL6" i="4"/>
  <c r="AI6" i="4" s="1"/>
  <c r="L42" i="6"/>
  <c r="L22" i="6"/>
  <c r="B2" i="6"/>
  <c r="L37" i="6"/>
  <c r="L17" i="6"/>
  <c r="L32" i="6"/>
  <c r="AO5" i="9"/>
  <c r="AI4" i="9"/>
  <c r="AL7" i="6"/>
  <c r="AK7" i="6"/>
  <c r="AL9" i="6"/>
  <c r="AK8" i="6"/>
  <c r="AJ10" i="6"/>
  <c r="AI10" i="6" s="1"/>
  <c r="AJ6" i="6"/>
  <c r="AL3" i="6"/>
  <c r="AJ9" i="6"/>
  <c r="AK9" i="6"/>
  <c r="AJ4" i="6"/>
  <c r="AJ5" i="6"/>
  <c r="AJ10" i="5"/>
  <c r="AO10" i="5" s="1"/>
  <c r="AS7" i="5"/>
  <c r="AK10" i="5"/>
  <c r="AJ7" i="5"/>
  <c r="AK7" i="5"/>
  <c r="AK3" i="5"/>
  <c r="AK5" i="5"/>
  <c r="AL7" i="5"/>
  <c r="AJ5" i="5"/>
  <c r="AL8" i="5"/>
  <c r="AL4" i="5"/>
  <c r="AJ3" i="5"/>
  <c r="AL5" i="5"/>
  <c r="AK7" i="4"/>
  <c r="AI7" i="4" s="1"/>
  <c r="AK5" i="4"/>
  <c r="AL8" i="4"/>
  <c r="AJ4" i="4"/>
  <c r="AJ8" i="4"/>
  <c r="AK3" i="4"/>
  <c r="AJ5" i="4"/>
  <c r="AL5" i="4"/>
  <c r="AJ3" i="4"/>
  <c r="AS9" i="4"/>
  <c r="AL3" i="4"/>
  <c r="AL4" i="4"/>
  <c r="AK4" i="6"/>
  <c r="AS5" i="6"/>
  <c r="AS3" i="4"/>
  <c r="AS7" i="6"/>
  <c r="AI3" i="9"/>
  <c r="AS3" i="6"/>
  <c r="AL6" i="6"/>
  <c r="AK6" i="6"/>
  <c r="AK6" i="5"/>
  <c r="AS7" i="4"/>
  <c r="AI7" i="10"/>
  <c r="AO3" i="9"/>
  <c r="AK5" i="6"/>
  <c r="AL5" i="6"/>
  <c r="AS9" i="5"/>
  <c r="AI8" i="9"/>
  <c r="AS4" i="6"/>
  <c r="AK8" i="5"/>
  <c r="AS8" i="6"/>
  <c r="AS6" i="4"/>
  <c r="AO5" i="10"/>
  <c r="AI5" i="10"/>
  <c r="AO6" i="9"/>
  <c r="AI6" i="9"/>
  <c r="AL4" i="6"/>
  <c r="AJ8" i="6"/>
  <c r="AO10" i="6"/>
  <c r="AJ4" i="5"/>
  <c r="AS6" i="5"/>
  <c r="AK4" i="5"/>
  <c r="AL6" i="5"/>
  <c r="AS4" i="5"/>
  <c r="AI9" i="5"/>
  <c r="AO10" i="4"/>
  <c r="AI10" i="4"/>
  <c r="AS10" i="4"/>
  <c r="AI9" i="4"/>
  <c r="AO9" i="4"/>
  <c r="AS4" i="4"/>
  <c r="AS8" i="4"/>
  <c r="AO6" i="4"/>
  <c r="AO4" i="4" l="1"/>
  <c r="AI3" i="6"/>
  <c r="AI7" i="6"/>
  <c r="AI4" i="4"/>
  <c r="AO6" i="5"/>
  <c r="AI5" i="5"/>
  <c r="AO5" i="5"/>
  <c r="AO7" i="6"/>
  <c r="AQ5" i="10"/>
  <c r="AI7" i="5"/>
  <c r="AO7" i="5"/>
  <c r="AQ6" i="9"/>
  <c r="AO7" i="4"/>
  <c r="AO3" i="5"/>
  <c r="AO5" i="6"/>
  <c r="AI4" i="6"/>
  <c r="AO6" i="6"/>
  <c r="AO9" i="6"/>
  <c r="AI9" i="6"/>
  <c r="AO4" i="6"/>
  <c r="AI3" i="5"/>
  <c r="AI10" i="5"/>
  <c r="AI8" i="5"/>
  <c r="AI8" i="4"/>
  <c r="AI5" i="4"/>
  <c r="AO8" i="4"/>
  <c r="AO3" i="4"/>
  <c r="AO5" i="4"/>
  <c r="AI3" i="4"/>
  <c r="AI6" i="6"/>
  <c r="AI6" i="5"/>
  <c r="AI5" i="6"/>
  <c r="AQ9" i="9"/>
  <c r="AO8" i="5"/>
  <c r="AQ8" i="10"/>
  <c r="AQ4" i="10"/>
  <c r="AQ8" i="9"/>
  <c r="AQ3" i="9"/>
  <c r="AQ3" i="10"/>
  <c r="AQ6" i="10"/>
  <c r="AQ7" i="10"/>
  <c r="AQ9" i="10"/>
  <c r="AQ10" i="10"/>
  <c r="AQ7" i="9"/>
  <c r="AQ4" i="9"/>
  <c r="AQ5" i="9"/>
  <c r="AQ10" i="9"/>
  <c r="AI8" i="6"/>
  <c r="AO8" i="6"/>
  <c r="AO4" i="5"/>
  <c r="AI4" i="5"/>
  <c r="AQ8" i="6" l="1"/>
  <c r="AQ9" i="4"/>
  <c r="AQ10" i="4"/>
  <c r="AQ7" i="4"/>
  <c r="AQ8" i="4"/>
  <c r="AQ6" i="4"/>
  <c r="AQ5" i="4"/>
  <c r="AQ3" i="4"/>
  <c r="AQ4" i="4"/>
  <c r="AQ4" i="5"/>
  <c r="AQ7" i="5"/>
  <c r="AQ10" i="5"/>
  <c r="AQ8" i="5"/>
  <c r="AQ6" i="5"/>
  <c r="AQ10" i="6"/>
  <c r="AQ3" i="5"/>
  <c r="AQ5" i="5"/>
  <c r="AQ4" i="6"/>
  <c r="AQ3" i="6"/>
  <c r="AQ5" i="6"/>
  <c r="AQ9" i="6"/>
  <c r="AQ7" i="6"/>
  <c r="AQ6" i="6"/>
  <c r="AQ9" i="5"/>
</calcChain>
</file>

<file path=xl/sharedStrings.xml><?xml version="1.0" encoding="utf-8"?>
<sst xmlns="http://schemas.openxmlformats.org/spreadsheetml/2006/main" count="702" uniqueCount="197">
  <si>
    <t>Horváth Imre</t>
  </si>
  <si>
    <t>Debreczy István</t>
  </si>
  <si>
    <t>Angler Lajos</t>
  </si>
  <si>
    <t>Benkő János</t>
  </si>
  <si>
    <t>Steller József</t>
  </si>
  <si>
    <t>Simon Ferenc</t>
  </si>
  <si>
    <t>Moldován Károly</t>
  </si>
  <si>
    <t>Dr. Havas Péter</t>
  </si>
  <si>
    <t>Varga Ervin</t>
  </si>
  <si>
    <t>Kiss István</t>
  </si>
  <si>
    <t>Dávid László</t>
  </si>
  <si>
    <t>Deme Gyula</t>
  </si>
  <si>
    <t>Bánfalvi Szabolcs</t>
  </si>
  <si>
    <t>Najror Zoltán</t>
  </si>
  <si>
    <t>Plemic Stevan</t>
  </si>
  <si>
    <t>Fülöp Elemér</t>
  </si>
  <si>
    <t>Major István</t>
  </si>
  <si>
    <t>Trischler Róbert</t>
  </si>
  <si>
    <t>Szatmári Tamás</t>
  </si>
  <si>
    <t>Koczor János</t>
  </si>
  <si>
    <t>Lukács Viktor</t>
  </si>
  <si>
    <t>Lukács László</t>
  </si>
  <si>
    <t>Újkori Táltosok</t>
  </si>
  <si>
    <t>Terjék Zsolt</t>
  </si>
  <si>
    <t>Szendrey Tibor</t>
  </si>
  <si>
    <t>Marosvásárhely</t>
  </si>
  <si>
    <t>Vasi GE</t>
  </si>
  <si>
    <t>A</t>
  </si>
  <si>
    <t>B</t>
  </si>
  <si>
    <t>C</t>
  </si>
  <si>
    <t>D</t>
  </si>
  <si>
    <t>.</t>
  </si>
  <si>
    <t>:</t>
  </si>
  <si>
    <t>gk</t>
  </si>
  <si>
    <t>h</t>
  </si>
  <si>
    <t>p</t>
  </si>
  <si>
    <t>k</t>
  </si>
  <si>
    <t>l</t>
  </si>
  <si>
    <t>v</t>
  </si>
  <si>
    <t>d</t>
  </si>
  <si>
    <t>g</t>
  </si>
  <si>
    <t>m</t>
  </si>
  <si>
    <t>név</t>
  </si>
  <si>
    <t>Verseny neve</t>
  </si>
  <si>
    <t>Név</t>
  </si>
  <si>
    <t>Klub</t>
  </si>
  <si>
    <t>Osztály</t>
  </si>
  <si>
    <t>Rpont</t>
  </si>
  <si>
    <t>E</t>
  </si>
  <si>
    <t>Gyozsán Zoltán</t>
  </si>
  <si>
    <t>Józsefváros</t>
  </si>
  <si>
    <t>Szirmay Endre</t>
  </si>
  <si>
    <t>Debreczy Zoltán</t>
  </si>
  <si>
    <t>Serák György</t>
  </si>
  <si>
    <t>Mészáros György</t>
  </si>
  <si>
    <t>Donáth Tibor</t>
  </si>
  <si>
    <t>Kondor Gábor</t>
  </si>
  <si>
    <t>Bodó Attila</t>
  </si>
  <si>
    <t>Rácz Ferenc</t>
  </si>
  <si>
    <t>DÖKE Komló</t>
  </si>
  <si>
    <t>Trecskó János</t>
  </si>
  <si>
    <t>Szeged</t>
  </si>
  <si>
    <t>Testvériség SE</t>
  </si>
  <si>
    <t>Palotai Csokonai ALE</t>
  </si>
  <si>
    <t>MTK Budapest</t>
  </si>
  <si>
    <t>I. osztály</t>
  </si>
  <si>
    <t>II. osztály</t>
  </si>
  <si>
    <t>III. osztály</t>
  </si>
  <si>
    <t>Minősítés nélküli</t>
  </si>
  <si>
    <t>16 között</t>
  </si>
  <si>
    <t>8 között</t>
  </si>
  <si>
    <t>Elődöntő</t>
  </si>
  <si>
    <t>Döntő</t>
  </si>
  <si>
    <t>9-16. helyért</t>
  </si>
  <si>
    <t>9-10. helyért</t>
  </si>
  <si>
    <t>A1</t>
  </si>
  <si>
    <t>Lj 4</t>
  </si>
  <si>
    <t>D2</t>
  </si>
  <si>
    <t>E2</t>
  </si>
  <si>
    <t>C1</t>
  </si>
  <si>
    <t>D3</t>
  </si>
  <si>
    <t>B2</t>
  </si>
  <si>
    <t>A3</t>
  </si>
  <si>
    <t>D1</t>
  </si>
  <si>
    <t>C3</t>
  </si>
  <si>
    <t>E1</t>
  </si>
  <si>
    <t>B3</t>
  </si>
  <si>
    <t>A2</t>
  </si>
  <si>
    <t>C2</t>
  </si>
  <si>
    <t>B1</t>
  </si>
  <si>
    <t>Bronzért</t>
  </si>
  <si>
    <t>11-12. helyért</t>
  </si>
  <si>
    <t>E3</t>
  </si>
  <si>
    <t>Végeredmény</t>
  </si>
  <si>
    <t>1.</t>
  </si>
  <si>
    <t>5-8. helyért</t>
  </si>
  <si>
    <t>13-16. helyért</t>
  </si>
  <si>
    <t>2.</t>
  </si>
  <si>
    <t>3.</t>
  </si>
  <si>
    <t>5-6. helyért</t>
  </si>
  <si>
    <t>13-14. helyért</t>
  </si>
  <si>
    <t>4.</t>
  </si>
  <si>
    <t>5.</t>
  </si>
  <si>
    <t>6.</t>
  </si>
  <si>
    <t>7.</t>
  </si>
  <si>
    <t>7-8. helyért</t>
  </si>
  <si>
    <t>15-16. helyért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</si>
  <si>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</si>
  <si>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</si>
  <si>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</si>
  <si>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</si>
  <si>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</si>
  <si>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</si>
  <si>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</si>
  <si>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</si>
  <si>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</si>
  <si>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</si>
  <si>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</si>
  <si>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</si>
  <si>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</si>
  <si>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</si>
  <si>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</si>
  <si>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</si>
  <si>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</si>
  <si>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</si>
  <si>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</si>
  <si>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</si>
  <si>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</si>
  <si>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</si>
  <si>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</si>
  <si>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</si>
  <si>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</si>
  <si>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</si>
  <si>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</si>
  <si>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</si>
  <si>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Döntő -17 -18. helyért</t>
  </si>
  <si>
    <t>25-32 helyért</t>
  </si>
  <si>
    <t>25-26. helyért</t>
  </si>
  <si>
    <t>L7</t>
  </si>
  <si>
    <t>Bronzért 19-20. helyért</t>
  </si>
  <si>
    <t>27-28. helyért</t>
  </si>
  <si>
    <t>21-24. helyért</t>
  </si>
  <si>
    <t>29-32. helyért</t>
  </si>
  <si>
    <t>21-22. helyért</t>
  </si>
  <si>
    <t>29-30. helyért</t>
  </si>
  <si>
    <t>23-24. helyért</t>
  </si>
  <si>
    <t>31-32. helyért</t>
  </si>
  <si>
    <t>Balla Antal</t>
  </si>
  <si>
    <t>Fülöp</t>
  </si>
  <si>
    <t>Trecskó</t>
  </si>
  <si>
    <t>Szatmári</t>
  </si>
  <si>
    <t>Donáth</t>
  </si>
  <si>
    <t>Kiss</t>
  </si>
  <si>
    <t>Simon</t>
  </si>
  <si>
    <t>Horváth</t>
  </si>
  <si>
    <t>Moldován</t>
  </si>
  <si>
    <t>Major</t>
  </si>
  <si>
    <t>Dávid</t>
  </si>
  <si>
    <t>Najror</t>
  </si>
  <si>
    <t>Plemic</t>
  </si>
  <si>
    <t>Deme</t>
  </si>
  <si>
    <t>Terjék</t>
  </si>
  <si>
    <t>Kondor</t>
  </si>
  <si>
    <t>Trischler</t>
  </si>
  <si>
    <t>Havas</t>
  </si>
  <si>
    <t>Szirmay</t>
  </si>
  <si>
    <t>Benkő</t>
  </si>
  <si>
    <t>Angler</t>
  </si>
  <si>
    <t>Mészáros</t>
  </si>
  <si>
    <t>Rácz</t>
  </si>
  <si>
    <t>Bodó</t>
  </si>
  <si>
    <t>Debreczy Z</t>
  </si>
  <si>
    <t>Serák</t>
  </si>
  <si>
    <t>Steller</t>
  </si>
  <si>
    <t>Gyozsán</t>
  </si>
  <si>
    <t>mn</t>
  </si>
  <si>
    <t>Koczor</t>
  </si>
  <si>
    <t>szl:2-0</t>
  </si>
  <si>
    <t>Bánfalvi</t>
  </si>
  <si>
    <t>Szendrey</t>
  </si>
  <si>
    <t>Varga E</t>
  </si>
  <si>
    <t>Debreczy I</t>
  </si>
  <si>
    <t>Szl: 0-1</t>
  </si>
  <si>
    <t>szl:0-1</t>
  </si>
  <si>
    <t>szl:1-2</t>
  </si>
  <si>
    <t>Balla</t>
  </si>
  <si>
    <t>szl:3-2</t>
  </si>
  <si>
    <t>szl:1-0</t>
  </si>
  <si>
    <t>jn</t>
  </si>
  <si>
    <t>Kiss I</t>
  </si>
  <si>
    <t>Mn:</t>
  </si>
  <si>
    <t>III. o:</t>
  </si>
  <si>
    <t xml:space="preserve">II.o </t>
  </si>
  <si>
    <t>Főverseny</t>
  </si>
  <si>
    <t>Balla A</t>
  </si>
  <si>
    <t>A mérkőzést Simon megóvta. A versenyigazgató a felek egyetértésével úgy döntött, hogy Kiss továbbjut, de a győzelmet Simon kapja, kérem így beszámítani a ranglistába</t>
  </si>
  <si>
    <t>A visszalépő Pákai helyett Gyozsán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</si>
</sst>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i/>
      <sz val="12"/>
      <name val="Arial CE"/>
      <charset val="238"/>
    </font>
    <font>
      <b/>
      <i/>
      <sz val="16"/>
      <name val="Arial CE"/>
      <charset val="238"/>
    </font>
    <font>
      <sz val="10"/>
      <color indexed="21"/>
      <name val="Arial CE"/>
      <charset val="238"/>
    </font>
    <font>
      <b/>
      <sz val="10"/>
      <color indexed="13"/>
      <name val="Arial CE"/>
      <charset val="238"/>
    </font>
    <font>
      <b/>
      <sz val="20"/>
      <color indexed="21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b/>
      <i/>
      <sz val="12"/>
      <name val="Arial CE"/>
      <charset val="238"/>
    </font>
    <font>
      <sz val="8"/>
      <color indexed="21"/>
      <name val="Arial CE"/>
      <charset val="238"/>
    </font>
    <font>
      <vertAlign val="superscript"/>
      <sz val="9"/>
      <name val="Arial CE"/>
      <charset val="238"/>
    </font>
    <font>
      <b/>
      <i/>
      <sz val="10"/>
      <color indexed="43"/>
      <name val="Arial CE"/>
      <charset val="238"/>
    </font>
    <font>
      <b/>
      <i/>
      <sz val="10"/>
      <name val="Arial CE"/>
      <charset val="238"/>
    </font>
    <font>
      <i/>
      <sz val="10"/>
      <color indexed="43"/>
      <name val="Arial CE"/>
      <charset val="238"/>
    </font>
    <font>
      <i/>
      <sz val="10"/>
      <name val="Arial CE"/>
      <charset val="238"/>
    </font>
    <font>
      <sz val="9"/>
      <name val="Arial CE"/>
      <charset val="238"/>
    </font>
    <font>
      <sz val="6"/>
      <name val="Arial CE"/>
      <charset val="238"/>
    </font>
    <font>
      <sz val="12"/>
      <color indexed="62"/>
      <name val="Arial CE"/>
      <charset val="238"/>
    </font>
    <font>
      <b/>
      <sz val="12"/>
      <color indexed="61"/>
      <name val="Arial CE"/>
      <charset val="238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lightDown">
        <bgColor indexed="61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1" fillId="0" borderId="0" xfId="1"/>
    <xf numFmtId="0" fontId="1" fillId="2" borderId="0" xfId="1" applyFill="1" applyBorder="1"/>
    <xf numFmtId="0" fontId="1" fillId="2" borderId="0" xfId="1" applyFill="1"/>
    <xf numFmtId="0" fontId="2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6" fillId="0" borderId="0" xfId="1" applyFont="1" applyFill="1" applyBorder="1" applyAlignment="1">
      <alignment horizontal="right" vertical="top"/>
    </xf>
    <xf numFmtId="0" fontId="1" fillId="0" borderId="0" xfId="1" applyBorder="1" applyAlignment="1">
      <alignment vertical="center"/>
    </xf>
    <xf numFmtId="0" fontId="1" fillId="0" borderId="0" xfId="1" applyBorder="1"/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3" borderId="0" xfId="1" applyFont="1" applyFill="1" applyBorder="1" applyAlignment="1">
      <alignment horizontal="center"/>
    </xf>
    <xf numFmtId="0" fontId="1" fillId="0" borderId="0" xfId="1" applyBorder="1" applyAlignment="1">
      <alignment horizontal="right"/>
    </xf>
    <xf numFmtId="0" fontId="2" fillId="0" borderId="0" xfId="1" applyFont="1" applyBorder="1"/>
    <xf numFmtId="0" fontId="4" fillId="0" borderId="0" xfId="1" applyFont="1" applyBorder="1"/>
    <xf numFmtId="0" fontId="7" fillId="2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right" vertical="center"/>
    </xf>
    <xf numFmtId="0" fontId="1" fillId="4" borderId="0" xfId="1" applyFill="1" applyBorder="1"/>
    <xf numFmtId="0" fontId="1" fillId="4" borderId="0" xfId="1" applyFill="1"/>
    <xf numFmtId="0" fontId="2" fillId="4" borderId="0" xfId="1" applyFont="1" applyFill="1" applyBorder="1" applyAlignment="1">
      <alignment horizontal="center"/>
    </xf>
    <xf numFmtId="0" fontId="3" fillId="4" borderId="0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vertical="center"/>
    </xf>
    <xf numFmtId="0" fontId="5" fillId="4" borderId="0" xfId="1" applyFont="1" applyFill="1" applyAlignment="1">
      <alignment horizontal="center" vertical="center"/>
    </xf>
    <xf numFmtId="0" fontId="7" fillId="4" borderId="0" xfId="1" applyFont="1" applyFill="1" applyBorder="1" applyAlignment="1">
      <alignment horizontal="center" vertical="top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top"/>
    </xf>
    <xf numFmtId="0" fontId="1" fillId="0" borderId="0" xfId="1" applyBorder="1" applyAlignment="1">
      <alignment horizontal="center" vertical="center"/>
    </xf>
    <xf numFmtId="0" fontId="6" fillId="0" borderId="0" xfId="1" applyFont="1" applyBorder="1" applyAlignment="1">
      <alignment horizontal="right" vertical="top"/>
    </xf>
    <xf numFmtId="0" fontId="13" fillId="0" borderId="0" xfId="1" applyFont="1" applyFill="1" applyAlignment="1">
      <alignment horizontal="center" vertical="top"/>
    </xf>
    <xf numFmtId="0" fontId="14" fillId="0" borderId="0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" fillId="0" borderId="0" xfId="1" applyFill="1" applyBorder="1"/>
    <xf numFmtId="0" fontId="9" fillId="0" borderId="2" xfId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" fillId="0" borderId="5" xfId="1" applyBorder="1"/>
    <xf numFmtId="0" fontId="1" fillId="5" borderId="3" xfId="1" applyFill="1" applyBorder="1"/>
    <xf numFmtId="0" fontId="1" fillId="5" borderId="4" xfId="1" applyFill="1" applyBorder="1"/>
    <xf numFmtId="0" fontId="12" fillId="0" borderId="3" xfId="1" applyFont="1" applyBorder="1" applyAlignment="1">
      <alignment horizontal="left" vertical="top"/>
    </xf>
    <xf numFmtId="0" fontId="1" fillId="0" borderId="3" xfId="1" applyBorder="1" applyAlignment="1">
      <alignment horizontal="center" vertical="center"/>
    </xf>
    <xf numFmtId="0" fontId="12" fillId="0" borderId="4" xfId="1" applyFont="1" applyBorder="1" applyAlignment="1">
      <alignment horizontal="right" vertical="top"/>
    </xf>
    <xf numFmtId="0" fontId="11" fillId="3" borderId="6" xfId="1" applyFont="1" applyFill="1" applyBorder="1" applyAlignment="1">
      <alignment horizontal="center"/>
    </xf>
    <xf numFmtId="0" fontId="15" fillId="0" borderId="7" xfId="1" applyFont="1" applyFill="1" applyBorder="1" applyAlignment="1">
      <alignment horizontal="center" vertical="center"/>
    </xf>
    <xf numFmtId="0" fontId="1" fillId="0" borderId="8" xfId="1" applyFill="1" applyBorder="1"/>
    <xf numFmtId="0" fontId="9" fillId="0" borderId="9" xfId="1" applyFont="1" applyFill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" fillId="0" borderId="12" xfId="1" applyBorder="1"/>
    <xf numFmtId="0" fontId="12" fillId="0" borderId="10" xfId="1" applyFont="1" applyBorder="1" applyAlignment="1">
      <alignment horizontal="left" vertical="top"/>
    </xf>
    <xf numFmtId="0" fontId="1" fillId="0" borderId="10" xfId="1" applyBorder="1" applyAlignment="1">
      <alignment horizontal="center" vertical="center"/>
    </xf>
    <xf numFmtId="0" fontId="12" fillId="0" borderId="11" xfId="1" applyFont="1" applyBorder="1" applyAlignment="1">
      <alignment horizontal="right" vertical="top"/>
    </xf>
    <xf numFmtId="0" fontId="1" fillId="5" borderId="10" xfId="1" applyFill="1" applyBorder="1"/>
    <xf numFmtId="0" fontId="1" fillId="5" borderId="11" xfId="1" applyFill="1" applyBorder="1"/>
    <xf numFmtId="0" fontId="9" fillId="0" borderId="7" xfId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" fillId="0" borderId="14" xfId="1" applyBorder="1"/>
    <xf numFmtId="0" fontId="12" fillId="0" borderId="15" xfId="1" applyFont="1" applyBorder="1" applyAlignment="1">
      <alignment horizontal="left" vertical="top"/>
    </xf>
    <xf numFmtId="0" fontId="1" fillId="0" borderId="15" xfId="1" applyBorder="1" applyAlignment="1">
      <alignment horizontal="center" vertical="center"/>
    </xf>
    <xf numFmtId="0" fontId="12" fillId="0" borderId="16" xfId="1" applyFont="1" applyBorder="1" applyAlignment="1">
      <alignment horizontal="right" vertical="top"/>
    </xf>
    <xf numFmtId="0" fontId="1" fillId="5" borderId="15" xfId="1" applyFill="1" applyBorder="1"/>
    <xf numFmtId="0" fontId="1" fillId="5" borderId="16" xfId="1" applyFill="1" applyBorder="1"/>
    <xf numFmtId="0" fontId="11" fillId="3" borderId="13" xfId="1" applyFont="1" applyFill="1" applyBorder="1" applyAlignment="1">
      <alignment horizontal="center"/>
    </xf>
    <xf numFmtId="0" fontId="13" fillId="0" borderId="0" xfId="1" applyFont="1" applyFill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7" fillId="0" borderId="17" xfId="1" applyFont="1" applyFill="1" applyBorder="1" applyAlignment="1">
      <alignment horizontal="center" vertical="center"/>
    </xf>
    <xf numFmtId="0" fontId="1" fillId="0" borderId="0" xfId="1" applyFill="1"/>
    <xf numFmtId="0" fontId="1" fillId="0" borderId="17" xfId="1" applyFont="1" applyFill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18" xfId="1" applyFont="1" applyFill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Continuous" vertical="center" wrapText="1"/>
    </xf>
    <xf numFmtId="0" fontId="4" fillId="0" borderId="21" xfId="1" applyFont="1" applyBorder="1" applyAlignment="1">
      <alignment horizontal="centerContinuous" vertical="center" wrapText="1"/>
    </xf>
    <xf numFmtId="0" fontId="4" fillId="0" borderId="20" xfId="1" applyFont="1" applyBorder="1" applyAlignment="1">
      <alignment horizontal="centerContinuous" wrapText="1"/>
    </xf>
    <xf numFmtId="0" fontId="19" fillId="0" borderId="22" xfId="1" applyFont="1" applyBorder="1" applyAlignment="1">
      <alignment horizontal="center" vertical="center"/>
    </xf>
    <xf numFmtId="0" fontId="4" fillId="0" borderId="0" xfId="1" applyFont="1"/>
    <xf numFmtId="0" fontId="4" fillId="0" borderId="0" xfId="1" applyFont="1" applyAlignment="1">
      <alignment horizontal="center" vertical="center"/>
    </xf>
    <xf numFmtId="0" fontId="20" fillId="0" borderId="0" xfId="1" applyFont="1" applyAlignment="1">
      <alignment horizontal="centerContinuous" vertical="center"/>
    </xf>
    <xf numFmtId="14" fontId="21" fillId="3" borderId="0" xfId="1" applyNumberFormat="1" applyFont="1" applyFill="1" applyAlignment="1">
      <alignment horizontal="centerContinuous" vertical="center"/>
    </xf>
    <xf numFmtId="0" fontId="21" fillId="3" borderId="0" xfId="1" applyFont="1" applyFill="1"/>
    <xf numFmtId="2" fontId="1" fillId="0" borderId="0" xfId="1" applyNumberFormat="1"/>
    <xf numFmtId="164" fontId="0" fillId="0" borderId="0" xfId="0" applyNumberFormat="1"/>
    <xf numFmtId="0" fontId="0" fillId="0" borderId="8" xfId="0" applyBorder="1"/>
    <xf numFmtId="0" fontId="0" fillId="6" borderId="8" xfId="0" applyFill="1" applyBorder="1"/>
    <xf numFmtId="0" fontId="22" fillId="7" borderId="0" xfId="0" applyFont="1" applyFill="1"/>
    <xf numFmtId="0" fontId="0" fillId="6" borderId="0" xfId="0" applyFill="1"/>
    <xf numFmtId="0" fontId="22" fillId="0" borderId="0" xfId="0" applyFont="1"/>
    <xf numFmtId="0" fontId="0" fillId="0" borderId="0" xfId="0" applyFill="1" applyBorder="1"/>
    <xf numFmtId="0" fontId="0" fillId="0" borderId="8" xfId="0" applyFont="1" applyBorder="1"/>
    <xf numFmtId="0" fontId="0" fillId="6" borderId="8" xfId="0" applyFont="1" applyFill="1" applyBorder="1"/>
    <xf numFmtId="0" fontId="23" fillId="0" borderId="8" xfId="0" applyFont="1" applyBorder="1"/>
    <xf numFmtId="0" fontId="0" fillId="0" borderId="0" xfId="0" applyAlignment="1">
      <alignment horizontal="right"/>
    </xf>
    <xf numFmtId="0" fontId="0" fillId="0" borderId="0" xfId="0" applyFont="1" applyFill="1" applyBorder="1"/>
    <xf numFmtId="0" fontId="0" fillId="8" borderId="0" xfId="0" applyFont="1" applyFill="1" applyBorder="1"/>
    <xf numFmtId="0" fontId="0" fillId="8" borderId="8" xfId="0" applyFill="1" applyBorder="1"/>
    <xf numFmtId="0" fontId="0" fillId="0" borderId="0" xfId="0" applyFill="1"/>
    <xf numFmtId="0" fontId="22" fillId="8" borderId="0" xfId="0" applyFont="1" applyFill="1"/>
    <xf numFmtId="0" fontId="0" fillId="9" borderId="0" xfId="0" applyFill="1" applyBorder="1"/>
    <xf numFmtId="0" fontId="0" fillId="9" borderId="8" xfId="0" applyFill="1" applyBorder="1"/>
    <xf numFmtId="0" fontId="0" fillId="9" borderId="0" xfId="0" applyFill="1"/>
    <xf numFmtId="0" fontId="0" fillId="0" borderId="0" xfId="0" applyBorder="1"/>
    <xf numFmtId="0" fontId="0" fillId="6" borderId="0" xfId="0" applyFill="1" applyBorder="1"/>
    <xf numFmtId="0" fontId="22" fillId="9" borderId="0" xfId="0" applyFont="1" applyFill="1"/>
  </cellXfs>
  <cellStyles count="2">
    <cellStyle name="Normál" xfId="0" builtinId="0"/>
    <cellStyle name="Normál 2" xfId="1"/>
  </cellStyles>
  <dxfs count="15"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39</xdr:row>
      <xdr:rowOff>0</xdr:rowOff>
    </xdr:from>
    <xdr:ext cx="819150" cy="933450"/>
    <xdr:pic>
      <xdr:nvPicPr>
        <xdr:cNvPr id="2" name="Picture 1" descr="Gombf-Logo-REAKTIV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429500"/>
          <a:ext cx="8191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266700</xdr:colOff>
      <xdr:row>19</xdr:row>
      <xdr:rowOff>0</xdr:rowOff>
    </xdr:from>
    <xdr:ext cx="819150" cy="933450"/>
    <xdr:pic>
      <xdr:nvPicPr>
        <xdr:cNvPr id="3" name="Picture 2" descr="Gombf-Logo-REAKTIV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619500"/>
          <a:ext cx="8191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39</xdr:row>
      <xdr:rowOff>0</xdr:rowOff>
    </xdr:from>
    <xdr:ext cx="819150" cy="933450"/>
    <xdr:pic>
      <xdr:nvPicPr>
        <xdr:cNvPr id="2" name="Picture 1" descr="Gombf-Logo-REAKTIV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8915400"/>
          <a:ext cx="8191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266700</xdr:colOff>
      <xdr:row>19</xdr:row>
      <xdr:rowOff>0</xdr:rowOff>
    </xdr:from>
    <xdr:ext cx="819150" cy="933450"/>
    <xdr:pic>
      <xdr:nvPicPr>
        <xdr:cNvPr id="3" name="Picture 2" descr="Gombf-Logo-REAKTIV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305300"/>
          <a:ext cx="8191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39</xdr:row>
      <xdr:rowOff>0</xdr:rowOff>
    </xdr:from>
    <xdr:ext cx="819150" cy="933450"/>
    <xdr:pic>
      <xdr:nvPicPr>
        <xdr:cNvPr id="2" name="Picture 1" descr="Gombf-Logo-REAKTIV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8915400"/>
          <a:ext cx="8191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266700</xdr:colOff>
      <xdr:row>19</xdr:row>
      <xdr:rowOff>0</xdr:rowOff>
    </xdr:from>
    <xdr:ext cx="819150" cy="933450"/>
    <xdr:pic>
      <xdr:nvPicPr>
        <xdr:cNvPr id="3" name="Picture 2" descr="Gombf-Logo-REAKTIV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305300"/>
          <a:ext cx="8191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39</xdr:row>
      <xdr:rowOff>0</xdr:rowOff>
    </xdr:from>
    <xdr:ext cx="819150" cy="933450"/>
    <xdr:pic>
      <xdr:nvPicPr>
        <xdr:cNvPr id="2" name="Picture 1" descr="Gombf-Logo-REAKTIV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8915400"/>
          <a:ext cx="8191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266700</xdr:colOff>
      <xdr:row>19</xdr:row>
      <xdr:rowOff>0</xdr:rowOff>
    </xdr:from>
    <xdr:ext cx="819150" cy="933450"/>
    <xdr:pic>
      <xdr:nvPicPr>
        <xdr:cNvPr id="3" name="Picture 2" descr="Gombf-Logo-REAKTIV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305300"/>
          <a:ext cx="8191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39</xdr:row>
      <xdr:rowOff>0</xdr:rowOff>
    </xdr:from>
    <xdr:ext cx="819150" cy="933450"/>
    <xdr:pic>
      <xdr:nvPicPr>
        <xdr:cNvPr id="2" name="Picture 1" descr="Gombf-Logo-REAKTIV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8915400"/>
          <a:ext cx="8191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266700</xdr:colOff>
      <xdr:row>19</xdr:row>
      <xdr:rowOff>0</xdr:rowOff>
    </xdr:from>
    <xdr:ext cx="819150" cy="933450"/>
    <xdr:pic>
      <xdr:nvPicPr>
        <xdr:cNvPr id="3" name="Picture 2" descr="Gombf-Logo-REAKTIV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305300"/>
          <a:ext cx="8191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7"/>
  <sheetViews>
    <sheetView workbookViewId="0">
      <selection activeCell="C10" sqref="C10:C27"/>
    </sheetView>
  </sheetViews>
  <sheetFormatPr defaultRowHeight="14.4" x14ac:dyDescent="0.3"/>
  <cols>
    <col min="1" max="1" width="19.6640625" customWidth="1"/>
    <col min="2" max="2" width="15" bestFit="1" customWidth="1"/>
    <col min="3" max="3" width="15.88671875" customWidth="1"/>
    <col min="4" max="4" width="10.33203125" bestFit="1" customWidth="1"/>
    <col min="6" max="6" width="18.5546875" customWidth="1"/>
    <col min="7" max="7" width="16.44140625" customWidth="1"/>
    <col min="8" max="8" width="15.88671875" customWidth="1"/>
    <col min="9" max="9" width="18.109375" customWidth="1"/>
    <col min="10" max="10" width="15.44140625" customWidth="1"/>
  </cols>
  <sheetData>
    <row r="2" spans="1:10" x14ac:dyDescent="0.3">
      <c r="A2" t="s">
        <v>44</v>
      </c>
      <c r="B2" t="s">
        <v>45</v>
      </c>
      <c r="C2" t="s">
        <v>46</v>
      </c>
      <c r="D2" t="s">
        <v>47</v>
      </c>
      <c r="F2" t="s">
        <v>27</v>
      </c>
      <c r="G2" t="s">
        <v>28</v>
      </c>
      <c r="H2" t="s">
        <v>29</v>
      </c>
      <c r="I2" t="s">
        <v>30</v>
      </c>
      <c r="J2" t="s">
        <v>48</v>
      </c>
    </row>
    <row r="3" spans="1:10" ht="15" customHeight="1" x14ac:dyDescent="0.3">
      <c r="A3" t="s">
        <v>15</v>
      </c>
      <c r="B3" t="s">
        <v>59</v>
      </c>
      <c r="C3" t="s">
        <v>65</v>
      </c>
      <c r="D3" s="88">
        <v>623.20000000000005</v>
      </c>
      <c r="F3" t="str">
        <f>A3</f>
        <v>Fülöp Elemér</v>
      </c>
      <c r="G3" t="str">
        <f>A4</f>
        <v>Szendrey Tibor</v>
      </c>
      <c r="H3" t="str">
        <f>A5</f>
        <v>Szatmári Tamás</v>
      </c>
      <c r="I3" t="s">
        <v>49</v>
      </c>
      <c r="J3" t="str">
        <f>A7</f>
        <v>Lukács Viktor</v>
      </c>
    </row>
    <row r="4" spans="1:10" ht="15.75" customHeight="1" x14ac:dyDescent="0.3">
      <c r="A4" t="s">
        <v>24</v>
      </c>
      <c r="B4" t="s">
        <v>59</v>
      </c>
      <c r="C4" t="s">
        <v>65</v>
      </c>
      <c r="D4" s="88">
        <v>602.4</v>
      </c>
      <c r="F4" t="s">
        <v>1</v>
      </c>
      <c r="G4" t="s">
        <v>9</v>
      </c>
      <c r="H4" t="s">
        <v>19</v>
      </c>
      <c r="I4" t="s">
        <v>0</v>
      </c>
      <c r="J4" t="s">
        <v>60</v>
      </c>
    </row>
    <row r="5" spans="1:10" x14ac:dyDescent="0.3">
      <c r="A5" t="s">
        <v>18</v>
      </c>
      <c r="B5" t="s">
        <v>62</v>
      </c>
      <c r="C5" t="s">
        <v>65</v>
      </c>
      <c r="D5" s="88">
        <v>578.6</v>
      </c>
      <c r="F5" t="s">
        <v>10</v>
      </c>
      <c r="G5" t="s">
        <v>16</v>
      </c>
      <c r="H5" t="s">
        <v>54</v>
      </c>
      <c r="I5" t="s">
        <v>55</v>
      </c>
      <c r="J5" t="s">
        <v>21</v>
      </c>
    </row>
    <row r="6" spans="1:10" x14ac:dyDescent="0.3">
      <c r="A6" t="s">
        <v>49</v>
      </c>
      <c r="B6" t="s">
        <v>59</v>
      </c>
      <c r="C6" t="s">
        <v>67</v>
      </c>
      <c r="D6" s="88">
        <v>178.8</v>
      </c>
      <c r="F6" t="s">
        <v>14</v>
      </c>
      <c r="G6" t="s">
        <v>11</v>
      </c>
      <c r="H6" t="s">
        <v>51</v>
      </c>
      <c r="I6" t="s">
        <v>147</v>
      </c>
      <c r="J6" t="s">
        <v>8</v>
      </c>
    </row>
    <row r="7" spans="1:10" x14ac:dyDescent="0.3">
      <c r="A7" t="s">
        <v>20</v>
      </c>
      <c r="B7" t="s">
        <v>62</v>
      </c>
      <c r="C7" t="s">
        <v>65</v>
      </c>
      <c r="D7" s="88">
        <v>528.20000000000005</v>
      </c>
      <c r="F7" t="s">
        <v>5</v>
      </c>
      <c r="G7" t="s">
        <v>7</v>
      </c>
      <c r="H7" t="s">
        <v>6</v>
      </c>
      <c r="I7" t="s">
        <v>13</v>
      </c>
      <c r="J7" t="s">
        <v>57</v>
      </c>
    </row>
    <row r="8" spans="1:10" x14ac:dyDescent="0.3">
      <c r="A8" t="s">
        <v>1</v>
      </c>
      <c r="B8" t="s">
        <v>26</v>
      </c>
      <c r="C8" t="s">
        <v>65</v>
      </c>
      <c r="D8" s="88">
        <v>505.3</v>
      </c>
      <c r="F8" t="s">
        <v>17</v>
      </c>
      <c r="G8" t="s">
        <v>52</v>
      </c>
      <c r="H8" t="s">
        <v>23</v>
      </c>
      <c r="I8" t="s">
        <v>12</v>
      </c>
      <c r="J8" t="s">
        <v>53</v>
      </c>
    </row>
    <row r="9" spans="1:10" x14ac:dyDescent="0.3">
      <c r="A9" t="s">
        <v>9</v>
      </c>
      <c r="B9" t="s">
        <v>61</v>
      </c>
      <c r="C9" t="s">
        <v>65</v>
      </c>
      <c r="D9" s="88">
        <v>500.5</v>
      </c>
      <c r="F9" t="s">
        <v>2</v>
      </c>
      <c r="G9" t="s">
        <v>56</v>
      </c>
      <c r="H9" t="s">
        <v>4</v>
      </c>
      <c r="I9" t="s">
        <v>58</v>
      </c>
      <c r="J9" t="s">
        <v>3</v>
      </c>
    </row>
    <row r="10" spans="1:10" x14ac:dyDescent="0.3">
      <c r="A10" t="s">
        <v>19</v>
      </c>
      <c r="B10" t="s">
        <v>62</v>
      </c>
      <c r="C10" t="s">
        <v>66</v>
      </c>
      <c r="D10" s="88">
        <v>442.8</v>
      </c>
    </row>
    <row r="11" spans="1:10" x14ac:dyDescent="0.3">
      <c r="A11" t="s">
        <v>0</v>
      </c>
      <c r="B11" t="s">
        <v>50</v>
      </c>
      <c r="C11" t="s">
        <v>66</v>
      </c>
      <c r="D11" s="88">
        <v>440.4</v>
      </c>
    </row>
    <row r="12" spans="1:10" x14ac:dyDescent="0.3">
      <c r="A12" t="s">
        <v>60</v>
      </c>
      <c r="B12" t="s">
        <v>59</v>
      </c>
      <c r="C12" t="s">
        <v>66</v>
      </c>
      <c r="D12" s="88">
        <v>436.7</v>
      </c>
      <c r="I12" t="s">
        <v>196</v>
      </c>
    </row>
    <row r="13" spans="1:10" x14ac:dyDescent="0.3">
      <c r="A13" t="s">
        <v>16</v>
      </c>
      <c r="B13" t="s">
        <v>59</v>
      </c>
      <c r="C13" t="s">
        <v>66</v>
      </c>
      <c r="D13" s="88">
        <v>423.6</v>
      </c>
    </row>
    <row r="14" spans="1:10" x14ac:dyDescent="0.3">
      <c r="A14" t="s">
        <v>10</v>
      </c>
      <c r="B14" t="s">
        <v>61</v>
      </c>
      <c r="C14" t="s">
        <v>66</v>
      </c>
      <c r="D14" s="88">
        <v>413</v>
      </c>
    </row>
    <row r="15" spans="1:10" x14ac:dyDescent="0.3">
      <c r="A15" t="s">
        <v>54</v>
      </c>
      <c r="B15" t="s">
        <v>22</v>
      </c>
      <c r="C15" t="s">
        <v>66</v>
      </c>
      <c r="D15" s="88">
        <v>407.1</v>
      </c>
    </row>
    <row r="16" spans="1:10" x14ac:dyDescent="0.3">
      <c r="A16" t="s">
        <v>55</v>
      </c>
      <c r="B16" t="s">
        <v>22</v>
      </c>
      <c r="C16" t="s">
        <v>66</v>
      </c>
      <c r="D16" s="88">
        <v>397.4</v>
      </c>
    </row>
    <row r="17" spans="1:4" x14ac:dyDescent="0.3">
      <c r="A17" t="s">
        <v>21</v>
      </c>
      <c r="B17" t="s">
        <v>62</v>
      </c>
      <c r="C17" t="s">
        <v>66</v>
      </c>
      <c r="D17" s="88">
        <v>383.6</v>
      </c>
    </row>
    <row r="18" spans="1:4" x14ac:dyDescent="0.3">
      <c r="A18" t="s">
        <v>14</v>
      </c>
      <c r="B18" t="s">
        <v>61</v>
      </c>
      <c r="C18" t="s">
        <v>66</v>
      </c>
      <c r="D18" s="88">
        <v>374.7</v>
      </c>
    </row>
    <row r="19" spans="1:4" x14ac:dyDescent="0.3">
      <c r="A19" t="s">
        <v>11</v>
      </c>
      <c r="B19" t="s">
        <v>61</v>
      </c>
      <c r="C19" t="s">
        <v>66</v>
      </c>
      <c r="D19" s="88">
        <v>371.8</v>
      </c>
    </row>
    <row r="20" spans="1:4" x14ac:dyDescent="0.3">
      <c r="A20" t="s">
        <v>51</v>
      </c>
      <c r="B20" t="s">
        <v>26</v>
      </c>
      <c r="C20" t="s">
        <v>66</v>
      </c>
      <c r="D20" s="88">
        <v>368.6</v>
      </c>
    </row>
    <row r="21" spans="1:4" x14ac:dyDescent="0.3">
      <c r="A21" t="s">
        <v>8</v>
      </c>
      <c r="B21" t="s">
        <v>25</v>
      </c>
      <c r="C21" t="s">
        <v>66</v>
      </c>
      <c r="D21" s="88">
        <v>358.1</v>
      </c>
    </row>
    <row r="22" spans="1:4" x14ac:dyDescent="0.3">
      <c r="A22" t="s">
        <v>147</v>
      </c>
      <c r="B22" t="s">
        <v>59</v>
      </c>
      <c r="C22" t="s">
        <v>66</v>
      </c>
      <c r="D22" s="88">
        <v>357.6</v>
      </c>
    </row>
    <row r="23" spans="1:4" x14ac:dyDescent="0.3">
      <c r="A23" t="s">
        <v>5</v>
      </c>
      <c r="B23" t="s">
        <v>25</v>
      </c>
      <c r="C23" t="s">
        <v>66</v>
      </c>
      <c r="D23" s="88">
        <v>344.6</v>
      </c>
    </row>
    <row r="24" spans="1:4" x14ac:dyDescent="0.3">
      <c r="A24" t="s">
        <v>7</v>
      </c>
      <c r="B24" t="s">
        <v>25</v>
      </c>
      <c r="C24" t="s">
        <v>66</v>
      </c>
      <c r="D24" s="88">
        <v>341.3</v>
      </c>
    </row>
    <row r="25" spans="1:4" x14ac:dyDescent="0.3">
      <c r="A25" t="s">
        <v>6</v>
      </c>
      <c r="B25" t="s">
        <v>25</v>
      </c>
      <c r="C25" t="s">
        <v>66</v>
      </c>
      <c r="D25" s="88">
        <v>333.7</v>
      </c>
    </row>
    <row r="26" spans="1:4" x14ac:dyDescent="0.3">
      <c r="A26" t="s">
        <v>13</v>
      </c>
      <c r="B26" t="s">
        <v>61</v>
      </c>
      <c r="C26" t="s">
        <v>66</v>
      </c>
      <c r="D26" s="88">
        <v>323.2</v>
      </c>
    </row>
    <row r="27" spans="1:4" x14ac:dyDescent="0.3">
      <c r="A27" t="s">
        <v>57</v>
      </c>
      <c r="B27" t="s">
        <v>62</v>
      </c>
      <c r="C27" t="s">
        <v>66</v>
      </c>
      <c r="D27" s="88">
        <v>320.7</v>
      </c>
    </row>
    <row r="28" spans="1:4" x14ac:dyDescent="0.3">
      <c r="A28" t="s">
        <v>17</v>
      </c>
      <c r="B28" t="s">
        <v>59</v>
      </c>
      <c r="C28" t="s">
        <v>67</v>
      </c>
      <c r="D28" s="88">
        <v>289.60000000000002</v>
      </c>
    </row>
    <row r="29" spans="1:4" x14ac:dyDescent="0.3">
      <c r="A29" t="s">
        <v>52</v>
      </c>
      <c r="B29" t="s">
        <v>26</v>
      </c>
      <c r="C29" t="s">
        <v>67</v>
      </c>
      <c r="D29" s="88">
        <v>275</v>
      </c>
    </row>
    <row r="30" spans="1:4" x14ac:dyDescent="0.3">
      <c r="A30" t="s">
        <v>23</v>
      </c>
      <c r="B30" t="s">
        <v>63</v>
      </c>
      <c r="C30" t="s">
        <v>67</v>
      </c>
      <c r="D30" s="88">
        <v>269.39999999999998</v>
      </c>
    </row>
    <row r="31" spans="1:4" x14ac:dyDescent="0.3">
      <c r="A31" t="s">
        <v>12</v>
      </c>
      <c r="B31" t="s">
        <v>61</v>
      </c>
      <c r="C31" t="s">
        <v>67</v>
      </c>
      <c r="D31" s="88">
        <v>268.39999999999998</v>
      </c>
    </row>
    <row r="32" spans="1:4" x14ac:dyDescent="0.3">
      <c r="A32" t="s">
        <v>53</v>
      </c>
      <c r="B32" t="s">
        <v>26</v>
      </c>
      <c r="C32" t="s">
        <v>67</v>
      </c>
      <c r="D32" s="88">
        <v>260.39999999999998</v>
      </c>
    </row>
    <row r="33" spans="1:4" x14ac:dyDescent="0.3">
      <c r="A33" t="s">
        <v>4</v>
      </c>
      <c r="B33" t="s">
        <v>59</v>
      </c>
      <c r="C33" t="s">
        <v>67</v>
      </c>
      <c r="D33" s="88">
        <v>234.4</v>
      </c>
    </row>
    <row r="34" spans="1:4" x14ac:dyDescent="0.3">
      <c r="A34" t="s">
        <v>56</v>
      </c>
      <c r="B34" t="s">
        <v>62</v>
      </c>
      <c r="C34" t="s">
        <v>67</v>
      </c>
      <c r="D34" s="88">
        <v>217.1</v>
      </c>
    </row>
    <row r="35" spans="1:4" x14ac:dyDescent="0.3">
      <c r="A35" t="s">
        <v>2</v>
      </c>
      <c r="B35" t="s">
        <v>26</v>
      </c>
      <c r="C35" t="s">
        <v>68</v>
      </c>
      <c r="D35" s="88">
        <v>145.19999999999999</v>
      </c>
    </row>
    <row r="36" spans="1:4" x14ac:dyDescent="0.3">
      <c r="A36" t="s">
        <v>58</v>
      </c>
      <c r="B36" t="s">
        <v>64</v>
      </c>
      <c r="C36" t="s">
        <v>68</v>
      </c>
      <c r="D36" s="88">
        <v>111</v>
      </c>
    </row>
    <row r="37" spans="1:4" x14ac:dyDescent="0.3">
      <c r="A37" t="s">
        <v>3</v>
      </c>
      <c r="B37" t="s">
        <v>26</v>
      </c>
      <c r="C37" t="s">
        <v>68</v>
      </c>
      <c r="D37" s="88">
        <v>77.599999999999994</v>
      </c>
    </row>
  </sheetData>
  <autoFilter ref="A2:D38">
    <sortState ref="A3:E37">
      <sortCondition descending="1" ref="D3:D37"/>
    </sortState>
  </autoFilter>
  <sortState ref="A3:D37">
    <sortCondition descending="1" ref="D3:D3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6"/>
  <sheetViews>
    <sheetView defaultGridColor="0" colorId="22" zoomScaleNormal="100" zoomScaleSheetLayoutView="100" workbookViewId="0">
      <pane xSplit="1" ySplit="11" topLeftCell="B12" activePane="bottomRight" state="frozen"/>
      <selection activeCell="H30" sqref="H30"/>
      <selection pane="topRight" activeCell="H30" sqref="H30"/>
      <selection pane="bottomLeft" activeCell="H30" sqref="H30"/>
      <selection pane="bottomRight" activeCell="AQ17" sqref="AQ17"/>
    </sheetView>
  </sheetViews>
  <sheetFormatPr defaultColWidth="3" defaultRowHeight="15" x14ac:dyDescent="0.25"/>
  <cols>
    <col min="1" max="1" width="24.88671875" style="1" bestFit="1" customWidth="1"/>
    <col min="2" max="33" width="2.88671875" style="1" customWidth="1"/>
    <col min="34" max="34" width="1.44140625" style="1" customWidth="1"/>
    <col min="35" max="40" width="3" style="1" customWidth="1"/>
    <col min="41" max="41" width="3.88671875" style="1" bestFit="1" customWidth="1"/>
    <col min="42" max="42" width="0.88671875" style="1" customWidth="1"/>
    <col min="43" max="43" width="3" style="1" customWidth="1"/>
    <col min="44" max="44" width="1" style="1" customWidth="1"/>
    <col min="45" max="47" width="3" style="1"/>
    <col min="48" max="48" width="4.6640625" style="1" bestFit="1" customWidth="1"/>
    <col min="49" max="49" width="5.33203125" style="1" bestFit="1" customWidth="1"/>
    <col min="50" max="16384" width="3" style="1"/>
  </cols>
  <sheetData>
    <row r="1" spans="1:49" ht="16.5" thickBot="1" x14ac:dyDescent="0.3">
      <c r="A1" s="86" t="s">
        <v>43</v>
      </c>
      <c r="AI1" s="85">
        <v>36892</v>
      </c>
      <c r="AJ1" s="84"/>
      <c r="AK1" s="84"/>
      <c r="AL1" s="84"/>
      <c r="AM1" s="84"/>
      <c r="AN1" s="84"/>
      <c r="AO1" s="84"/>
      <c r="AQ1" s="83"/>
      <c r="AR1" s="82"/>
    </row>
    <row r="2" spans="1:49" ht="33.75" customHeight="1" thickTop="1" thickBot="1" x14ac:dyDescent="0.35">
      <c r="A2" s="81" t="s">
        <v>42</v>
      </c>
      <c r="B2" s="78" t="str">
        <f>(A3)</f>
        <v>Fülöp Elemér</v>
      </c>
      <c r="C2" s="80"/>
      <c r="D2" s="78"/>
      <c r="E2" s="78"/>
      <c r="F2" s="79" t="str">
        <f>(A4)</f>
        <v>Debreczy István</v>
      </c>
      <c r="G2" s="78"/>
      <c r="H2" s="78"/>
      <c r="I2" s="78"/>
      <c r="J2" s="79" t="str">
        <f>(A5)</f>
        <v>Dávid László</v>
      </c>
      <c r="K2" s="78"/>
      <c r="L2" s="78"/>
      <c r="M2" s="78"/>
      <c r="N2" s="79" t="str">
        <f>(A6)</f>
        <v>Plemic Stevan</v>
      </c>
      <c r="O2" s="78"/>
      <c r="P2" s="78"/>
      <c r="Q2" s="78"/>
      <c r="R2" s="79" t="str">
        <f>(A7)</f>
        <v>Simon Ferenc</v>
      </c>
      <c r="S2" s="78"/>
      <c r="T2" s="78"/>
      <c r="U2" s="78"/>
      <c r="V2" s="79" t="str">
        <f>(A8)</f>
        <v>Trischler Róbert</v>
      </c>
      <c r="W2" s="78"/>
      <c r="X2" s="78"/>
      <c r="Y2" s="78"/>
      <c r="Z2" s="79" t="str">
        <f>(A9)</f>
        <v>Angler Lajos</v>
      </c>
      <c r="AA2" s="78"/>
      <c r="AB2" s="78"/>
      <c r="AC2" s="78"/>
      <c r="AD2" s="79" t="str">
        <f>(A10)</f>
        <v>.</v>
      </c>
      <c r="AE2" s="78"/>
      <c r="AF2" s="78"/>
      <c r="AG2" s="78"/>
      <c r="AH2" s="41"/>
      <c r="AI2" s="77" t="s">
        <v>41</v>
      </c>
      <c r="AJ2" s="76" t="s">
        <v>40</v>
      </c>
      <c r="AK2" s="76" t="s">
        <v>39</v>
      </c>
      <c r="AL2" s="76" t="s">
        <v>38</v>
      </c>
      <c r="AM2" s="75" t="s">
        <v>37</v>
      </c>
      <c r="AN2" s="75" t="s">
        <v>36</v>
      </c>
      <c r="AO2" s="74" t="s">
        <v>35</v>
      </c>
      <c r="AP2" s="73"/>
      <c r="AQ2" s="72" t="s">
        <v>34</v>
      </c>
      <c r="AR2" s="71"/>
      <c r="AS2" s="70" t="s">
        <v>33</v>
      </c>
    </row>
    <row r="3" spans="1:49" ht="16.2" thickTop="1" x14ac:dyDescent="0.3">
      <c r="A3" s="69" t="str">
        <f>Nevezők!F3</f>
        <v>Fülöp Elemér</v>
      </c>
      <c r="B3" s="68"/>
      <c r="C3" s="67"/>
      <c r="D3" s="67"/>
      <c r="E3" s="67"/>
      <c r="F3" s="66">
        <v>1</v>
      </c>
      <c r="G3" s="56">
        <f>(N12)</f>
        <v>2</v>
      </c>
      <c r="H3" s="56">
        <f>(P12)</f>
        <v>1</v>
      </c>
      <c r="I3" s="64" t="str">
        <f>IF(G3=".","-",IF(G3&gt;H3,"g",IF(G3=H3,"d","v")))</f>
        <v>g</v>
      </c>
      <c r="J3" s="66">
        <v>2</v>
      </c>
      <c r="K3" s="65">
        <f>(N17)</f>
        <v>2</v>
      </c>
      <c r="L3" s="65">
        <f>(P17)</f>
        <v>0</v>
      </c>
      <c r="M3" s="64" t="str">
        <f>IF(K3=".","-",IF(K3&gt;L3,"g",IF(K3=L3,"d","v")))</f>
        <v>g</v>
      </c>
      <c r="N3" s="66">
        <v>3</v>
      </c>
      <c r="O3" s="65">
        <f>(N22)</f>
        <v>1</v>
      </c>
      <c r="P3" s="65">
        <f>(P22)</f>
        <v>2</v>
      </c>
      <c r="Q3" s="64" t="str">
        <f>IF(O3=".","-",IF(O3&gt;P3,"g",IF(O3=P3,"d","v")))</f>
        <v>v</v>
      </c>
      <c r="R3" s="66">
        <v>4</v>
      </c>
      <c r="S3" s="65">
        <f>(N27)</f>
        <v>2</v>
      </c>
      <c r="T3" s="65">
        <f>(P27)</f>
        <v>0</v>
      </c>
      <c r="U3" s="64" t="str">
        <f>IF(S3=".","-",IF(S3&gt;T3,"g",IF(S3=T3,"d","v")))</f>
        <v>g</v>
      </c>
      <c r="V3" s="66">
        <v>5</v>
      </c>
      <c r="W3" s="65">
        <f>(N32)</f>
        <v>4</v>
      </c>
      <c r="X3" s="65">
        <f>(P32)</f>
        <v>3</v>
      </c>
      <c r="Y3" s="64" t="str">
        <f>IF(W3=".","-",IF(W3&gt;X3,"g",IF(W3=X3,"d","v")))</f>
        <v>g</v>
      </c>
      <c r="Z3" s="66">
        <v>6</v>
      </c>
      <c r="AA3" s="65">
        <f>(N37)</f>
        <v>2</v>
      </c>
      <c r="AB3" s="65">
        <f>(P37)</f>
        <v>0</v>
      </c>
      <c r="AC3" s="64" t="str">
        <f t="shared" ref="AC3:AC8" si="0">IF(AA3=".","-",IF(AA3&gt;AB3,"g",IF(AA3=AB3,"d","v")))</f>
        <v>g</v>
      </c>
      <c r="AD3" s="66">
        <v>7</v>
      </c>
      <c r="AE3" s="65" t="str">
        <f>(N42)</f>
        <v>.</v>
      </c>
      <c r="AF3" s="65" t="str">
        <f>(P42)</f>
        <v>.</v>
      </c>
      <c r="AG3" s="64" t="str">
        <f t="shared" ref="AG3:AG9" si="1">IF(AE3=".","-",IF(AE3&gt;AF3,"g",IF(AE3=AF3,"d","v")))</f>
        <v>-</v>
      </c>
      <c r="AH3" s="63"/>
      <c r="AI3" s="62">
        <f t="shared" ref="AI3:AI10" si="2">SUM(AJ3:AL3)</f>
        <v>6</v>
      </c>
      <c r="AJ3" s="61">
        <f t="shared" ref="AJ3:AJ10" si="3">COUNTIF(B3:AG3,"g")</f>
        <v>5</v>
      </c>
      <c r="AK3" s="61">
        <f t="shared" ref="AK3:AK10" si="4">COUNTIF(B3:AG3,"d")</f>
        <v>0</v>
      </c>
      <c r="AL3" s="61">
        <f t="shared" ref="AL3:AL10" si="5">COUNTIF(B3:AG3,"v")</f>
        <v>1</v>
      </c>
      <c r="AM3" s="51">
        <f>SUM(IF(G3&lt;&gt;".",G3)+IF(K3&lt;&gt;".",K3)+IF(O3&lt;&gt;".",O3)+IF(S3&lt;&gt;".",S3)+IF(W3&lt;&gt;".",W3)+IF(AA3&lt;&gt;".",AA3)+IF(AE3&lt;&gt;".",AE3))</f>
        <v>13</v>
      </c>
      <c r="AN3" s="51">
        <f>SUM(IF(H3&lt;&gt;".",H3)+IF(L3&lt;&gt;".",L3)+IF(P3&lt;&gt;".",P3)+IF(T3&lt;&gt;".",T3)+IF(X3&lt;&gt;".",X3)+IF(AB3&lt;&gt;".",AB3)+IF(AF3&lt;&gt;".",AF3))</f>
        <v>6</v>
      </c>
      <c r="AO3" s="60">
        <f t="shared" ref="AO3:AO10" si="6">SUM(AJ3*3+AK3*1)</f>
        <v>15</v>
      </c>
      <c r="AP3" s="36"/>
      <c r="AQ3" s="48">
        <f t="shared" ref="AQ3:AQ10" si="7">RANK(AO3,$AO$3:$AO$10,0)</f>
        <v>1</v>
      </c>
      <c r="AR3" s="34"/>
      <c r="AS3" s="33">
        <f t="shared" ref="AS3:AS10" si="8">SUM(AM3-AN3)</f>
        <v>7</v>
      </c>
    </row>
    <row r="4" spans="1:49" ht="15.6" x14ac:dyDescent="0.3">
      <c r="A4" s="69" t="str">
        <f>Nevezők!F4</f>
        <v>Debreczy István</v>
      </c>
      <c r="B4" s="57">
        <v>1</v>
      </c>
      <c r="C4" s="56">
        <f>(P12)</f>
        <v>1</v>
      </c>
      <c r="D4" s="56">
        <f>(N12)</f>
        <v>2</v>
      </c>
      <c r="E4" s="55" t="str">
        <f t="shared" ref="E4:E10" si="9">IF(C4=".","-",IF(C4&gt;D4,"g",IF(C4=D4,"d","v")))</f>
        <v>v</v>
      </c>
      <c r="F4" s="59"/>
      <c r="G4" s="58"/>
      <c r="H4" s="58"/>
      <c r="I4" s="58"/>
      <c r="J4" s="57">
        <v>3</v>
      </c>
      <c r="K4" s="56">
        <f>(N23)</f>
        <v>4</v>
      </c>
      <c r="L4" s="56">
        <f>(P23)</f>
        <v>0</v>
      </c>
      <c r="M4" s="55" t="str">
        <f>IF(K4=".","-",IF(K4&gt;L4,"g",IF(K4=L4,"d","v")))</f>
        <v>g</v>
      </c>
      <c r="N4" s="57">
        <v>4</v>
      </c>
      <c r="O4" s="56">
        <f>(N28)</f>
        <v>1</v>
      </c>
      <c r="P4" s="56">
        <f>(P28)</f>
        <v>1</v>
      </c>
      <c r="Q4" s="55" t="str">
        <f>IF(O4=".","-",IF(O4&gt;P4,"g",IF(O4=P4,"d","v")))</f>
        <v>d</v>
      </c>
      <c r="R4" s="57">
        <v>5</v>
      </c>
      <c r="S4" s="56">
        <f>(N33)</f>
        <v>2</v>
      </c>
      <c r="T4" s="56">
        <f>(P33)</f>
        <v>0</v>
      </c>
      <c r="U4" s="55" t="str">
        <f>IF(S4=".","-",IF(S4&gt;T4,"g",IF(S4=T4,"d","v")))</f>
        <v>g</v>
      </c>
      <c r="V4" s="57">
        <v>6</v>
      </c>
      <c r="W4" s="56">
        <f>(N38)</f>
        <v>1</v>
      </c>
      <c r="X4" s="56">
        <f>(P38)</f>
        <v>2</v>
      </c>
      <c r="Y4" s="55" t="str">
        <f>IF(W4=".","-",IF(W4&gt;X4,"g",IF(W4=X4,"d","v")))</f>
        <v>v</v>
      </c>
      <c r="Z4" s="57">
        <v>7</v>
      </c>
      <c r="AA4" s="56">
        <f>(N43)</f>
        <v>3</v>
      </c>
      <c r="AB4" s="56">
        <f>(P43)</f>
        <v>0</v>
      </c>
      <c r="AC4" s="55" t="str">
        <f t="shared" si="0"/>
        <v>g</v>
      </c>
      <c r="AD4" s="57">
        <v>2</v>
      </c>
      <c r="AE4" s="56" t="str">
        <f>(N18)</f>
        <v>.</v>
      </c>
      <c r="AF4" s="56" t="str">
        <f>(P18)</f>
        <v>.</v>
      </c>
      <c r="AG4" s="55" t="str">
        <f t="shared" si="1"/>
        <v>-</v>
      </c>
      <c r="AH4" s="54"/>
      <c r="AI4" s="53">
        <f t="shared" si="2"/>
        <v>6</v>
      </c>
      <c r="AJ4" s="52">
        <f t="shared" si="3"/>
        <v>3</v>
      </c>
      <c r="AK4" s="52">
        <f t="shared" si="4"/>
        <v>1</v>
      </c>
      <c r="AL4" s="52">
        <f t="shared" si="5"/>
        <v>2</v>
      </c>
      <c r="AM4" s="51">
        <f>SUM(IF(C4&lt;&gt;".",C4)+IF(K4&lt;&gt;".",K4)+IF(O4&lt;&gt;".",O4)+IF(S4&lt;&gt;".",S4)+IF(W4&lt;&gt;".",W4)+IF(AA4&lt;&gt;".",AA4)+IF(AE4&lt;&gt;".",AE4))</f>
        <v>12</v>
      </c>
      <c r="AN4" s="51">
        <f>SUM(IF(D4&lt;&gt;".",D4)+IF(L4&lt;&gt;".",L4)+IF(P4&lt;&gt;".",P4)+IF(T4&lt;&gt;".",T4)+IF(X4&lt;&gt;".",X4)+IF(AB4&lt;&gt;".",AB4)+IF(AF4&lt;&gt;".",AF4))</f>
        <v>5</v>
      </c>
      <c r="AO4" s="50">
        <f t="shared" si="6"/>
        <v>10</v>
      </c>
      <c r="AP4" s="36"/>
      <c r="AQ4" s="48">
        <f t="shared" si="7"/>
        <v>2</v>
      </c>
      <c r="AR4" s="34"/>
      <c r="AS4" s="33">
        <f t="shared" si="8"/>
        <v>7</v>
      </c>
    </row>
    <row r="5" spans="1:49" ht="15.6" x14ac:dyDescent="0.3">
      <c r="A5" s="69" t="str">
        <f>Nevezők!F5</f>
        <v>Dávid László</v>
      </c>
      <c r="B5" s="57">
        <v>2</v>
      </c>
      <c r="C5" s="56">
        <f>(P17)</f>
        <v>0</v>
      </c>
      <c r="D5" s="56">
        <f>(N17)</f>
        <v>2</v>
      </c>
      <c r="E5" s="55" t="str">
        <f t="shared" si="9"/>
        <v>v</v>
      </c>
      <c r="F5" s="57">
        <v>3</v>
      </c>
      <c r="G5" s="56">
        <f>(P23)</f>
        <v>0</v>
      </c>
      <c r="H5" s="56">
        <f>(N23)</f>
        <v>4</v>
      </c>
      <c r="I5" s="55" t="str">
        <f t="shared" ref="I5:I10" si="10">IF(G5=".","-",IF(G5&gt;H5,"g",IF(G5=H5,"d","v")))</f>
        <v>v</v>
      </c>
      <c r="J5" s="59"/>
      <c r="K5" s="58"/>
      <c r="L5" s="58"/>
      <c r="M5" s="58"/>
      <c r="N5" s="57">
        <v>5</v>
      </c>
      <c r="O5" s="56">
        <f>(N34)</f>
        <v>1</v>
      </c>
      <c r="P5" s="56">
        <f>(P34)</f>
        <v>1</v>
      </c>
      <c r="Q5" s="55" t="str">
        <f>IF(O5=".","-",IF(O5&gt;P5,"g",IF(O5=P5,"d","v")))</f>
        <v>d</v>
      </c>
      <c r="R5" s="57">
        <v>6</v>
      </c>
      <c r="S5" s="56">
        <f>(N39)</f>
        <v>0</v>
      </c>
      <c r="T5" s="56">
        <f>(P39)</f>
        <v>0</v>
      </c>
      <c r="U5" s="55" t="str">
        <f>IF(S5=".","-",IF(S5&gt;T5,"g",IF(S5=T5,"d","v")))</f>
        <v>d</v>
      </c>
      <c r="V5" s="57">
        <v>7</v>
      </c>
      <c r="W5" s="56">
        <f>(N44)</f>
        <v>3</v>
      </c>
      <c r="X5" s="56">
        <f>(P44)</f>
        <v>0</v>
      </c>
      <c r="Y5" s="55" t="str">
        <f>IF(W5=".","-",IF(W5&gt;X5,"g",IF(W5=X5,"d","v")))</f>
        <v>g</v>
      </c>
      <c r="Z5" s="57">
        <v>1</v>
      </c>
      <c r="AA5" s="56">
        <f>(N13)</f>
        <v>0</v>
      </c>
      <c r="AB5" s="56">
        <f>(P13)</f>
        <v>2</v>
      </c>
      <c r="AC5" s="55" t="str">
        <f t="shared" si="0"/>
        <v>v</v>
      </c>
      <c r="AD5" s="57">
        <v>4</v>
      </c>
      <c r="AE5" s="56" t="str">
        <f>(N29)</f>
        <v>.</v>
      </c>
      <c r="AF5" s="56" t="str">
        <f>(P29)</f>
        <v>.</v>
      </c>
      <c r="AG5" s="55" t="str">
        <f t="shared" si="1"/>
        <v>-</v>
      </c>
      <c r="AH5" s="54"/>
      <c r="AI5" s="53">
        <f t="shared" si="2"/>
        <v>6</v>
      </c>
      <c r="AJ5" s="52">
        <f t="shared" si="3"/>
        <v>1</v>
      </c>
      <c r="AK5" s="52">
        <f t="shared" si="4"/>
        <v>2</v>
      </c>
      <c r="AL5" s="52">
        <f t="shared" si="5"/>
        <v>3</v>
      </c>
      <c r="AM5" s="51">
        <f>SUM(IF(C5&lt;&gt;".",C5)+IF(G5&lt;&gt;".",G5)+IF(O5&lt;&gt;".",O5)+IF(S5&lt;&gt;".",S5)+IF(W5&lt;&gt;".",W5)+IF(AA5&lt;&gt;".",AA5)+IF(AE5&lt;&gt;".",AE5))</f>
        <v>4</v>
      </c>
      <c r="AN5" s="51">
        <f>SUM(IF(D5&lt;&gt;".",D5)+IF(H5&lt;&gt;".",H5)+IF(P5&lt;&gt;".",P5)+IF(T5&lt;&gt;".",T5)+IF(X5&lt;&gt;".",X5)+IF(AB5&lt;&gt;".",AB5)+IF(AF5&lt;&gt;".",AF5))</f>
        <v>9</v>
      </c>
      <c r="AO5" s="50">
        <f t="shared" si="6"/>
        <v>5</v>
      </c>
      <c r="AP5" s="36"/>
      <c r="AQ5" s="48">
        <f t="shared" si="7"/>
        <v>7</v>
      </c>
      <c r="AR5" s="34"/>
      <c r="AS5" s="33">
        <f t="shared" si="8"/>
        <v>-5</v>
      </c>
    </row>
    <row r="6" spans="1:49" ht="15.6" x14ac:dyDescent="0.3">
      <c r="A6" s="69" t="str">
        <f>Nevezők!F6</f>
        <v>Plemic Stevan</v>
      </c>
      <c r="B6" s="57">
        <v>3</v>
      </c>
      <c r="C6" s="56">
        <f>(P22)</f>
        <v>2</v>
      </c>
      <c r="D6" s="56">
        <f>(N22)</f>
        <v>1</v>
      </c>
      <c r="E6" s="55" t="str">
        <f t="shared" si="9"/>
        <v>g</v>
      </c>
      <c r="F6" s="57">
        <v>4</v>
      </c>
      <c r="G6" s="56">
        <f>(P28)</f>
        <v>1</v>
      </c>
      <c r="H6" s="56">
        <f>(N28)</f>
        <v>1</v>
      </c>
      <c r="I6" s="55" t="str">
        <f t="shared" si="10"/>
        <v>d</v>
      </c>
      <c r="J6" s="57">
        <v>5</v>
      </c>
      <c r="K6" s="56">
        <f>(P34)</f>
        <v>1</v>
      </c>
      <c r="L6" s="56">
        <f>(N34)</f>
        <v>1</v>
      </c>
      <c r="M6" s="55" t="str">
        <f>IF(K6=".","-",IF(K6&gt;L6,"g",IF(K6=L6,"d","v")))</f>
        <v>d</v>
      </c>
      <c r="N6" s="59"/>
      <c r="O6" s="58"/>
      <c r="P6" s="58"/>
      <c r="Q6" s="58"/>
      <c r="R6" s="57">
        <v>7</v>
      </c>
      <c r="S6" s="56">
        <f>(N45)</f>
        <v>0</v>
      </c>
      <c r="T6" s="56">
        <f>(P45)</f>
        <v>2</v>
      </c>
      <c r="U6" s="55" t="str">
        <f>IF(S6=".","-",IF(S6&gt;T6,"g",IF(S6=T6,"d","v")))</f>
        <v>v</v>
      </c>
      <c r="V6" s="57">
        <v>1</v>
      </c>
      <c r="W6" s="56">
        <f>(N14)</f>
        <v>1</v>
      </c>
      <c r="X6" s="56">
        <f>(P14)</f>
        <v>0</v>
      </c>
      <c r="Y6" s="55" t="str">
        <f>IF(W6=".","-",IF(W6&gt;X6,"g",IF(W6=X6,"d","v")))</f>
        <v>g</v>
      </c>
      <c r="Z6" s="57">
        <v>2</v>
      </c>
      <c r="AA6" s="56">
        <f>(N19)</f>
        <v>1</v>
      </c>
      <c r="AB6" s="56">
        <f>(P19)</f>
        <v>2</v>
      </c>
      <c r="AC6" s="55" t="str">
        <f t="shared" si="0"/>
        <v>v</v>
      </c>
      <c r="AD6" s="57">
        <v>6</v>
      </c>
      <c r="AE6" s="56" t="str">
        <f>(N40)</f>
        <v>.</v>
      </c>
      <c r="AF6" s="56" t="str">
        <f>(P40)</f>
        <v>.</v>
      </c>
      <c r="AG6" s="55" t="str">
        <f t="shared" si="1"/>
        <v>-</v>
      </c>
      <c r="AH6" s="54"/>
      <c r="AI6" s="53">
        <f t="shared" si="2"/>
        <v>6</v>
      </c>
      <c r="AJ6" s="52">
        <f t="shared" si="3"/>
        <v>2</v>
      </c>
      <c r="AK6" s="52">
        <f t="shared" si="4"/>
        <v>2</v>
      </c>
      <c r="AL6" s="52">
        <f t="shared" si="5"/>
        <v>2</v>
      </c>
      <c r="AM6" s="51">
        <f>SUM(IF(C6&lt;&gt;".",C6)+IF(G6&lt;&gt;".",G6)+IF(K6&lt;&gt;".",K6)+IF(S6&lt;&gt;".",S6)+IF(W6&lt;&gt;".",W6)+IF(AA6&lt;&gt;".",AA6)+IF(AE6&lt;&gt;".",AE6))</f>
        <v>6</v>
      </c>
      <c r="AN6" s="51">
        <f>SUM(IF(D6&lt;&gt;".",D6)+IF(H6&lt;&gt;".",H6)+IF(L6&lt;&gt;".",L6)+IF(T6&lt;&gt;".",T6)+IF(X6&lt;&gt;".",X6)+IF(AB6&lt;&gt;".",AB6)+IF(AF6&lt;&gt;".",AF6))</f>
        <v>7</v>
      </c>
      <c r="AO6" s="50">
        <f t="shared" si="6"/>
        <v>8</v>
      </c>
      <c r="AP6" s="36"/>
      <c r="AQ6" s="48">
        <f t="shared" si="7"/>
        <v>3</v>
      </c>
      <c r="AR6" s="34"/>
      <c r="AS6" s="33">
        <f t="shared" si="8"/>
        <v>-1</v>
      </c>
    </row>
    <row r="7" spans="1:49" ht="15.75" x14ac:dyDescent="0.2">
      <c r="A7" s="69" t="str">
        <f>Nevezők!F7</f>
        <v>Simon Ferenc</v>
      </c>
      <c r="B7" s="57">
        <v>4</v>
      </c>
      <c r="C7" s="56">
        <f>(P27)</f>
        <v>0</v>
      </c>
      <c r="D7" s="56">
        <f>(N27)</f>
        <v>2</v>
      </c>
      <c r="E7" s="55" t="str">
        <f t="shared" si="9"/>
        <v>v</v>
      </c>
      <c r="F7" s="57">
        <v>5</v>
      </c>
      <c r="G7" s="56">
        <f>(P33)</f>
        <v>0</v>
      </c>
      <c r="H7" s="56">
        <f>(N33)</f>
        <v>2</v>
      </c>
      <c r="I7" s="55" t="str">
        <f t="shared" si="10"/>
        <v>v</v>
      </c>
      <c r="J7" s="57">
        <v>6</v>
      </c>
      <c r="K7" s="56">
        <f>(P39)</f>
        <v>0</v>
      </c>
      <c r="L7" s="56">
        <f>(N39)</f>
        <v>0</v>
      </c>
      <c r="M7" s="55" t="str">
        <f>IF(K7=".","-",IF(K7&gt;L7,"g",IF(K7=L7,"d","v")))</f>
        <v>d</v>
      </c>
      <c r="N7" s="57">
        <v>7</v>
      </c>
      <c r="O7" s="56">
        <f>(P45)</f>
        <v>2</v>
      </c>
      <c r="P7" s="56">
        <f>(N45)</f>
        <v>0</v>
      </c>
      <c r="Q7" s="55" t="str">
        <f>IF(O7=".","-",IF(O7&gt;P7,"g",IF(O7=P7,"d","v")))</f>
        <v>g</v>
      </c>
      <c r="R7" s="59"/>
      <c r="S7" s="58"/>
      <c r="T7" s="58"/>
      <c r="U7" s="58"/>
      <c r="V7" s="57">
        <v>2</v>
      </c>
      <c r="W7" s="56">
        <f>(N20)</f>
        <v>1</v>
      </c>
      <c r="X7" s="56">
        <f>(P20)</f>
        <v>1</v>
      </c>
      <c r="Y7" s="55" t="str">
        <f>IF(W7=".","-",IF(W7&gt;X7,"g",IF(W7=X7,"d","v")))</f>
        <v>d</v>
      </c>
      <c r="Z7" s="57">
        <v>3</v>
      </c>
      <c r="AA7" s="56">
        <f>(N24)</f>
        <v>5</v>
      </c>
      <c r="AB7" s="56">
        <f>(P24)</f>
        <v>1</v>
      </c>
      <c r="AC7" s="55" t="str">
        <f t="shared" si="0"/>
        <v>g</v>
      </c>
      <c r="AD7" s="57">
        <v>1</v>
      </c>
      <c r="AE7" s="56" t="str">
        <f>(N15)</f>
        <v>.</v>
      </c>
      <c r="AF7" s="56" t="str">
        <f>(P15)</f>
        <v>.</v>
      </c>
      <c r="AG7" s="55" t="str">
        <f t="shared" si="1"/>
        <v>-</v>
      </c>
      <c r="AH7" s="54"/>
      <c r="AI7" s="53">
        <f t="shared" si="2"/>
        <v>6</v>
      </c>
      <c r="AJ7" s="52">
        <f t="shared" si="3"/>
        <v>2</v>
      </c>
      <c r="AK7" s="52">
        <f t="shared" si="4"/>
        <v>2</v>
      </c>
      <c r="AL7" s="52">
        <f t="shared" si="5"/>
        <v>2</v>
      </c>
      <c r="AM7" s="51">
        <f>SUM(IF(C7&lt;&gt;".",C7)+IF(G7&lt;&gt;".",G7)+IF(K7&lt;&gt;".",K7)+IF(O7&lt;&gt;".",O7)+IF(W7&lt;&gt;".",W7)+IF(AA7&lt;&gt;".",AA7)+IF(AE7&lt;&gt;".",AE7))</f>
        <v>8</v>
      </c>
      <c r="AN7" s="51">
        <f>SUM(IF(D7&lt;&gt;".",D7)+IF(H7&lt;&gt;".",H7)+IF(L7&lt;&gt;".",L7)+IF(P7&lt;&gt;".",P7)+IF(X7&lt;&gt;".",X7)+IF(AB7&lt;&gt;".",AB7)+IF(AF7&lt;&gt;".",AF7))</f>
        <v>6</v>
      </c>
      <c r="AO7" s="50">
        <f t="shared" si="6"/>
        <v>8</v>
      </c>
      <c r="AP7" s="36"/>
      <c r="AQ7" s="48">
        <f t="shared" si="7"/>
        <v>3</v>
      </c>
      <c r="AR7" s="34"/>
      <c r="AS7" s="33">
        <f t="shared" si="8"/>
        <v>2</v>
      </c>
    </row>
    <row r="8" spans="1:49" ht="15.6" x14ac:dyDescent="0.3">
      <c r="A8" s="69" t="str">
        <f>Nevezők!F8</f>
        <v>Trischler Róbert</v>
      </c>
      <c r="B8" s="57">
        <v>5</v>
      </c>
      <c r="C8" s="56">
        <f>(P32)</f>
        <v>3</v>
      </c>
      <c r="D8" s="56">
        <f>(N32)</f>
        <v>4</v>
      </c>
      <c r="E8" s="55" t="str">
        <f t="shared" si="9"/>
        <v>v</v>
      </c>
      <c r="F8" s="57">
        <v>6</v>
      </c>
      <c r="G8" s="56">
        <f>(P38)</f>
        <v>2</v>
      </c>
      <c r="H8" s="56">
        <f>(N38)</f>
        <v>1</v>
      </c>
      <c r="I8" s="55" t="str">
        <f t="shared" si="10"/>
        <v>g</v>
      </c>
      <c r="J8" s="57">
        <v>7</v>
      </c>
      <c r="K8" s="56">
        <f>(P44)</f>
        <v>0</v>
      </c>
      <c r="L8" s="56">
        <f>(N44)</f>
        <v>3</v>
      </c>
      <c r="M8" s="55" t="str">
        <f>IF(K8=".","-",IF(K8&gt;L8,"g",IF(K8=L8,"d","v")))</f>
        <v>v</v>
      </c>
      <c r="N8" s="57">
        <v>1</v>
      </c>
      <c r="O8" s="56">
        <f>(P14)</f>
        <v>0</v>
      </c>
      <c r="P8" s="56">
        <f>(N14)</f>
        <v>1</v>
      </c>
      <c r="Q8" s="55" t="str">
        <f>IF(O8=".","-",IF(O8&gt;P8,"g",IF(O8=P8,"d","v")))</f>
        <v>v</v>
      </c>
      <c r="R8" s="57">
        <v>2</v>
      </c>
      <c r="S8" s="56">
        <f>(P20)</f>
        <v>1</v>
      </c>
      <c r="T8" s="56">
        <f>(N20)</f>
        <v>1</v>
      </c>
      <c r="U8" s="55" t="str">
        <f>IF(S8=".","-",IF(S8&gt;T8,"g",IF(S8=T8,"d","v")))</f>
        <v>d</v>
      </c>
      <c r="V8" s="59"/>
      <c r="W8" s="58"/>
      <c r="X8" s="58"/>
      <c r="Y8" s="58"/>
      <c r="Z8" s="57">
        <v>4</v>
      </c>
      <c r="AA8" s="56">
        <f>(N30)</f>
        <v>3</v>
      </c>
      <c r="AB8" s="56">
        <f>(P30)</f>
        <v>0</v>
      </c>
      <c r="AC8" s="55" t="str">
        <f t="shared" si="0"/>
        <v>g</v>
      </c>
      <c r="AD8" s="57">
        <v>3</v>
      </c>
      <c r="AE8" s="56" t="str">
        <f>(N25)</f>
        <v>.</v>
      </c>
      <c r="AF8" s="56" t="str">
        <f>(P25)</f>
        <v>.</v>
      </c>
      <c r="AG8" s="55" t="str">
        <f t="shared" si="1"/>
        <v>-</v>
      </c>
      <c r="AH8" s="54"/>
      <c r="AI8" s="53">
        <f t="shared" si="2"/>
        <v>6</v>
      </c>
      <c r="AJ8" s="52">
        <f t="shared" si="3"/>
        <v>2</v>
      </c>
      <c r="AK8" s="52">
        <f t="shared" si="4"/>
        <v>1</v>
      </c>
      <c r="AL8" s="52">
        <f t="shared" si="5"/>
        <v>3</v>
      </c>
      <c r="AM8" s="51">
        <f>SUM(IF(C8&lt;&gt;".",C8)+IF(G8&lt;&gt;".",G8)+IF(K8&lt;&gt;".",K8)+IF(S8&lt;&gt;".",S8)+IF(O8&lt;&gt;".",O8)+IF(AA8&lt;&gt;".",AA8)+IF(AE8&lt;&gt;".",AE8))</f>
        <v>9</v>
      </c>
      <c r="AN8" s="51">
        <f>SUM(IF(D8&lt;&gt;".",D8)+IF(H8&lt;&gt;".",H8)+IF(L8&lt;&gt;".",L8)+IF(T8&lt;&gt;".",T8)+IF(P8&lt;&gt;".",P8)+IF(AB8&lt;&gt;".",AB8)+IF(AF8&lt;&gt;".",AF8))</f>
        <v>10</v>
      </c>
      <c r="AO8" s="50">
        <f t="shared" si="6"/>
        <v>7</v>
      </c>
      <c r="AP8" s="36"/>
      <c r="AQ8" s="48">
        <f t="shared" si="7"/>
        <v>5</v>
      </c>
      <c r="AR8" s="34"/>
      <c r="AS8" s="33">
        <f t="shared" si="8"/>
        <v>-1</v>
      </c>
    </row>
    <row r="9" spans="1:49" ht="15.75" x14ac:dyDescent="0.2">
      <c r="A9" s="69" t="str">
        <f>Nevezők!F9</f>
        <v>Angler Lajos</v>
      </c>
      <c r="B9" s="57">
        <v>6</v>
      </c>
      <c r="C9" s="56">
        <f>(P37)</f>
        <v>0</v>
      </c>
      <c r="D9" s="56">
        <f>(N37)</f>
        <v>2</v>
      </c>
      <c r="E9" s="55" t="str">
        <f t="shared" si="9"/>
        <v>v</v>
      </c>
      <c r="F9" s="57">
        <v>7</v>
      </c>
      <c r="G9" s="56">
        <f>(P43)</f>
        <v>0</v>
      </c>
      <c r="H9" s="56">
        <f>(N43)</f>
        <v>3</v>
      </c>
      <c r="I9" s="55" t="str">
        <f t="shared" si="10"/>
        <v>v</v>
      </c>
      <c r="J9" s="57">
        <v>1</v>
      </c>
      <c r="K9" s="56">
        <f>(P13)</f>
        <v>2</v>
      </c>
      <c r="L9" s="56">
        <f>(N13)</f>
        <v>0</v>
      </c>
      <c r="M9" s="55" t="str">
        <f>IF(K9=".","-",IF(K9&gt;L9,"g",IF(K9=L9,"d","v")))</f>
        <v>g</v>
      </c>
      <c r="N9" s="57">
        <v>2</v>
      </c>
      <c r="O9" s="56">
        <f>(P19)</f>
        <v>2</v>
      </c>
      <c r="P9" s="56">
        <f>(N19)</f>
        <v>1</v>
      </c>
      <c r="Q9" s="55" t="str">
        <f>IF(O9=".","-",IF(O9&gt;P9,"g",IF(O9=P9,"d","v")))</f>
        <v>g</v>
      </c>
      <c r="R9" s="57">
        <v>3</v>
      </c>
      <c r="S9" s="56">
        <f>(P24)</f>
        <v>1</v>
      </c>
      <c r="T9" s="56">
        <f>(N24)</f>
        <v>5</v>
      </c>
      <c r="U9" s="55" t="str">
        <f>IF(S9=".","-",IF(S9&gt;T9,"g",IF(S9=T9,"d","v")))</f>
        <v>v</v>
      </c>
      <c r="V9" s="57">
        <v>4</v>
      </c>
      <c r="W9" s="56">
        <f>(P30)</f>
        <v>0</v>
      </c>
      <c r="X9" s="56">
        <f>(N30)</f>
        <v>3</v>
      </c>
      <c r="Y9" s="55" t="str">
        <f>IF(W9=".","-",IF(W9&gt;X9,"g",IF(W9=X9,"d","v")))</f>
        <v>v</v>
      </c>
      <c r="Z9" s="59"/>
      <c r="AA9" s="58"/>
      <c r="AB9" s="58"/>
      <c r="AC9" s="58"/>
      <c r="AD9" s="57">
        <v>5</v>
      </c>
      <c r="AE9" s="56" t="str">
        <f>(N35)</f>
        <v>.</v>
      </c>
      <c r="AF9" s="56" t="str">
        <f>(P35)</f>
        <v>.</v>
      </c>
      <c r="AG9" s="55" t="str">
        <f t="shared" si="1"/>
        <v>-</v>
      </c>
      <c r="AH9" s="54"/>
      <c r="AI9" s="53">
        <f t="shared" si="2"/>
        <v>6</v>
      </c>
      <c r="AJ9" s="52">
        <f t="shared" si="3"/>
        <v>2</v>
      </c>
      <c r="AK9" s="52">
        <f t="shared" si="4"/>
        <v>0</v>
      </c>
      <c r="AL9" s="52">
        <f t="shared" si="5"/>
        <v>4</v>
      </c>
      <c r="AM9" s="51">
        <f>SUM(IF(C9&lt;&gt;".",C9)+IF(G9&lt;&gt;".",G9)+IF(K9&lt;&gt;".",K9)+IF(S9&lt;&gt;".",S9)+IF(W9&lt;&gt;".",W9)+IF(O9&lt;&gt;".",O9)+IF(AE9&lt;&gt;".",AE9))</f>
        <v>5</v>
      </c>
      <c r="AN9" s="51">
        <f>SUM(IF(D9&lt;&gt;".",D9)+IF(H9&lt;&gt;".",H9)+IF(L9&lt;&gt;".",L9)+IF(T9&lt;&gt;".",T9)+IF(X9&lt;&gt;".",X9)+IF(P9&lt;&gt;".",P9)+IF(AF9&lt;&gt;".",AF9))</f>
        <v>14</v>
      </c>
      <c r="AO9" s="50">
        <f t="shared" si="6"/>
        <v>6</v>
      </c>
      <c r="AP9" s="49"/>
      <c r="AQ9" s="48">
        <f t="shared" si="7"/>
        <v>6</v>
      </c>
      <c r="AR9" s="34"/>
      <c r="AS9" s="33">
        <f t="shared" si="8"/>
        <v>-9</v>
      </c>
    </row>
    <row r="10" spans="1:49" s="10" customFormat="1" ht="16.5" thickBot="1" x14ac:dyDescent="0.25">
      <c r="A10" s="47" t="s">
        <v>31</v>
      </c>
      <c r="B10" s="46">
        <v>7</v>
      </c>
      <c r="C10" s="45" t="str">
        <f>(P42)</f>
        <v>.</v>
      </c>
      <c r="D10" s="45" t="str">
        <f>(N42)</f>
        <v>.</v>
      </c>
      <c r="E10" s="44" t="str">
        <f t="shared" si="9"/>
        <v>-</v>
      </c>
      <c r="F10" s="46">
        <v>2</v>
      </c>
      <c r="G10" s="45" t="str">
        <f>(P18)</f>
        <v>.</v>
      </c>
      <c r="H10" s="45" t="str">
        <f>(N18)</f>
        <v>.</v>
      </c>
      <c r="I10" s="44" t="str">
        <f t="shared" si="10"/>
        <v>-</v>
      </c>
      <c r="J10" s="46">
        <v>4</v>
      </c>
      <c r="K10" s="45" t="str">
        <f>(P29)</f>
        <v>.</v>
      </c>
      <c r="L10" s="45" t="str">
        <f>(N29)</f>
        <v>.</v>
      </c>
      <c r="M10" s="44" t="str">
        <f>IF(K10=".","-",IF(K10&gt;L10,"g",IF(K10=L10,"d","v")))</f>
        <v>-</v>
      </c>
      <c r="N10" s="46">
        <v>6</v>
      </c>
      <c r="O10" s="45" t="str">
        <f>(P40)</f>
        <v>.</v>
      </c>
      <c r="P10" s="45" t="str">
        <f>(N40)</f>
        <v>.</v>
      </c>
      <c r="Q10" s="44" t="str">
        <f>IF(O10=".","-",IF(O10&gt;P10,"g",IF(O10=P10,"d","v")))</f>
        <v>-</v>
      </c>
      <c r="R10" s="46">
        <v>1</v>
      </c>
      <c r="S10" s="45" t="str">
        <f>(P15)</f>
        <v>.</v>
      </c>
      <c r="T10" s="45" t="str">
        <f>(N15)</f>
        <v>.</v>
      </c>
      <c r="U10" s="44" t="str">
        <f>IF(S10=".","-",IF(S10&gt;T10,"g",IF(S10=T10,"d","v")))</f>
        <v>-</v>
      </c>
      <c r="V10" s="46">
        <v>3</v>
      </c>
      <c r="W10" s="45" t="str">
        <f>(P25)</f>
        <v>.</v>
      </c>
      <c r="X10" s="45" t="str">
        <f>(N25)</f>
        <v>.</v>
      </c>
      <c r="Y10" s="44" t="str">
        <f>IF(W10=".","-",IF(W10&gt;X10,"g",IF(W10=X10,"d","v")))</f>
        <v>-</v>
      </c>
      <c r="Z10" s="46">
        <v>5</v>
      </c>
      <c r="AA10" s="45" t="str">
        <f>(P35)</f>
        <v>.</v>
      </c>
      <c r="AB10" s="45" t="str">
        <f>(N35)</f>
        <v>.</v>
      </c>
      <c r="AC10" s="44" t="str">
        <f>IF(AA10=".","-",IF(AA10&gt;AB10,"g",IF(AA10=AB10,"d","v")))</f>
        <v>-</v>
      </c>
      <c r="AD10" s="43"/>
      <c r="AE10" s="42"/>
      <c r="AF10" s="42"/>
      <c r="AG10" s="42"/>
      <c r="AH10" s="41"/>
      <c r="AI10" s="40">
        <f t="shared" si="2"/>
        <v>0</v>
      </c>
      <c r="AJ10" s="39">
        <f t="shared" si="3"/>
        <v>0</v>
      </c>
      <c r="AK10" s="39">
        <f t="shared" si="4"/>
        <v>0</v>
      </c>
      <c r="AL10" s="39">
        <f t="shared" si="5"/>
        <v>0</v>
      </c>
      <c r="AM10" s="38">
        <f>SUM(IF(C10&lt;&gt;".",C10)+IF(G10&lt;&gt;".",G10)+IF(K10&lt;&gt;".",K10)+IF(S10&lt;&gt;".",S10)+IF(W10&lt;&gt;".",W10)+IF(AA10&lt;&gt;".",AA10)+IF(O10&lt;&gt;".",O10))</f>
        <v>0</v>
      </c>
      <c r="AN10" s="38">
        <f>SUM(IF(D10&lt;&gt;".",D10)+IF(H10&lt;&gt;".",H10)+IF(L10&lt;&gt;".",L10)+IF(T10&lt;&gt;".",T10)+IF(X10&lt;&gt;".",X10)+IF(AB10&lt;&gt;".",AB10)+IF(P10&lt;&gt;".",P10))</f>
        <v>0</v>
      </c>
      <c r="AO10" s="37">
        <f t="shared" si="6"/>
        <v>0</v>
      </c>
      <c r="AP10" s="36"/>
      <c r="AQ10" s="35">
        <f t="shared" si="7"/>
        <v>8</v>
      </c>
      <c r="AR10" s="34"/>
      <c r="AS10" s="33">
        <f t="shared" si="8"/>
        <v>0</v>
      </c>
    </row>
    <row r="11" spans="1:49" s="10" customFormat="1" ht="3.75" customHeight="1" thickTop="1" x14ac:dyDescent="0.2">
      <c r="B11" s="32"/>
      <c r="C11" s="31"/>
      <c r="D11" s="31"/>
      <c r="E11" s="30"/>
      <c r="F11" s="32"/>
      <c r="G11" s="31"/>
      <c r="H11" s="31"/>
      <c r="I11" s="30"/>
      <c r="J11" s="32"/>
      <c r="K11" s="31"/>
      <c r="L11" s="31"/>
      <c r="M11" s="30"/>
      <c r="N11" s="32"/>
      <c r="O11" s="31"/>
      <c r="P11" s="31"/>
      <c r="Q11" s="30"/>
      <c r="R11" s="32"/>
      <c r="S11" s="31"/>
      <c r="T11" s="31"/>
      <c r="U11" s="30"/>
      <c r="V11" s="32"/>
      <c r="W11" s="31"/>
      <c r="X11" s="31"/>
      <c r="Y11" s="30"/>
      <c r="Z11" s="32"/>
      <c r="AA11" s="31"/>
      <c r="AB11" s="31"/>
      <c r="AC11" s="30"/>
      <c r="AI11" s="29"/>
      <c r="AJ11" s="28"/>
      <c r="AK11" s="28"/>
      <c r="AL11" s="28"/>
      <c r="AM11" s="27"/>
      <c r="AN11" s="27"/>
      <c r="AO11" s="26"/>
    </row>
    <row r="12" spans="1:49" s="10" customFormat="1" ht="26.25" x14ac:dyDescent="0.3">
      <c r="A12" s="18">
        <v>1</v>
      </c>
      <c r="B12" s="17"/>
      <c r="D12" s="16"/>
      <c r="K12" s="15"/>
      <c r="L12" s="14" t="str">
        <f>($A$3)</f>
        <v>Fülöp Elemér</v>
      </c>
      <c r="M12" s="15"/>
      <c r="N12" s="13">
        <v>2</v>
      </c>
      <c r="O12" s="12" t="s">
        <v>32</v>
      </c>
      <c r="P12" s="13">
        <v>1</v>
      </c>
      <c r="R12" s="10" t="str">
        <f>($A$4)</f>
        <v>Debreczy István</v>
      </c>
      <c r="W12" s="15"/>
      <c r="X12" s="15"/>
      <c r="Y12" s="15"/>
      <c r="AQ12" s="9"/>
    </row>
    <row r="13" spans="1:49" ht="20.25" x14ac:dyDescent="0.3">
      <c r="A13" s="8"/>
      <c r="B13" s="2"/>
      <c r="E13" s="10"/>
      <c r="F13" s="10"/>
      <c r="G13" s="10"/>
      <c r="H13" s="10"/>
      <c r="I13" s="10"/>
      <c r="J13" s="10"/>
      <c r="L13" s="14" t="str">
        <f>($A$5)</f>
        <v>Dávid László</v>
      </c>
      <c r="N13" s="13">
        <v>0</v>
      </c>
      <c r="O13" s="12" t="s">
        <v>32</v>
      </c>
      <c r="P13" s="13">
        <v>2</v>
      </c>
      <c r="R13" s="10" t="str">
        <f>($A$9)</f>
        <v>Angler Lajos</v>
      </c>
      <c r="S13" s="10"/>
      <c r="V13" s="10"/>
      <c r="Z13" s="10"/>
      <c r="AA13" s="11"/>
      <c r="AB13" s="12"/>
      <c r="AC13" s="11"/>
      <c r="AE13" s="10"/>
      <c r="AF13" s="10"/>
      <c r="AG13" s="10"/>
      <c r="AH13" s="10"/>
      <c r="AI13" s="10"/>
      <c r="AJ13" s="10"/>
      <c r="AL13" s="10"/>
      <c r="AM13" s="10"/>
      <c r="AN13" s="10"/>
      <c r="AO13" s="10"/>
      <c r="AQ13" s="9"/>
    </row>
    <row r="14" spans="1:49" ht="20.25" x14ac:dyDescent="0.3">
      <c r="A14" s="8"/>
      <c r="B14" s="2"/>
      <c r="D14" s="16"/>
      <c r="E14" s="10"/>
      <c r="F14" s="10"/>
      <c r="G14" s="10"/>
      <c r="H14" s="10"/>
      <c r="I14" s="10"/>
      <c r="J14" s="10"/>
      <c r="L14" s="14" t="str">
        <f>($A$6)</f>
        <v>Plemic Stevan</v>
      </c>
      <c r="N14" s="13">
        <v>1</v>
      </c>
      <c r="O14" s="12" t="s">
        <v>32</v>
      </c>
      <c r="P14" s="13">
        <v>0</v>
      </c>
      <c r="Q14" s="10"/>
      <c r="R14" s="10" t="str">
        <f>($A$8)</f>
        <v>Trischler Róbert</v>
      </c>
      <c r="S14" s="10"/>
      <c r="V14" s="10"/>
      <c r="Z14" s="10"/>
      <c r="AA14" s="15"/>
      <c r="AB14" s="15"/>
      <c r="AC14" s="15"/>
      <c r="AE14" s="10"/>
      <c r="AF14" s="10"/>
      <c r="AG14" s="10"/>
      <c r="AH14" s="10"/>
      <c r="AI14" s="10"/>
      <c r="AJ14" s="10"/>
      <c r="AL14" s="10"/>
      <c r="AM14" s="10"/>
      <c r="AN14" s="10"/>
      <c r="AO14" s="10"/>
      <c r="AQ14" s="9"/>
      <c r="AR14" s="10"/>
      <c r="AW14" s="87"/>
    </row>
    <row r="15" spans="1:49" ht="20.25" x14ac:dyDescent="0.3">
      <c r="A15" s="8"/>
      <c r="B15" s="2"/>
      <c r="E15" s="10"/>
      <c r="F15" s="10"/>
      <c r="G15" s="10"/>
      <c r="H15" s="10"/>
      <c r="I15" s="10"/>
      <c r="J15" s="10"/>
      <c r="L15" s="14" t="str">
        <f>($A$7)</f>
        <v>Simon Ferenc</v>
      </c>
      <c r="N15" s="13" t="s">
        <v>31</v>
      </c>
      <c r="O15" s="12" t="s">
        <v>32</v>
      </c>
      <c r="P15" s="13" t="s">
        <v>31</v>
      </c>
      <c r="R15" s="10" t="str">
        <f>($A$10)</f>
        <v>.</v>
      </c>
      <c r="S15" s="10"/>
      <c r="V15" s="10"/>
      <c r="Z15" s="10"/>
      <c r="AA15" s="11"/>
      <c r="AB15" s="12"/>
      <c r="AC15" s="11"/>
      <c r="AE15" s="10"/>
      <c r="AF15" s="10"/>
      <c r="AG15" s="10"/>
      <c r="AH15" s="10"/>
      <c r="AI15" s="10"/>
      <c r="AJ15" s="10"/>
      <c r="AL15" s="10"/>
      <c r="AM15" s="10"/>
      <c r="AN15" s="10"/>
      <c r="AO15" s="10"/>
      <c r="AQ15" s="9"/>
    </row>
    <row r="16" spans="1:49" ht="3.75" customHeight="1" x14ac:dyDescent="0.3">
      <c r="A16" s="8"/>
      <c r="B16" s="2"/>
      <c r="C16" s="7"/>
      <c r="D16" s="6"/>
      <c r="E16" s="2"/>
      <c r="F16" s="2"/>
      <c r="G16" s="2"/>
      <c r="H16" s="2"/>
      <c r="I16" s="2"/>
      <c r="J16" s="2"/>
      <c r="K16" s="3"/>
      <c r="L16" s="3"/>
      <c r="M16" s="3"/>
      <c r="N16" s="2"/>
      <c r="O16" s="4"/>
      <c r="P16" s="5"/>
      <c r="Q16" s="4"/>
      <c r="R16" s="2"/>
      <c r="S16" s="2"/>
      <c r="T16" s="3"/>
      <c r="U16" s="3"/>
      <c r="V16" s="2"/>
      <c r="W16" s="3"/>
      <c r="X16" s="3"/>
      <c r="Y16" s="3"/>
      <c r="Z16" s="2"/>
      <c r="AA16" s="4"/>
      <c r="AB16" s="5"/>
      <c r="AC16" s="4"/>
      <c r="AD16" s="3"/>
      <c r="AE16" s="2"/>
      <c r="AF16" s="2"/>
      <c r="AG16" s="2"/>
    </row>
    <row r="17" spans="1:44" s="10" customFormat="1" ht="26.25" x14ac:dyDescent="0.3">
      <c r="A17" s="18">
        <v>2</v>
      </c>
      <c r="B17" s="25"/>
      <c r="D17" s="16"/>
      <c r="K17" s="15"/>
      <c r="L17" s="14" t="str">
        <f>($A$3)</f>
        <v>Fülöp Elemér</v>
      </c>
      <c r="M17" s="15"/>
      <c r="N17" s="13">
        <v>2</v>
      </c>
      <c r="O17" s="12" t="s">
        <v>32</v>
      </c>
      <c r="P17" s="13">
        <v>0</v>
      </c>
      <c r="R17" s="10" t="str">
        <f>($A$5)</f>
        <v>Dávid László</v>
      </c>
      <c r="W17" s="15"/>
      <c r="X17" s="15"/>
      <c r="Y17" s="15"/>
      <c r="AQ17" s="9"/>
    </row>
    <row r="18" spans="1:44" ht="20.25" x14ac:dyDescent="0.3">
      <c r="A18" s="8"/>
      <c r="B18" s="19"/>
      <c r="E18" s="10"/>
      <c r="F18" s="10"/>
      <c r="G18" s="10"/>
      <c r="H18" s="10"/>
      <c r="I18" s="10"/>
      <c r="J18" s="10"/>
      <c r="L18" s="14" t="str">
        <f>($A$4)</f>
        <v>Debreczy István</v>
      </c>
      <c r="N18" s="13" t="s">
        <v>31</v>
      </c>
      <c r="O18" s="12" t="s">
        <v>32</v>
      </c>
      <c r="P18" s="13" t="s">
        <v>31</v>
      </c>
      <c r="R18" s="10" t="str">
        <f>($A$10)</f>
        <v>.</v>
      </c>
      <c r="S18" s="10"/>
      <c r="V18" s="10"/>
      <c r="Z18" s="10"/>
      <c r="AA18" s="11"/>
      <c r="AB18" s="12"/>
      <c r="AC18" s="11"/>
      <c r="AE18" s="10"/>
      <c r="AF18" s="10"/>
      <c r="AG18" s="10"/>
      <c r="AH18" s="10"/>
      <c r="AI18" s="10"/>
      <c r="AJ18" s="10"/>
      <c r="AL18" s="10"/>
      <c r="AM18" s="10"/>
      <c r="AN18" s="10"/>
      <c r="AO18" s="10"/>
      <c r="AQ18" s="9"/>
    </row>
    <row r="19" spans="1:44" ht="20.25" x14ac:dyDescent="0.3">
      <c r="A19" s="8"/>
      <c r="B19" s="19"/>
      <c r="D19" s="16"/>
      <c r="E19" s="10"/>
      <c r="F19" s="10"/>
      <c r="G19" s="10"/>
      <c r="H19" s="10"/>
      <c r="I19" s="10"/>
      <c r="J19" s="10"/>
      <c r="L19" s="14" t="str">
        <f>($A$6)</f>
        <v>Plemic Stevan</v>
      </c>
      <c r="N19" s="13">
        <v>1</v>
      </c>
      <c r="O19" s="12" t="s">
        <v>32</v>
      </c>
      <c r="P19" s="13">
        <v>2</v>
      </c>
      <c r="Q19" s="10"/>
      <c r="R19" s="10" t="str">
        <f>($A$9)</f>
        <v>Angler Lajos</v>
      </c>
      <c r="S19" s="10"/>
      <c r="V19" s="10"/>
      <c r="Z19" s="10"/>
      <c r="AA19" s="15"/>
      <c r="AB19" s="15"/>
      <c r="AC19" s="15"/>
      <c r="AE19" s="10"/>
      <c r="AF19" s="10"/>
      <c r="AG19" s="10"/>
      <c r="AH19" s="10"/>
      <c r="AI19" s="10"/>
      <c r="AJ19" s="10"/>
      <c r="AL19" s="10"/>
      <c r="AM19" s="10"/>
      <c r="AN19" s="10"/>
      <c r="AO19" s="10"/>
      <c r="AQ19" s="9"/>
      <c r="AR19" s="10"/>
    </row>
    <row r="20" spans="1:44" ht="20.25" x14ac:dyDescent="0.3">
      <c r="A20" s="8"/>
      <c r="B20" s="19"/>
      <c r="E20" s="10"/>
      <c r="F20" s="10"/>
      <c r="G20" s="10"/>
      <c r="H20" s="10"/>
      <c r="I20" s="10"/>
      <c r="J20" s="10"/>
      <c r="L20" s="14" t="str">
        <f>($A$7)</f>
        <v>Simon Ferenc</v>
      </c>
      <c r="N20" s="13">
        <v>1</v>
      </c>
      <c r="O20" s="12" t="s">
        <v>32</v>
      </c>
      <c r="P20" s="13">
        <v>1</v>
      </c>
      <c r="R20" s="10" t="str">
        <f>($A$8)</f>
        <v>Trischler Róbert</v>
      </c>
      <c r="S20" s="10"/>
      <c r="V20" s="10"/>
      <c r="Z20" s="10"/>
      <c r="AA20" s="11"/>
      <c r="AB20" s="12"/>
      <c r="AC20" s="11"/>
      <c r="AE20" s="10"/>
      <c r="AF20" s="10"/>
      <c r="AG20" s="10"/>
      <c r="AH20" s="10"/>
      <c r="AI20" s="10"/>
      <c r="AJ20" s="10"/>
      <c r="AL20" s="10"/>
      <c r="AM20" s="10"/>
      <c r="AN20" s="10"/>
      <c r="AO20" s="10"/>
      <c r="AQ20" s="9"/>
    </row>
    <row r="21" spans="1:44" ht="3.75" customHeight="1" x14ac:dyDescent="0.3">
      <c r="A21" s="8"/>
      <c r="B21" s="19"/>
      <c r="C21" s="24"/>
      <c r="D21" s="23"/>
      <c r="E21" s="19"/>
      <c r="F21" s="19"/>
      <c r="G21" s="19"/>
      <c r="H21" s="19"/>
      <c r="I21" s="19"/>
      <c r="J21" s="19"/>
      <c r="K21" s="20"/>
      <c r="L21" s="20"/>
      <c r="M21" s="20"/>
      <c r="N21" s="19"/>
      <c r="O21" s="21"/>
      <c r="P21" s="22"/>
      <c r="Q21" s="21"/>
      <c r="R21" s="19"/>
      <c r="S21" s="19"/>
      <c r="T21" s="20"/>
      <c r="U21" s="20"/>
      <c r="V21" s="19"/>
      <c r="W21" s="20"/>
      <c r="X21" s="20"/>
      <c r="Y21" s="20"/>
      <c r="Z21" s="19"/>
      <c r="AA21" s="21"/>
      <c r="AB21" s="22"/>
      <c r="AC21" s="21"/>
      <c r="AD21" s="20"/>
      <c r="AE21" s="19"/>
      <c r="AF21" s="19"/>
      <c r="AG21" s="19"/>
    </row>
    <row r="22" spans="1:44" s="10" customFormat="1" ht="26.25" x14ac:dyDescent="0.3">
      <c r="A22" s="18">
        <v>3</v>
      </c>
      <c r="B22" s="17"/>
      <c r="D22" s="16"/>
      <c r="K22" s="15"/>
      <c r="L22" s="14" t="str">
        <f>($A$3)</f>
        <v>Fülöp Elemér</v>
      </c>
      <c r="M22" s="15"/>
      <c r="N22" s="13">
        <v>1</v>
      </c>
      <c r="O22" s="12" t="s">
        <v>32</v>
      </c>
      <c r="P22" s="13">
        <v>2</v>
      </c>
      <c r="R22" s="10" t="str">
        <f>($A$6)</f>
        <v>Plemic Stevan</v>
      </c>
      <c r="W22" s="15"/>
      <c r="X22" s="15"/>
      <c r="Y22" s="15"/>
      <c r="AQ22" s="9"/>
    </row>
    <row r="23" spans="1:44" ht="20.25" x14ac:dyDescent="0.3">
      <c r="A23" s="8"/>
      <c r="B23" s="2"/>
      <c r="E23" s="10"/>
      <c r="F23" s="10"/>
      <c r="G23" s="10"/>
      <c r="H23" s="10"/>
      <c r="I23" s="10"/>
      <c r="J23" s="10"/>
      <c r="L23" s="14" t="str">
        <f>($A$4)</f>
        <v>Debreczy István</v>
      </c>
      <c r="N23" s="13">
        <v>4</v>
      </c>
      <c r="O23" s="12" t="s">
        <v>32</v>
      </c>
      <c r="P23" s="13">
        <v>0</v>
      </c>
      <c r="R23" s="10" t="str">
        <f>($A$5)</f>
        <v>Dávid László</v>
      </c>
      <c r="S23" s="10"/>
      <c r="V23" s="10"/>
      <c r="Z23" s="10"/>
      <c r="AA23" s="11"/>
      <c r="AB23" s="12"/>
      <c r="AC23" s="11"/>
      <c r="AE23" s="10"/>
      <c r="AF23" s="10"/>
      <c r="AG23" s="10"/>
      <c r="AH23" s="10"/>
      <c r="AI23" s="10"/>
      <c r="AJ23" s="10"/>
      <c r="AL23" s="10"/>
      <c r="AM23" s="10"/>
      <c r="AN23" s="10"/>
      <c r="AO23" s="10"/>
      <c r="AQ23" s="9"/>
    </row>
    <row r="24" spans="1:44" ht="20.25" x14ac:dyDescent="0.3">
      <c r="A24" s="8"/>
      <c r="B24" s="2"/>
      <c r="D24" s="16"/>
      <c r="E24" s="10"/>
      <c r="F24" s="10"/>
      <c r="G24" s="10"/>
      <c r="H24" s="10"/>
      <c r="I24" s="10"/>
      <c r="J24" s="10"/>
      <c r="L24" s="14" t="str">
        <f>($A$7)</f>
        <v>Simon Ferenc</v>
      </c>
      <c r="N24" s="13">
        <v>5</v>
      </c>
      <c r="O24" s="12" t="s">
        <v>32</v>
      </c>
      <c r="P24" s="13">
        <v>1</v>
      </c>
      <c r="Q24" s="10"/>
      <c r="R24" s="10" t="str">
        <f>($A$9)</f>
        <v>Angler Lajos</v>
      </c>
      <c r="S24" s="10"/>
      <c r="V24" s="10"/>
      <c r="Z24" s="10"/>
      <c r="AA24" s="15"/>
      <c r="AB24" s="15"/>
      <c r="AC24" s="15"/>
      <c r="AE24" s="10"/>
      <c r="AF24" s="10"/>
      <c r="AG24" s="10"/>
      <c r="AH24" s="10"/>
      <c r="AI24" s="10"/>
      <c r="AJ24" s="10"/>
      <c r="AL24" s="10"/>
      <c r="AM24" s="10"/>
      <c r="AN24" s="10"/>
      <c r="AO24" s="10"/>
      <c r="AQ24" s="9"/>
      <c r="AR24" s="10"/>
    </row>
    <row r="25" spans="1:44" ht="20.25" x14ac:dyDescent="0.3">
      <c r="A25" s="8"/>
      <c r="B25" s="2"/>
      <c r="E25" s="10"/>
      <c r="F25" s="10"/>
      <c r="G25" s="10"/>
      <c r="H25" s="10"/>
      <c r="I25" s="10"/>
      <c r="J25" s="10"/>
      <c r="L25" s="14" t="str">
        <f>($A$8)</f>
        <v>Trischler Róbert</v>
      </c>
      <c r="N25" s="13" t="s">
        <v>31</v>
      </c>
      <c r="O25" s="12" t="s">
        <v>32</v>
      </c>
      <c r="P25" s="13" t="s">
        <v>31</v>
      </c>
      <c r="R25" s="10" t="str">
        <f>($A$10)</f>
        <v>.</v>
      </c>
      <c r="S25" s="10"/>
      <c r="V25" s="10"/>
      <c r="Z25" s="10"/>
      <c r="AA25" s="11"/>
      <c r="AB25" s="12"/>
      <c r="AC25" s="11"/>
      <c r="AE25" s="10"/>
      <c r="AF25" s="10"/>
      <c r="AG25" s="10"/>
      <c r="AH25" s="10"/>
      <c r="AI25" s="10"/>
      <c r="AJ25" s="10"/>
      <c r="AL25" s="10"/>
      <c r="AM25" s="10"/>
      <c r="AN25" s="10"/>
      <c r="AO25" s="10"/>
      <c r="AQ25" s="9"/>
    </row>
    <row r="26" spans="1:44" ht="3.75" customHeight="1" x14ac:dyDescent="0.3">
      <c r="A26" s="8"/>
      <c r="B26" s="2"/>
      <c r="C26" s="7"/>
      <c r="D26" s="6"/>
      <c r="E26" s="2"/>
      <c r="F26" s="2"/>
      <c r="G26" s="2"/>
      <c r="H26" s="2"/>
      <c r="I26" s="2"/>
      <c r="J26" s="2"/>
      <c r="K26" s="3"/>
      <c r="L26" s="3"/>
      <c r="M26" s="3"/>
      <c r="N26" s="2"/>
      <c r="O26" s="4"/>
      <c r="P26" s="5"/>
      <c r="Q26" s="4"/>
      <c r="R26" s="2"/>
      <c r="S26" s="2"/>
      <c r="T26" s="3"/>
      <c r="U26" s="3"/>
      <c r="V26" s="2"/>
      <c r="W26" s="3"/>
      <c r="X26" s="3"/>
      <c r="Y26" s="3"/>
      <c r="Z26" s="2"/>
      <c r="AA26" s="4"/>
      <c r="AB26" s="5"/>
      <c r="AC26" s="4"/>
      <c r="AD26" s="3"/>
      <c r="AE26" s="2"/>
      <c r="AF26" s="2"/>
      <c r="AG26" s="2"/>
    </row>
    <row r="27" spans="1:44" s="10" customFormat="1" ht="26.25" x14ac:dyDescent="0.3">
      <c r="A27" s="18">
        <v>4</v>
      </c>
      <c r="B27" s="25"/>
      <c r="D27" s="16"/>
      <c r="K27" s="15"/>
      <c r="L27" s="14" t="str">
        <f>($A$3)</f>
        <v>Fülöp Elemér</v>
      </c>
      <c r="M27" s="15"/>
      <c r="N27" s="13">
        <v>2</v>
      </c>
      <c r="O27" s="12" t="s">
        <v>32</v>
      </c>
      <c r="P27" s="13">
        <v>0</v>
      </c>
      <c r="R27" s="10" t="str">
        <f>($A$7)</f>
        <v>Simon Ferenc</v>
      </c>
      <c r="W27" s="15"/>
      <c r="X27" s="15"/>
      <c r="Y27" s="15"/>
      <c r="AQ27" s="9"/>
    </row>
    <row r="28" spans="1:44" ht="20.25" x14ac:dyDescent="0.3">
      <c r="A28" s="8"/>
      <c r="B28" s="19"/>
      <c r="E28" s="10"/>
      <c r="F28" s="10"/>
      <c r="G28" s="10"/>
      <c r="H28" s="10"/>
      <c r="I28" s="10"/>
      <c r="J28" s="10"/>
      <c r="L28" s="14" t="str">
        <f>($A$4)</f>
        <v>Debreczy István</v>
      </c>
      <c r="N28" s="13">
        <v>1</v>
      </c>
      <c r="O28" s="12" t="s">
        <v>32</v>
      </c>
      <c r="P28" s="13">
        <v>1</v>
      </c>
      <c r="R28" s="10" t="str">
        <f>($A$6)</f>
        <v>Plemic Stevan</v>
      </c>
      <c r="S28" s="10"/>
      <c r="V28" s="10"/>
      <c r="Z28" s="10"/>
      <c r="AA28" s="11"/>
      <c r="AB28" s="12"/>
      <c r="AC28" s="11"/>
      <c r="AE28" s="10"/>
      <c r="AF28" s="10"/>
      <c r="AG28" s="10"/>
      <c r="AH28" s="10"/>
      <c r="AI28" s="10"/>
      <c r="AJ28" s="10"/>
      <c r="AL28" s="10"/>
      <c r="AM28" s="10"/>
      <c r="AN28" s="10"/>
      <c r="AO28" s="10"/>
      <c r="AQ28" s="9"/>
    </row>
    <row r="29" spans="1:44" ht="20.25" x14ac:dyDescent="0.3">
      <c r="A29" s="8"/>
      <c r="B29" s="19"/>
      <c r="D29" s="16"/>
      <c r="E29" s="10"/>
      <c r="F29" s="10"/>
      <c r="G29" s="10"/>
      <c r="H29" s="10"/>
      <c r="I29" s="10"/>
      <c r="J29" s="10"/>
      <c r="L29" s="14" t="str">
        <f>($A$5)</f>
        <v>Dávid László</v>
      </c>
      <c r="N29" s="13" t="s">
        <v>31</v>
      </c>
      <c r="O29" s="12" t="s">
        <v>32</v>
      </c>
      <c r="P29" s="13" t="s">
        <v>31</v>
      </c>
      <c r="Q29" s="10"/>
      <c r="R29" s="10" t="str">
        <f>($A$10)</f>
        <v>.</v>
      </c>
      <c r="S29" s="10"/>
      <c r="V29" s="10"/>
      <c r="Z29" s="10"/>
      <c r="AA29" s="15"/>
      <c r="AB29" s="15"/>
      <c r="AC29" s="15"/>
      <c r="AE29" s="10"/>
      <c r="AF29" s="10"/>
      <c r="AG29" s="10"/>
      <c r="AH29" s="10"/>
      <c r="AI29" s="10"/>
      <c r="AJ29" s="10"/>
      <c r="AL29" s="10"/>
      <c r="AM29" s="10"/>
      <c r="AN29" s="10"/>
      <c r="AO29" s="10"/>
      <c r="AQ29" s="9"/>
      <c r="AR29" s="10"/>
    </row>
    <row r="30" spans="1:44" ht="20.25" x14ac:dyDescent="0.3">
      <c r="A30" s="8"/>
      <c r="B30" s="19"/>
      <c r="E30" s="10"/>
      <c r="F30" s="10"/>
      <c r="G30" s="10"/>
      <c r="H30" s="10"/>
      <c r="I30" s="10"/>
      <c r="J30" s="10"/>
      <c r="L30" s="14" t="str">
        <f>($A$8)</f>
        <v>Trischler Róbert</v>
      </c>
      <c r="N30" s="13">
        <v>3</v>
      </c>
      <c r="O30" s="12" t="s">
        <v>32</v>
      </c>
      <c r="P30" s="13">
        <v>0</v>
      </c>
      <c r="R30" s="10" t="str">
        <f>($A$9)</f>
        <v>Angler Lajos</v>
      </c>
      <c r="S30" s="10"/>
      <c r="V30" s="10"/>
      <c r="Z30" s="10"/>
      <c r="AA30" s="11"/>
      <c r="AB30" s="12"/>
      <c r="AC30" s="11"/>
      <c r="AE30" s="10"/>
      <c r="AF30" s="10"/>
      <c r="AG30" s="10"/>
      <c r="AH30" s="10"/>
      <c r="AI30" s="10"/>
      <c r="AJ30" s="10"/>
      <c r="AL30" s="10"/>
      <c r="AM30" s="10"/>
      <c r="AN30" s="10"/>
      <c r="AO30" s="10"/>
      <c r="AQ30" s="9"/>
    </row>
    <row r="31" spans="1:44" ht="3.75" customHeight="1" x14ac:dyDescent="0.3">
      <c r="A31" s="8"/>
      <c r="B31" s="19"/>
      <c r="C31" s="24"/>
      <c r="D31" s="23"/>
      <c r="E31" s="19"/>
      <c r="F31" s="19"/>
      <c r="G31" s="19"/>
      <c r="H31" s="19"/>
      <c r="I31" s="19"/>
      <c r="J31" s="19"/>
      <c r="K31" s="20"/>
      <c r="L31" s="20"/>
      <c r="M31" s="20"/>
      <c r="N31" s="19"/>
      <c r="O31" s="21"/>
      <c r="P31" s="22"/>
      <c r="Q31" s="21"/>
      <c r="R31" s="19"/>
      <c r="S31" s="19"/>
      <c r="T31" s="20"/>
      <c r="U31" s="20"/>
      <c r="V31" s="19"/>
      <c r="W31" s="20"/>
      <c r="X31" s="20"/>
      <c r="Y31" s="20"/>
      <c r="Z31" s="19"/>
      <c r="AA31" s="21"/>
      <c r="AB31" s="22"/>
      <c r="AC31" s="21"/>
      <c r="AD31" s="20"/>
      <c r="AE31" s="19"/>
      <c r="AF31" s="19"/>
      <c r="AG31" s="19"/>
    </row>
    <row r="32" spans="1:44" s="10" customFormat="1" ht="26.25" x14ac:dyDescent="0.3">
      <c r="A32" s="18">
        <v>5</v>
      </c>
      <c r="B32" s="17"/>
      <c r="D32" s="16"/>
      <c r="K32" s="15"/>
      <c r="L32" s="14" t="str">
        <f>($A$3)</f>
        <v>Fülöp Elemér</v>
      </c>
      <c r="M32" s="15"/>
      <c r="N32" s="13">
        <v>4</v>
      </c>
      <c r="O32" s="12" t="s">
        <v>32</v>
      </c>
      <c r="P32" s="13">
        <v>3</v>
      </c>
      <c r="R32" s="10" t="str">
        <f>($A$8)</f>
        <v>Trischler Róbert</v>
      </c>
      <c r="W32" s="15"/>
      <c r="X32" s="15"/>
      <c r="Y32" s="15"/>
      <c r="AQ32" s="9"/>
    </row>
    <row r="33" spans="1:44" ht="20.25" x14ac:dyDescent="0.3">
      <c r="A33" s="8"/>
      <c r="B33" s="2"/>
      <c r="E33" s="10"/>
      <c r="F33" s="10"/>
      <c r="G33" s="10"/>
      <c r="H33" s="10"/>
      <c r="I33" s="10"/>
      <c r="J33" s="10"/>
      <c r="L33" s="14" t="str">
        <f>($A$4)</f>
        <v>Debreczy István</v>
      </c>
      <c r="N33" s="13">
        <v>2</v>
      </c>
      <c r="O33" s="12" t="s">
        <v>32</v>
      </c>
      <c r="P33" s="13">
        <v>0</v>
      </c>
      <c r="R33" s="10" t="str">
        <f>($A$7)</f>
        <v>Simon Ferenc</v>
      </c>
      <c r="S33" s="10"/>
      <c r="V33" s="10"/>
      <c r="Z33" s="10"/>
      <c r="AA33" s="11"/>
      <c r="AB33" s="12"/>
      <c r="AC33" s="11"/>
      <c r="AE33" s="10"/>
      <c r="AF33" s="10"/>
      <c r="AG33" s="10"/>
      <c r="AH33" s="10"/>
      <c r="AI33" s="10"/>
      <c r="AJ33" s="10"/>
      <c r="AL33" s="10"/>
      <c r="AM33" s="10"/>
      <c r="AN33" s="10"/>
      <c r="AO33" s="10"/>
      <c r="AQ33" s="9"/>
    </row>
    <row r="34" spans="1:44" ht="20.25" x14ac:dyDescent="0.3">
      <c r="A34" s="8"/>
      <c r="B34" s="2"/>
      <c r="D34" s="16"/>
      <c r="E34" s="10"/>
      <c r="F34" s="10"/>
      <c r="G34" s="10"/>
      <c r="H34" s="10"/>
      <c r="I34" s="10"/>
      <c r="J34" s="10"/>
      <c r="L34" s="14" t="str">
        <f>($A$5)</f>
        <v>Dávid László</v>
      </c>
      <c r="N34" s="13">
        <v>1</v>
      </c>
      <c r="O34" s="12" t="s">
        <v>32</v>
      </c>
      <c r="P34" s="13">
        <v>1</v>
      </c>
      <c r="Q34" s="10"/>
      <c r="R34" s="10" t="str">
        <f>($A$6)</f>
        <v>Plemic Stevan</v>
      </c>
      <c r="S34" s="10"/>
      <c r="V34" s="10"/>
      <c r="Z34" s="10"/>
      <c r="AA34" s="15"/>
      <c r="AB34" s="15"/>
      <c r="AC34" s="15"/>
      <c r="AE34" s="10"/>
      <c r="AF34" s="10"/>
      <c r="AG34" s="10"/>
      <c r="AH34" s="10"/>
      <c r="AI34" s="10"/>
      <c r="AJ34" s="10"/>
      <c r="AL34" s="10"/>
      <c r="AM34" s="10"/>
      <c r="AN34" s="10"/>
      <c r="AO34" s="10"/>
      <c r="AQ34" s="9"/>
      <c r="AR34" s="10"/>
    </row>
    <row r="35" spans="1:44" ht="20.25" x14ac:dyDescent="0.3">
      <c r="A35" s="8"/>
      <c r="B35" s="2"/>
      <c r="E35" s="10"/>
      <c r="F35" s="10"/>
      <c r="G35" s="10"/>
      <c r="H35" s="10"/>
      <c r="I35" s="10"/>
      <c r="J35" s="10"/>
      <c r="L35" s="14" t="str">
        <f>($A$9)</f>
        <v>Angler Lajos</v>
      </c>
      <c r="N35" s="13" t="s">
        <v>31</v>
      </c>
      <c r="O35" s="12" t="s">
        <v>32</v>
      </c>
      <c r="P35" s="13" t="s">
        <v>31</v>
      </c>
      <c r="R35" s="10" t="str">
        <f>($A$10)</f>
        <v>.</v>
      </c>
      <c r="S35" s="10"/>
      <c r="V35" s="10"/>
      <c r="Z35" s="10"/>
      <c r="AA35" s="11"/>
      <c r="AB35" s="12"/>
      <c r="AC35" s="11"/>
      <c r="AE35" s="10"/>
      <c r="AF35" s="10"/>
      <c r="AG35" s="10"/>
      <c r="AH35" s="10"/>
      <c r="AI35" s="10"/>
      <c r="AJ35" s="10"/>
      <c r="AL35" s="10"/>
      <c r="AM35" s="10"/>
      <c r="AN35" s="10"/>
      <c r="AO35" s="10"/>
      <c r="AQ35" s="9"/>
    </row>
    <row r="36" spans="1:44" ht="3.75" customHeight="1" x14ac:dyDescent="0.4">
      <c r="A36" s="8"/>
      <c r="B36" s="2"/>
      <c r="C36" s="7"/>
      <c r="D36" s="6"/>
      <c r="E36" s="2"/>
      <c r="F36" s="2"/>
      <c r="G36" s="2"/>
      <c r="H36" s="2"/>
      <c r="I36" s="2"/>
      <c r="J36" s="2"/>
      <c r="K36" s="3"/>
      <c r="L36" s="3"/>
      <c r="M36" s="3"/>
      <c r="N36" s="2"/>
      <c r="O36" s="4"/>
      <c r="P36" s="5"/>
      <c r="Q36" s="4"/>
      <c r="R36" s="2"/>
      <c r="S36" s="2"/>
      <c r="T36" s="3"/>
      <c r="U36" s="3"/>
      <c r="V36" s="2"/>
      <c r="W36" s="3"/>
      <c r="X36" s="3"/>
      <c r="Y36" s="3"/>
      <c r="Z36" s="2"/>
      <c r="AA36" s="4"/>
      <c r="AB36" s="5"/>
      <c r="AC36" s="4"/>
      <c r="AD36" s="3"/>
      <c r="AE36" s="2"/>
      <c r="AF36" s="2"/>
      <c r="AG36" s="2"/>
    </row>
    <row r="37" spans="1:44" s="10" customFormat="1" ht="24.6" x14ac:dyDescent="0.4">
      <c r="A37" s="18">
        <v>6</v>
      </c>
      <c r="B37" s="25"/>
      <c r="D37" s="16"/>
      <c r="K37" s="15"/>
      <c r="L37" s="14" t="str">
        <f>($A$3)</f>
        <v>Fülöp Elemér</v>
      </c>
      <c r="M37" s="15"/>
      <c r="N37" s="13">
        <v>2</v>
      </c>
      <c r="O37" s="12" t="s">
        <v>32</v>
      </c>
      <c r="P37" s="13">
        <v>0</v>
      </c>
      <c r="R37" s="10" t="str">
        <f>($A$9)</f>
        <v>Angler Lajos</v>
      </c>
      <c r="W37" s="15"/>
      <c r="X37" s="15"/>
      <c r="Y37" s="15"/>
      <c r="AQ37" s="9"/>
    </row>
    <row r="38" spans="1:44" ht="21" x14ac:dyDescent="0.4">
      <c r="A38" s="8"/>
      <c r="B38" s="19"/>
      <c r="E38" s="10"/>
      <c r="F38" s="10"/>
      <c r="G38" s="10"/>
      <c r="H38" s="10"/>
      <c r="I38" s="10"/>
      <c r="J38" s="10"/>
      <c r="L38" s="14" t="str">
        <f>($A$4)</f>
        <v>Debreczy István</v>
      </c>
      <c r="N38" s="13">
        <v>1</v>
      </c>
      <c r="O38" s="12" t="s">
        <v>32</v>
      </c>
      <c r="P38" s="13">
        <v>2</v>
      </c>
      <c r="R38" s="10" t="str">
        <f>($A$8)</f>
        <v>Trischler Róbert</v>
      </c>
      <c r="S38" s="10"/>
      <c r="V38" s="10"/>
      <c r="Z38" s="10"/>
      <c r="AA38" s="11"/>
      <c r="AB38" s="12"/>
      <c r="AC38" s="11"/>
      <c r="AE38" s="10"/>
      <c r="AF38" s="10"/>
      <c r="AG38" s="10"/>
      <c r="AH38" s="10"/>
      <c r="AI38" s="10"/>
      <c r="AJ38" s="10"/>
      <c r="AL38" s="10"/>
      <c r="AM38" s="10"/>
      <c r="AN38" s="10"/>
      <c r="AO38" s="10"/>
      <c r="AQ38" s="9"/>
    </row>
    <row r="39" spans="1:44" ht="21" x14ac:dyDescent="0.4">
      <c r="A39" s="8"/>
      <c r="B39" s="19"/>
      <c r="D39" s="16"/>
      <c r="E39" s="10"/>
      <c r="F39" s="10"/>
      <c r="G39" s="10"/>
      <c r="H39" s="10"/>
      <c r="I39" s="10"/>
      <c r="J39" s="10"/>
      <c r="L39" s="14" t="str">
        <f>($A$5)</f>
        <v>Dávid László</v>
      </c>
      <c r="N39" s="13">
        <v>0</v>
      </c>
      <c r="O39" s="12" t="s">
        <v>32</v>
      </c>
      <c r="P39" s="13">
        <v>0</v>
      </c>
      <c r="Q39" s="10"/>
      <c r="R39" s="10" t="str">
        <f>($A$7)</f>
        <v>Simon Ferenc</v>
      </c>
      <c r="S39" s="10"/>
      <c r="V39" s="10"/>
      <c r="Z39" s="10"/>
      <c r="AA39" s="15"/>
      <c r="AB39" s="15"/>
      <c r="AC39" s="15"/>
      <c r="AE39" s="10"/>
      <c r="AF39" s="10"/>
      <c r="AG39" s="10"/>
      <c r="AH39" s="10"/>
      <c r="AI39" s="10"/>
      <c r="AJ39" s="10"/>
      <c r="AL39" s="10"/>
      <c r="AM39" s="10"/>
      <c r="AN39" s="10"/>
      <c r="AO39" s="10"/>
      <c r="AQ39" s="9"/>
      <c r="AR39" s="10"/>
    </row>
    <row r="40" spans="1:44" ht="21" x14ac:dyDescent="0.4">
      <c r="A40" s="8"/>
      <c r="B40" s="19"/>
      <c r="E40" s="10"/>
      <c r="F40" s="10"/>
      <c r="G40" s="10"/>
      <c r="H40" s="10"/>
      <c r="I40" s="10"/>
      <c r="J40" s="10"/>
      <c r="L40" s="14" t="str">
        <f>($A$6)</f>
        <v>Plemic Stevan</v>
      </c>
      <c r="N40" s="13" t="s">
        <v>31</v>
      </c>
      <c r="O40" s="12" t="s">
        <v>32</v>
      </c>
      <c r="P40" s="13" t="s">
        <v>31</v>
      </c>
      <c r="R40" s="10" t="str">
        <f>($A$10)</f>
        <v>.</v>
      </c>
      <c r="S40" s="10"/>
      <c r="V40" s="10"/>
      <c r="Z40" s="10"/>
      <c r="AA40" s="11"/>
      <c r="AB40" s="12"/>
      <c r="AC40" s="11"/>
      <c r="AE40" s="10"/>
      <c r="AF40" s="10"/>
      <c r="AG40" s="10"/>
      <c r="AH40" s="10"/>
      <c r="AI40" s="10"/>
      <c r="AJ40" s="10"/>
      <c r="AL40" s="10"/>
      <c r="AM40" s="10"/>
      <c r="AN40" s="10"/>
      <c r="AO40" s="10"/>
      <c r="AQ40" s="9"/>
    </row>
    <row r="41" spans="1:44" ht="3.75" customHeight="1" x14ac:dyDescent="0.4">
      <c r="A41" s="8"/>
      <c r="B41" s="19"/>
      <c r="C41" s="24"/>
      <c r="D41" s="23"/>
      <c r="E41" s="19"/>
      <c r="F41" s="19"/>
      <c r="G41" s="19"/>
      <c r="H41" s="19"/>
      <c r="I41" s="19"/>
      <c r="J41" s="19"/>
      <c r="K41" s="20"/>
      <c r="L41" s="20"/>
      <c r="M41" s="20"/>
      <c r="N41" s="19"/>
      <c r="O41" s="21"/>
      <c r="P41" s="22"/>
      <c r="Q41" s="21"/>
      <c r="R41" s="19"/>
      <c r="S41" s="19"/>
      <c r="T41" s="20"/>
      <c r="U41" s="20"/>
      <c r="V41" s="19"/>
      <c r="W41" s="20"/>
      <c r="X41" s="20"/>
      <c r="Y41" s="20"/>
      <c r="Z41" s="19"/>
      <c r="AA41" s="21"/>
      <c r="AB41" s="22"/>
      <c r="AC41" s="21"/>
      <c r="AD41" s="20"/>
      <c r="AE41" s="19"/>
      <c r="AF41" s="19"/>
      <c r="AG41" s="19"/>
    </row>
    <row r="42" spans="1:44" s="10" customFormat="1" ht="24.6" x14ac:dyDescent="0.4">
      <c r="A42" s="18">
        <v>7</v>
      </c>
      <c r="B42" s="17"/>
      <c r="D42" s="16"/>
      <c r="K42" s="15"/>
      <c r="L42" s="14" t="str">
        <f>($A$3)</f>
        <v>Fülöp Elemér</v>
      </c>
      <c r="M42" s="15"/>
      <c r="N42" s="13" t="s">
        <v>31</v>
      </c>
      <c r="O42" s="12" t="s">
        <v>32</v>
      </c>
      <c r="P42" s="13" t="s">
        <v>31</v>
      </c>
      <c r="R42" s="10" t="str">
        <f>($A$10)</f>
        <v>.</v>
      </c>
      <c r="W42" s="15"/>
      <c r="X42" s="15"/>
      <c r="Y42" s="15"/>
      <c r="AQ42" s="9"/>
    </row>
    <row r="43" spans="1:44" ht="21" x14ac:dyDescent="0.4">
      <c r="A43" s="8"/>
      <c r="B43" s="2"/>
      <c r="E43" s="10"/>
      <c r="F43" s="10"/>
      <c r="G43" s="10"/>
      <c r="H43" s="10"/>
      <c r="I43" s="10"/>
      <c r="J43" s="10"/>
      <c r="L43" s="14" t="str">
        <f>($A$4)</f>
        <v>Debreczy István</v>
      </c>
      <c r="N43" s="13">
        <v>3</v>
      </c>
      <c r="O43" s="12" t="s">
        <v>32</v>
      </c>
      <c r="P43" s="13">
        <v>0</v>
      </c>
      <c r="R43" s="10" t="str">
        <f>($A$9)</f>
        <v>Angler Lajos</v>
      </c>
      <c r="S43" s="10"/>
      <c r="V43" s="10"/>
      <c r="Z43" s="10"/>
      <c r="AA43" s="11"/>
      <c r="AB43" s="12"/>
      <c r="AC43" s="11"/>
      <c r="AE43" s="10"/>
      <c r="AF43" s="10"/>
      <c r="AG43" s="10"/>
      <c r="AH43" s="10"/>
      <c r="AI43" s="10"/>
      <c r="AJ43" s="10"/>
      <c r="AL43" s="10"/>
      <c r="AM43" s="10"/>
      <c r="AN43" s="10"/>
      <c r="AO43" s="10"/>
      <c r="AQ43" s="9"/>
    </row>
    <row r="44" spans="1:44" ht="21" x14ac:dyDescent="0.4">
      <c r="A44" s="8"/>
      <c r="B44" s="2"/>
      <c r="D44" s="16"/>
      <c r="E44" s="10"/>
      <c r="F44" s="10"/>
      <c r="G44" s="10"/>
      <c r="H44" s="10"/>
      <c r="I44" s="10"/>
      <c r="J44" s="10"/>
      <c r="L44" s="14" t="str">
        <f>($A$5)</f>
        <v>Dávid László</v>
      </c>
      <c r="N44" s="13">
        <v>3</v>
      </c>
      <c r="O44" s="12" t="s">
        <v>32</v>
      </c>
      <c r="P44" s="13">
        <v>0</v>
      </c>
      <c r="Q44" s="10"/>
      <c r="R44" s="10" t="str">
        <f>($A$8)</f>
        <v>Trischler Róbert</v>
      </c>
      <c r="S44" s="10"/>
      <c r="V44" s="10"/>
      <c r="Z44" s="10"/>
      <c r="AA44" s="15"/>
      <c r="AB44" s="15"/>
      <c r="AC44" s="15"/>
      <c r="AE44" s="10"/>
      <c r="AF44" s="10"/>
      <c r="AG44" s="10"/>
      <c r="AH44" s="10"/>
      <c r="AI44" s="10"/>
      <c r="AJ44" s="10"/>
      <c r="AL44" s="10"/>
      <c r="AM44" s="10"/>
      <c r="AN44" s="10"/>
      <c r="AO44" s="10"/>
      <c r="AQ44" s="9"/>
      <c r="AR44" s="10"/>
    </row>
    <row r="45" spans="1:44" ht="21" x14ac:dyDescent="0.4">
      <c r="A45" s="8"/>
      <c r="B45" s="2"/>
      <c r="E45" s="10"/>
      <c r="F45" s="10"/>
      <c r="G45" s="10"/>
      <c r="H45" s="10"/>
      <c r="I45" s="10"/>
      <c r="J45" s="10"/>
      <c r="L45" s="14" t="str">
        <f>($A$6)</f>
        <v>Plemic Stevan</v>
      </c>
      <c r="N45" s="13">
        <v>0</v>
      </c>
      <c r="O45" s="12" t="s">
        <v>32</v>
      </c>
      <c r="P45" s="13">
        <v>2</v>
      </c>
      <c r="R45" s="10" t="str">
        <f>($A$7)</f>
        <v>Simon Ferenc</v>
      </c>
      <c r="S45" s="10"/>
      <c r="V45" s="10"/>
      <c r="Z45" s="10"/>
      <c r="AA45" s="11"/>
      <c r="AB45" s="12"/>
      <c r="AC45" s="11"/>
      <c r="AE45" s="10"/>
      <c r="AF45" s="10"/>
      <c r="AG45" s="10"/>
      <c r="AH45" s="10"/>
      <c r="AI45" s="10"/>
      <c r="AJ45" s="10"/>
      <c r="AL45" s="10"/>
      <c r="AM45" s="10"/>
      <c r="AN45" s="10"/>
      <c r="AO45" s="10"/>
      <c r="AQ45" s="9"/>
    </row>
    <row r="46" spans="1:44" ht="3.75" customHeight="1" x14ac:dyDescent="0.4">
      <c r="A46" s="8"/>
      <c r="B46" s="2"/>
      <c r="C46" s="7"/>
      <c r="D46" s="6"/>
      <c r="E46" s="2"/>
      <c r="F46" s="2"/>
      <c r="G46" s="2"/>
      <c r="H46" s="2"/>
      <c r="I46" s="2"/>
      <c r="J46" s="2"/>
      <c r="K46" s="3"/>
      <c r="L46" s="3"/>
      <c r="M46" s="3"/>
      <c r="N46" s="2"/>
      <c r="O46" s="4"/>
      <c r="P46" s="5"/>
      <c r="Q46" s="4"/>
      <c r="R46" s="2"/>
      <c r="S46" s="2"/>
      <c r="T46" s="3"/>
      <c r="U46" s="3"/>
      <c r="V46" s="2"/>
      <c r="W46" s="3"/>
      <c r="X46" s="3"/>
      <c r="Y46" s="3"/>
      <c r="Z46" s="2"/>
      <c r="AA46" s="4"/>
      <c r="AB46" s="5"/>
      <c r="AC46" s="4"/>
      <c r="AD46" s="3"/>
      <c r="AE46" s="2"/>
      <c r="AF46" s="2"/>
      <c r="AG46" s="2"/>
    </row>
  </sheetData>
  <conditionalFormatting sqref="E4:E10 I3 I5:I10 M3:M4 M6:M10 Q3:Q5 Q7:Q10 U3:U6 U8:U10 Y3:Y7 Y9:Y10 AC3:AC8 AC10 AG3:AG9">
    <cfRule type="cellIs" dxfId="14" priority="1" stopIfTrue="1" operator="equal">
      <formula>"g"</formula>
    </cfRule>
    <cfRule type="cellIs" dxfId="13" priority="2" stopIfTrue="1" operator="equal">
      <formula>"d"</formula>
    </cfRule>
    <cfRule type="cellIs" dxfId="12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defaultGridColor="0" colorId="22" zoomScaleNormal="100" zoomScaleSheetLayoutView="100" workbookViewId="0">
      <pane xSplit="1" ySplit="11" topLeftCell="B12" activePane="bottomRight" state="frozen"/>
      <selection activeCell="H30" sqref="H30"/>
      <selection pane="topRight" activeCell="H30" sqref="H30"/>
      <selection pane="bottomLeft" activeCell="H30" sqref="H30"/>
      <selection pane="bottomRight" activeCell="P15" sqref="P15"/>
    </sheetView>
  </sheetViews>
  <sheetFormatPr defaultColWidth="3" defaultRowHeight="15" x14ac:dyDescent="0.25"/>
  <cols>
    <col min="1" max="1" width="21.33203125" style="1" bestFit="1" customWidth="1"/>
    <col min="2" max="33" width="2.88671875" style="1" customWidth="1"/>
    <col min="34" max="34" width="1.44140625" style="1" customWidth="1"/>
    <col min="35" max="40" width="3" style="1" customWidth="1"/>
    <col min="41" max="41" width="3.88671875" style="1" bestFit="1" customWidth="1"/>
    <col min="42" max="42" width="0.88671875" style="1" customWidth="1"/>
    <col min="43" max="43" width="3" style="1" customWidth="1"/>
    <col min="44" max="44" width="1" style="1" customWidth="1"/>
    <col min="45" max="16384" width="3" style="1"/>
  </cols>
  <sheetData>
    <row r="1" spans="1:45" ht="16.5" thickBot="1" x14ac:dyDescent="0.3">
      <c r="A1" s="86" t="s">
        <v>43</v>
      </c>
      <c r="AI1" s="85">
        <v>36892</v>
      </c>
      <c r="AJ1" s="84"/>
      <c r="AK1" s="84"/>
      <c r="AL1" s="84"/>
      <c r="AM1" s="84"/>
      <c r="AN1" s="84"/>
      <c r="AO1" s="84"/>
      <c r="AQ1" s="83"/>
      <c r="AR1" s="82"/>
    </row>
    <row r="2" spans="1:45" ht="33.75" customHeight="1" thickTop="1" thickBot="1" x14ac:dyDescent="0.35">
      <c r="A2" s="81" t="s">
        <v>42</v>
      </c>
      <c r="B2" s="78" t="str">
        <f>(A3)</f>
        <v>Szendrey Tibor</v>
      </c>
      <c r="C2" s="80"/>
      <c r="D2" s="78"/>
      <c r="E2" s="78"/>
      <c r="F2" s="79" t="str">
        <f>(A4)</f>
        <v>Kiss István</v>
      </c>
      <c r="G2" s="78"/>
      <c r="H2" s="78"/>
      <c r="I2" s="78"/>
      <c r="J2" s="79" t="str">
        <f>(A5)</f>
        <v>Major István</v>
      </c>
      <c r="K2" s="78"/>
      <c r="L2" s="78"/>
      <c r="M2" s="78"/>
      <c r="N2" s="79" t="str">
        <f>(A6)</f>
        <v>Deme Gyula</v>
      </c>
      <c r="O2" s="78"/>
      <c r="P2" s="78"/>
      <c r="Q2" s="78"/>
      <c r="R2" s="79" t="str">
        <f>(A7)</f>
        <v>Dr. Havas Péter</v>
      </c>
      <c r="S2" s="78"/>
      <c r="T2" s="78"/>
      <c r="U2" s="78"/>
      <c r="V2" s="79" t="str">
        <f>(A8)</f>
        <v>Debreczy Zoltán</v>
      </c>
      <c r="W2" s="78"/>
      <c r="X2" s="78"/>
      <c r="Y2" s="78"/>
      <c r="Z2" s="79" t="str">
        <f>(A9)</f>
        <v>Kondor Gábor</v>
      </c>
      <c r="AA2" s="78"/>
      <c r="AB2" s="78"/>
      <c r="AC2" s="78"/>
      <c r="AD2" s="79" t="str">
        <f>(A10)</f>
        <v>.</v>
      </c>
      <c r="AE2" s="78"/>
      <c r="AF2" s="78"/>
      <c r="AG2" s="78"/>
      <c r="AH2" s="41"/>
      <c r="AI2" s="77" t="s">
        <v>41</v>
      </c>
      <c r="AJ2" s="76" t="s">
        <v>40</v>
      </c>
      <c r="AK2" s="76" t="s">
        <v>39</v>
      </c>
      <c r="AL2" s="76" t="s">
        <v>38</v>
      </c>
      <c r="AM2" s="75" t="s">
        <v>37</v>
      </c>
      <c r="AN2" s="75" t="s">
        <v>36</v>
      </c>
      <c r="AO2" s="74" t="s">
        <v>35</v>
      </c>
      <c r="AP2" s="73"/>
      <c r="AQ2" s="72" t="s">
        <v>34</v>
      </c>
      <c r="AR2" s="71"/>
      <c r="AS2" s="70" t="s">
        <v>33</v>
      </c>
    </row>
    <row r="3" spans="1:45" ht="16.5" thickTop="1" x14ac:dyDescent="0.2">
      <c r="A3" s="69" t="str">
        <f>Nevezők!G3</f>
        <v>Szendrey Tibor</v>
      </c>
      <c r="B3" s="68"/>
      <c r="C3" s="67"/>
      <c r="D3" s="67"/>
      <c r="E3" s="67"/>
      <c r="F3" s="66">
        <v>1</v>
      </c>
      <c r="G3" s="56">
        <f>(N12)</f>
        <v>2</v>
      </c>
      <c r="H3" s="56">
        <f>(P12)</f>
        <v>2</v>
      </c>
      <c r="I3" s="64" t="str">
        <f>IF(G3=".","-",IF(G3&gt;H3,"g",IF(G3=H3,"d","v")))</f>
        <v>d</v>
      </c>
      <c r="J3" s="66">
        <v>2</v>
      </c>
      <c r="K3" s="65">
        <f>(N17)</f>
        <v>3</v>
      </c>
      <c r="L3" s="65">
        <f>(P17)</f>
        <v>1</v>
      </c>
      <c r="M3" s="64" t="str">
        <f>IF(K3=".","-",IF(K3&gt;L3,"g",IF(K3=L3,"d","v")))</f>
        <v>g</v>
      </c>
      <c r="N3" s="66">
        <v>3</v>
      </c>
      <c r="O3" s="65">
        <f>(N22)</f>
        <v>1</v>
      </c>
      <c r="P3" s="65">
        <f>(P22)</f>
        <v>1</v>
      </c>
      <c r="Q3" s="64" t="str">
        <f>IF(O3=".","-",IF(O3&gt;P3,"g",IF(O3=P3,"d","v")))</f>
        <v>d</v>
      </c>
      <c r="R3" s="66">
        <v>4</v>
      </c>
      <c r="S3" s="65">
        <f>(N27)</f>
        <v>4</v>
      </c>
      <c r="T3" s="65">
        <f>(P27)</f>
        <v>0</v>
      </c>
      <c r="U3" s="64" t="str">
        <f>IF(S3=".","-",IF(S3&gt;T3,"g",IF(S3=T3,"d","v")))</f>
        <v>g</v>
      </c>
      <c r="V3" s="66">
        <v>5</v>
      </c>
      <c r="W3" s="65">
        <f>(N32)</f>
        <v>3</v>
      </c>
      <c r="X3" s="65">
        <f>(P32)</f>
        <v>1</v>
      </c>
      <c r="Y3" s="64" t="str">
        <f>IF(W3=".","-",IF(W3&gt;X3,"g",IF(W3=X3,"d","v")))</f>
        <v>g</v>
      </c>
      <c r="Z3" s="66">
        <v>6</v>
      </c>
      <c r="AA3" s="65">
        <f>(N37)</f>
        <v>3</v>
      </c>
      <c r="AB3" s="65">
        <f>(P37)</f>
        <v>0</v>
      </c>
      <c r="AC3" s="64" t="str">
        <f t="shared" ref="AC3:AC8" si="0">IF(AA3=".","-",IF(AA3&gt;AB3,"g",IF(AA3=AB3,"d","v")))</f>
        <v>g</v>
      </c>
      <c r="AD3" s="66">
        <v>7</v>
      </c>
      <c r="AE3" s="65" t="str">
        <f>(N42)</f>
        <v>.</v>
      </c>
      <c r="AF3" s="65" t="str">
        <f>(P42)</f>
        <v>.</v>
      </c>
      <c r="AG3" s="64" t="str">
        <f t="shared" ref="AG3:AG9" si="1">IF(AE3=".","-",IF(AE3&gt;AF3,"g",IF(AE3=AF3,"d","v")))</f>
        <v>-</v>
      </c>
      <c r="AH3" s="63"/>
      <c r="AI3" s="62">
        <f t="shared" ref="AI3:AI10" si="2">SUM(AJ3:AL3)</f>
        <v>6</v>
      </c>
      <c r="AJ3" s="61">
        <f t="shared" ref="AJ3:AJ10" si="3">COUNTIF(B3:AG3,"g")</f>
        <v>4</v>
      </c>
      <c r="AK3" s="61">
        <f t="shared" ref="AK3:AK10" si="4">COUNTIF(B3:AG3,"d")</f>
        <v>2</v>
      </c>
      <c r="AL3" s="61">
        <f t="shared" ref="AL3:AL10" si="5">COUNTIF(B3:AG3,"v")</f>
        <v>0</v>
      </c>
      <c r="AM3" s="51">
        <f>SUM(IF(G3&lt;&gt;".",G3)+IF(K3&lt;&gt;".",K3)+IF(O3&lt;&gt;".",O3)+IF(S3&lt;&gt;".",S3)+IF(W3&lt;&gt;".",W3)+IF(AA3&lt;&gt;".",AA3)+IF(AE3&lt;&gt;".",AE3))</f>
        <v>16</v>
      </c>
      <c r="AN3" s="51">
        <f>SUM(IF(H3&lt;&gt;".",H3)+IF(L3&lt;&gt;".",L3)+IF(P3&lt;&gt;".",P3)+IF(T3&lt;&gt;".",T3)+IF(X3&lt;&gt;".",X3)+IF(AB3&lt;&gt;".",AB3)+IF(AF3&lt;&gt;".",AF3))</f>
        <v>5</v>
      </c>
      <c r="AO3" s="60">
        <f t="shared" ref="AO3:AO10" si="6">SUM(AJ3*3+AK3*1)</f>
        <v>14</v>
      </c>
      <c r="AP3" s="36"/>
      <c r="AQ3" s="48">
        <f t="shared" ref="AQ3:AQ10" si="7">RANK(AO3,$AO$3:$AO$10,0)</f>
        <v>1</v>
      </c>
      <c r="AR3" s="34"/>
      <c r="AS3" s="33">
        <f t="shared" ref="AS3:AS10" si="8">SUM(AM3-AN3)</f>
        <v>11</v>
      </c>
    </row>
    <row r="4" spans="1:45" ht="15.6" x14ac:dyDescent="0.3">
      <c r="A4" s="69" t="str">
        <f>Nevezők!G4</f>
        <v>Kiss István</v>
      </c>
      <c r="B4" s="57">
        <v>1</v>
      </c>
      <c r="C4" s="56">
        <f>(P12)</f>
        <v>2</v>
      </c>
      <c r="D4" s="56">
        <f>(N12)</f>
        <v>2</v>
      </c>
      <c r="E4" s="55" t="str">
        <f t="shared" ref="E4:E10" si="9">IF(C4=".","-",IF(C4&gt;D4,"g",IF(C4=D4,"d","v")))</f>
        <v>d</v>
      </c>
      <c r="F4" s="59"/>
      <c r="G4" s="58"/>
      <c r="H4" s="58"/>
      <c r="I4" s="58"/>
      <c r="J4" s="57">
        <v>3</v>
      </c>
      <c r="K4" s="56">
        <f>(N23)</f>
        <v>3</v>
      </c>
      <c r="L4" s="56">
        <f>(P23)</f>
        <v>0</v>
      </c>
      <c r="M4" s="55" t="str">
        <f>IF(K4=".","-",IF(K4&gt;L4,"g",IF(K4=L4,"d","v")))</f>
        <v>g</v>
      </c>
      <c r="N4" s="57">
        <v>4</v>
      </c>
      <c r="O4" s="56">
        <f>(N28)</f>
        <v>2</v>
      </c>
      <c r="P4" s="56">
        <f>(P28)</f>
        <v>2</v>
      </c>
      <c r="Q4" s="55" t="str">
        <f>IF(O4=".","-",IF(O4&gt;P4,"g",IF(O4=P4,"d","v")))</f>
        <v>d</v>
      </c>
      <c r="R4" s="57">
        <v>5</v>
      </c>
      <c r="S4" s="56">
        <f>(N33)</f>
        <v>5</v>
      </c>
      <c r="T4" s="56">
        <f>(P33)</f>
        <v>0</v>
      </c>
      <c r="U4" s="55" t="str">
        <f>IF(S4=".","-",IF(S4&gt;T4,"g",IF(S4=T4,"d","v")))</f>
        <v>g</v>
      </c>
      <c r="V4" s="57">
        <v>6</v>
      </c>
      <c r="W4" s="56">
        <f>(N38)</f>
        <v>3</v>
      </c>
      <c r="X4" s="56">
        <f>(P38)</f>
        <v>0</v>
      </c>
      <c r="Y4" s="55" t="str">
        <f>IF(W4=".","-",IF(W4&gt;X4,"g",IF(W4=X4,"d","v")))</f>
        <v>g</v>
      </c>
      <c r="Z4" s="57">
        <v>7</v>
      </c>
      <c r="AA4" s="56">
        <f>(N43)</f>
        <v>0</v>
      </c>
      <c r="AB4" s="56">
        <f>(P43)</f>
        <v>1</v>
      </c>
      <c r="AC4" s="55" t="str">
        <f t="shared" si="0"/>
        <v>v</v>
      </c>
      <c r="AD4" s="57">
        <v>2</v>
      </c>
      <c r="AE4" s="56" t="str">
        <f>(N18)</f>
        <v>.</v>
      </c>
      <c r="AF4" s="56" t="str">
        <f>(P18)</f>
        <v>.</v>
      </c>
      <c r="AG4" s="55" t="str">
        <f t="shared" si="1"/>
        <v>-</v>
      </c>
      <c r="AH4" s="54"/>
      <c r="AI4" s="53">
        <f t="shared" si="2"/>
        <v>6</v>
      </c>
      <c r="AJ4" s="52">
        <f t="shared" si="3"/>
        <v>3</v>
      </c>
      <c r="AK4" s="52">
        <f t="shared" si="4"/>
        <v>2</v>
      </c>
      <c r="AL4" s="52">
        <f t="shared" si="5"/>
        <v>1</v>
      </c>
      <c r="AM4" s="51">
        <f>SUM(IF(C4&lt;&gt;".",C4)+IF(K4&lt;&gt;".",K4)+IF(O4&lt;&gt;".",O4)+IF(S4&lt;&gt;".",S4)+IF(W4&lt;&gt;".",W4)+IF(AA4&lt;&gt;".",AA4)+IF(AE4&lt;&gt;".",AE4))</f>
        <v>15</v>
      </c>
      <c r="AN4" s="51">
        <f>SUM(IF(D4&lt;&gt;".",D4)+IF(L4&lt;&gt;".",L4)+IF(P4&lt;&gt;".",P4)+IF(T4&lt;&gt;".",T4)+IF(X4&lt;&gt;".",X4)+IF(AB4&lt;&gt;".",AB4)+IF(AF4&lt;&gt;".",AF4))</f>
        <v>5</v>
      </c>
      <c r="AO4" s="50">
        <f t="shared" si="6"/>
        <v>11</v>
      </c>
      <c r="AP4" s="36"/>
      <c r="AQ4" s="48">
        <f t="shared" si="7"/>
        <v>2</v>
      </c>
      <c r="AR4" s="34"/>
      <c r="AS4" s="33">
        <f t="shared" si="8"/>
        <v>10</v>
      </c>
    </row>
    <row r="5" spans="1:45" ht="15.6" x14ac:dyDescent="0.3">
      <c r="A5" s="69" t="str">
        <f>Nevezők!G5</f>
        <v>Major István</v>
      </c>
      <c r="B5" s="57">
        <v>2</v>
      </c>
      <c r="C5" s="56">
        <f>(P17)</f>
        <v>1</v>
      </c>
      <c r="D5" s="56">
        <f>(N17)</f>
        <v>3</v>
      </c>
      <c r="E5" s="55" t="str">
        <f t="shared" si="9"/>
        <v>v</v>
      </c>
      <c r="F5" s="57">
        <v>3</v>
      </c>
      <c r="G5" s="56">
        <f>(P23)</f>
        <v>0</v>
      </c>
      <c r="H5" s="56">
        <f>(N23)</f>
        <v>3</v>
      </c>
      <c r="I5" s="55" t="str">
        <f t="shared" ref="I5:I10" si="10">IF(G5=".","-",IF(G5&gt;H5,"g",IF(G5=H5,"d","v")))</f>
        <v>v</v>
      </c>
      <c r="J5" s="59"/>
      <c r="K5" s="58"/>
      <c r="L5" s="58"/>
      <c r="M5" s="58"/>
      <c r="N5" s="57">
        <v>5</v>
      </c>
      <c r="O5" s="56">
        <f>(N34)</f>
        <v>0</v>
      </c>
      <c r="P5" s="56">
        <f>(P34)</f>
        <v>0</v>
      </c>
      <c r="Q5" s="55" t="str">
        <f>IF(O5=".","-",IF(O5&gt;P5,"g",IF(O5=P5,"d","v")))</f>
        <v>d</v>
      </c>
      <c r="R5" s="57">
        <v>6</v>
      </c>
      <c r="S5" s="56">
        <f>(N39)</f>
        <v>1</v>
      </c>
      <c r="T5" s="56">
        <f>(P39)</f>
        <v>1</v>
      </c>
      <c r="U5" s="55" t="str">
        <f>IF(S5=".","-",IF(S5&gt;T5,"g",IF(S5=T5,"d","v")))</f>
        <v>d</v>
      </c>
      <c r="V5" s="57">
        <v>7</v>
      </c>
      <c r="W5" s="56">
        <f>(N44)</f>
        <v>2</v>
      </c>
      <c r="X5" s="56">
        <f>(P44)</f>
        <v>1</v>
      </c>
      <c r="Y5" s="55" t="str">
        <f>IF(W5=".","-",IF(W5&gt;X5,"g",IF(W5=X5,"d","v")))</f>
        <v>g</v>
      </c>
      <c r="Z5" s="57">
        <v>1</v>
      </c>
      <c r="AA5" s="56">
        <f>(N13)</f>
        <v>2</v>
      </c>
      <c r="AB5" s="56">
        <f>(P13)</f>
        <v>0</v>
      </c>
      <c r="AC5" s="55" t="str">
        <f t="shared" si="0"/>
        <v>g</v>
      </c>
      <c r="AD5" s="57">
        <v>4</v>
      </c>
      <c r="AE5" s="56" t="str">
        <f>(N29)</f>
        <v>.</v>
      </c>
      <c r="AF5" s="56" t="str">
        <f>(P29)</f>
        <v>.</v>
      </c>
      <c r="AG5" s="55" t="str">
        <f t="shared" si="1"/>
        <v>-</v>
      </c>
      <c r="AH5" s="54"/>
      <c r="AI5" s="53">
        <f t="shared" si="2"/>
        <v>6</v>
      </c>
      <c r="AJ5" s="52">
        <f t="shared" si="3"/>
        <v>2</v>
      </c>
      <c r="AK5" s="52">
        <f t="shared" si="4"/>
        <v>2</v>
      </c>
      <c r="AL5" s="52">
        <f t="shared" si="5"/>
        <v>2</v>
      </c>
      <c r="AM5" s="51">
        <f>SUM(IF(C5&lt;&gt;".",C5)+IF(G5&lt;&gt;".",G5)+IF(O5&lt;&gt;".",O5)+IF(S5&lt;&gt;".",S5)+IF(W5&lt;&gt;".",W5)+IF(AA5&lt;&gt;".",AA5)+IF(AE5&lt;&gt;".",AE5))</f>
        <v>6</v>
      </c>
      <c r="AN5" s="51">
        <f>SUM(IF(D5&lt;&gt;".",D5)+IF(H5&lt;&gt;".",H5)+IF(P5&lt;&gt;".",P5)+IF(T5&lt;&gt;".",T5)+IF(X5&lt;&gt;".",X5)+IF(AB5&lt;&gt;".",AB5)+IF(AF5&lt;&gt;".",AF5))</f>
        <v>8</v>
      </c>
      <c r="AO5" s="50">
        <f t="shared" si="6"/>
        <v>8</v>
      </c>
      <c r="AP5" s="36"/>
      <c r="AQ5" s="48">
        <f t="shared" si="7"/>
        <v>3</v>
      </c>
      <c r="AR5" s="34"/>
      <c r="AS5" s="33">
        <f t="shared" si="8"/>
        <v>-2</v>
      </c>
    </row>
    <row r="6" spans="1:45" ht="15.75" x14ac:dyDescent="0.2">
      <c r="A6" s="69" t="str">
        <f>Nevezők!G6</f>
        <v>Deme Gyula</v>
      </c>
      <c r="B6" s="57">
        <v>3</v>
      </c>
      <c r="C6" s="56">
        <f>(P22)</f>
        <v>1</v>
      </c>
      <c r="D6" s="56">
        <f>(N22)</f>
        <v>1</v>
      </c>
      <c r="E6" s="55" t="str">
        <f t="shared" si="9"/>
        <v>d</v>
      </c>
      <c r="F6" s="57">
        <v>4</v>
      </c>
      <c r="G6" s="56">
        <f>(P28)</f>
        <v>2</v>
      </c>
      <c r="H6" s="56">
        <f>(N28)</f>
        <v>2</v>
      </c>
      <c r="I6" s="55" t="str">
        <f t="shared" si="10"/>
        <v>d</v>
      </c>
      <c r="J6" s="57">
        <v>5</v>
      </c>
      <c r="K6" s="56">
        <f>(P34)</f>
        <v>0</v>
      </c>
      <c r="L6" s="56">
        <f>(N34)</f>
        <v>0</v>
      </c>
      <c r="M6" s="55" t="str">
        <f>IF(K6=".","-",IF(K6&gt;L6,"g",IF(K6=L6,"d","v")))</f>
        <v>d</v>
      </c>
      <c r="N6" s="59"/>
      <c r="O6" s="58"/>
      <c r="P6" s="58"/>
      <c r="Q6" s="58"/>
      <c r="R6" s="57">
        <v>7</v>
      </c>
      <c r="S6" s="56">
        <f>(N45)</f>
        <v>0</v>
      </c>
      <c r="T6" s="56">
        <f>(P45)</f>
        <v>2</v>
      </c>
      <c r="U6" s="55" t="str">
        <f>IF(S6=".","-",IF(S6&gt;T6,"g",IF(S6=T6,"d","v")))</f>
        <v>v</v>
      </c>
      <c r="V6" s="57">
        <v>1</v>
      </c>
      <c r="W6" s="56">
        <f>(N14)</f>
        <v>0</v>
      </c>
      <c r="X6" s="56">
        <f>(P14)</f>
        <v>0</v>
      </c>
      <c r="Y6" s="55" t="str">
        <f>IF(W6=".","-",IF(W6&gt;X6,"g",IF(W6=X6,"d","v")))</f>
        <v>d</v>
      </c>
      <c r="Z6" s="57">
        <v>2</v>
      </c>
      <c r="AA6" s="56">
        <f>(N19)</f>
        <v>0</v>
      </c>
      <c r="AB6" s="56">
        <f>(P19)</f>
        <v>0</v>
      </c>
      <c r="AC6" s="55" t="str">
        <f t="shared" si="0"/>
        <v>d</v>
      </c>
      <c r="AD6" s="57">
        <v>6</v>
      </c>
      <c r="AE6" s="56" t="str">
        <f>(N40)</f>
        <v>.</v>
      </c>
      <c r="AF6" s="56" t="str">
        <f>(P40)</f>
        <v>.</v>
      </c>
      <c r="AG6" s="55" t="str">
        <f t="shared" si="1"/>
        <v>-</v>
      </c>
      <c r="AH6" s="54"/>
      <c r="AI6" s="53">
        <f t="shared" si="2"/>
        <v>6</v>
      </c>
      <c r="AJ6" s="52">
        <f t="shared" si="3"/>
        <v>0</v>
      </c>
      <c r="AK6" s="52">
        <f t="shared" si="4"/>
        <v>5</v>
      </c>
      <c r="AL6" s="52">
        <f t="shared" si="5"/>
        <v>1</v>
      </c>
      <c r="AM6" s="51">
        <f>SUM(IF(C6&lt;&gt;".",C6)+IF(G6&lt;&gt;".",G6)+IF(K6&lt;&gt;".",K6)+IF(S6&lt;&gt;".",S6)+IF(W6&lt;&gt;".",W6)+IF(AA6&lt;&gt;".",AA6)+IF(AE6&lt;&gt;".",AE6))</f>
        <v>3</v>
      </c>
      <c r="AN6" s="51">
        <f>SUM(IF(D6&lt;&gt;".",D6)+IF(H6&lt;&gt;".",H6)+IF(L6&lt;&gt;".",L6)+IF(T6&lt;&gt;".",T6)+IF(X6&lt;&gt;".",X6)+IF(AB6&lt;&gt;".",AB6)+IF(AF6&lt;&gt;".",AF6))</f>
        <v>5</v>
      </c>
      <c r="AO6" s="50">
        <f t="shared" si="6"/>
        <v>5</v>
      </c>
      <c r="AP6" s="36"/>
      <c r="AQ6" s="48">
        <f t="shared" si="7"/>
        <v>6</v>
      </c>
      <c r="AR6" s="34"/>
      <c r="AS6" s="33">
        <f t="shared" si="8"/>
        <v>-2</v>
      </c>
    </row>
    <row r="7" spans="1:45" ht="15.6" x14ac:dyDescent="0.3">
      <c r="A7" s="69" t="str">
        <f>Nevezők!G7</f>
        <v>Dr. Havas Péter</v>
      </c>
      <c r="B7" s="57">
        <v>4</v>
      </c>
      <c r="C7" s="56">
        <f>(P27)</f>
        <v>0</v>
      </c>
      <c r="D7" s="56">
        <f>(N27)</f>
        <v>4</v>
      </c>
      <c r="E7" s="55" t="str">
        <f t="shared" si="9"/>
        <v>v</v>
      </c>
      <c r="F7" s="57">
        <v>5</v>
      </c>
      <c r="G7" s="56">
        <f>(P33)</f>
        <v>0</v>
      </c>
      <c r="H7" s="56">
        <f>(N33)</f>
        <v>5</v>
      </c>
      <c r="I7" s="55" t="str">
        <f t="shared" si="10"/>
        <v>v</v>
      </c>
      <c r="J7" s="57">
        <v>6</v>
      </c>
      <c r="K7" s="56">
        <f>(P39)</f>
        <v>1</v>
      </c>
      <c r="L7" s="56">
        <f>(N39)</f>
        <v>1</v>
      </c>
      <c r="M7" s="55" t="str">
        <f>IF(K7=".","-",IF(K7&gt;L7,"g",IF(K7=L7,"d","v")))</f>
        <v>d</v>
      </c>
      <c r="N7" s="57">
        <v>7</v>
      </c>
      <c r="O7" s="56">
        <f>(P45)</f>
        <v>2</v>
      </c>
      <c r="P7" s="56">
        <f>(N45)</f>
        <v>0</v>
      </c>
      <c r="Q7" s="55" t="str">
        <f>IF(O7=".","-",IF(O7&gt;P7,"g",IF(O7=P7,"d","v")))</f>
        <v>g</v>
      </c>
      <c r="R7" s="59"/>
      <c r="S7" s="58"/>
      <c r="T7" s="58"/>
      <c r="U7" s="58"/>
      <c r="V7" s="57">
        <v>2</v>
      </c>
      <c r="W7" s="56">
        <f>(N20)</f>
        <v>0</v>
      </c>
      <c r="X7" s="56">
        <f>(P20)</f>
        <v>0</v>
      </c>
      <c r="Y7" s="55" t="str">
        <f>IF(W7=".","-",IF(W7&gt;X7,"g",IF(W7=X7,"d","v")))</f>
        <v>d</v>
      </c>
      <c r="Z7" s="57">
        <v>3</v>
      </c>
      <c r="AA7" s="56">
        <f>(N24)</f>
        <v>0</v>
      </c>
      <c r="AB7" s="56">
        <f>(P24)</f>
        <v>0</v>
      </c>
      <c r="AC7" s="55" t="str">
        <f t="shared" si="0"/>
        <v>d</v>
      </c>
      <c r="AD7" s="57">
        <v>1</v>
      </c>
      <c r="AE7" s="56" t="str">
        <f>(N15)</f>
        <v>.</v>
      </c>
      <c r="AF7" s="56" t="str">
        <f>(P15)</f>
        <v>.</v>
      </c>
      <c r="AG7" s="55" t="str">
        <f t="shared" si="1"/>
        <v>-</v>
      </c>
      <c r="AH7" s="54"/>
      <c r="AI7" s="53">
        <f t="shared" si="2"/>
        <v>6</v>
      </c>
      <c r="AJ7" s="52">
        <f t="shared" si="3"/>
        <v>1</v>
      </c>
      <c r="AK7" s="52">
        <f t="shared" si="4"/>
        <v>3</v>
      </c>
      <c r="AL7" s="52">
        <f t="shared" si="5"/>
        <v>2</v>
      </c>
      <c r="AM7" s="51">
        <f>SUM(IF(C7&lt;&gt;".",C7)+IF(G7&lt;&gt;".",G7)+IF(K7&lt;&gt;".",K7)+IF(O7&lt;&gt;".",O7)+IF(W7&lt;&gt;".",W7)+IF(AA7&lt;&gt;".",AA7)+IF(AE7&lt;&gt;".",AE7))</f>
        <v>3</v>
      </c>
      <c r="AN7" s="51">
        <f>SUM(IF(D7&lt;&gt;".",D7)+IF(H7&lt;&gt;".",H7)+IF(L7&lt;&gt;".",L7)+IF(P7&lt;&gt;".",P7)+IF(X7&lt;&gt;".",X7)+IF(AB7&lt;&gt;".",AB7)+IF(AF7&lt;&gt;".",AF7))</f>
        <v>10</v>
      </c>
      <c r="AO7" s="50">
        <f t="shared" si="6"/>
        <v>6</v>
      </c>
      <c r="AP7" s="36"/>
      <c r="AQ7" s="48">
        <f t="shared" si="7"/>
        <v>5</v>
      </c>
      <c r="AR7" s="34"/>
      <c r="AS7" s="33">
        <f t="shared" si="8"/>
        <v>-7</v>
      </c>
    </row>
    <row r="8" spans="1:45" ht="15.6" x14ac:dyDescent="0.3">
      <c r="A8" s="69" t="str">
        <f>Nevezők!G8</f>
        <v>Debreczy Zoltán</v>
      </c>
      <c r="B8" s="57">
        <v>5</v>
      </c>
      <c r="C8" s="56">
        <f>(P32)</f>
        <v>1</v>
      </c>
      <c r="D8" s="56">
        <f>(N32)</f>
        <v>3</v>
      </c>
      <c r="E8" s="55" t="str">
        <f t="shared" si="9"/>
        <v>v</v>
      </c>
      <c r="F8" s="57">
        <v>6</v>
      </c>
      <c r="G8" s="56">
        <f>(P38)</f>
        <v>0</v>
      </c>
      <c r="H8" s="56">
        <f>(N38)</f>
        <v>3</v>
      </c>
      <c r="I8" s="55" t="str">
        <f t="shared" si="10"/>
        <v>v</v>
      </c>
      <c r="J8" s="57">
        <v>7</v>
      </c>
      <c r="K8" s="56">
        <f>(P44)</f>
        <v>1</v>
      </c>
      <c r="L8" s="56">
        <f>(N44)</f>
        <v>2</v>
      </c>
      <c r="M8" s="55" t="str">
        <f>IF(K8=".","-",IF(K8&gt;L8,"g",IF(K8=L8,"d","v")))</f>
        <v>v</v>
      </c>
      <c r="N8" s="57">
        <v>1</v>
      </c>
      <c r="O8" s="56">
        <f>(P14)</f>
        <v>0</v>
      </c>
      <c r="P8" s="56">
        <f>(N14)</f>
        <v>0</v>
      </c>
      <c r="Q8" s="55" t="str">
        <f>IF(O8=".","-",IF(O8&gt;P8,"g",IF(O8=P8,"d","v")))</f>
        <v>d</v>
      </c>
      <c r="R8" s="57">
        <v>2</v>
      </c>
      <c r="S8" s="56">
        <f>(P20)</f>
        <v>0</v>
      </c>
      <c r="T8" s="56">
        <f>(N20)</f>
        <v>0</v>
      </c>
      <c r="U8" s="55" t="str">
        <f>IF(S8=".","-",IF(S8&gt;T8,"g",IF(S8=T8,"d","v")))</f>
        <v>d</v>
      </c>
      <c r="V8" s="59"/>
      <c r="W8" s="58"/>
      <c r="X8" s="58"/>
      <c r="Y8" s="58"/>
      <c r="Z8" s="57">
        <v>4</v>
      </c>
      <c r="AA8" s="56">
        <f>(N30)</f>
        <v>0</v>
      </c>
      <c r="AB8" s="56">
        <f>(P30)</f>
        <v>2</v>
      </c>
      <c r="AC8" s="55" t="str">
        <f t="shared" si="0"/>
        <v>v</v>
      </c>
      <c r="AD8" s="57">
        <v>3</v>
      </c>
      <c r="AE8" s="56" t="str">
        <f>(N25)</f>
        <v>.</v>
      </c>
      <c r="AF8" s="56" t="str">
        <f>(P25)</f>
        <v>.</v>
      </c>
      <c r="AG8" s="55" t="str">
        <f t="shared" si="1"/>
        <v>-</v>
      </c>
      <c r="AH8" s="54"/>
      <c r="AI8" s="53">
        <f t="shared" si="2"/>
        <v>6</v>
      </c>
      <c r="AJ8" s="52">
        <f t="shared" si="3"/>
        <v>0</v>
      </c>
      <c r="AK8" s="52">
        <f t="shared" si="4"/>
        <v>2</v>
      </c>
      <c r="AL8" s="52">
        <f t="shared" si="5"/>
        <v>4</v>
      </c>
      <c r="AM8" s="51">
        <f>SUM(IF(C8&lt;&gt;".",C8)+IF(G8&lt;&gt;".",G8)+IF(K8&lt;&gt;".",K8)+IF(S8&lt;&gt;".",S8)+IF(O8&lt;&gt;".",O8)+IF(AA8&lt;&gt;".",AA8)+IF(AE8&lt;&gt;".",AE8))</f>
        <v>2</v>
      </c>
      <c r="AN8" s="51">
        <f>SUM(IF(D8&lt;&gt;".",D8)+IF(H8&lt;&gt;".",H8)+IF(L8&lt;&gt;".",L8)+IF(T8&lt;&gt;".",T8)+IF(P8&lt;&gt;".",P8)+IF(AB8&lt;&gt;".",AB8)+IF(AF8&lt;&gt;".",AF8))</f>
        <v>10</v>
      </c>
      <c r="AO8" s="50">
        <f t="shared" si="6"/>
        <v>2</v>
      </c>
      <c r="AP8" s="36"/>
      <c r="AQ8" s="48">
        <f t="shared" si="7"/>
        <v>7</v>
      </c>
      <c r="AR8" s="34"/>
      <c r="AS8" s="33">
        <f t="shared" si="8"/>
        <v>-8</v>
      </c>
    </row>
    <row r="9" spans="1:45" ht="15.6" x14ac:dyDescent="0.3">
      <c r="A9" s="69" t="str">
        <f>Nevezők!G9</f>
        <v>Kondor Gábor</v>
      </c>
      <c r="B9" s="57">
        <v>6</v>
      </c>
      <c r="C9" s="56">
        <f>(P37)</f>
        <v>0</v>
      </c>
      <c r="D9" s="56">
        <f>(N37)</f>
        <v>3</v>
      </c>
      <c r="E9" s="55" t="str">
        <f t="shared" si="9"/>
        <v>v</v>
      </c>
      <c r="F9" s="57">
        <v>7</v>
      </c>
      <c r="G9" s="56">
        <f>(P43)</f>
        <v>1</v>
      </c>
      <c r="H9" s="56">
        <f>(N43)</f>
        <v>0</v>
      </c>
      <c r="I9" s="55" t="str">
        <f t="shared" si="10"/>
        <v>g</v>
      </c>
      <c r="J9" s="57">
        <v>1</v>
      </c>
      <c r="K9" s="56">
        <f>(P13)</f>
        <v>0</v>
      </c>
      <c r="L9" s="56">
        <f>(N13)</f>
        <v>2</v>
      </c>
      <c r="M9" s="55" t="str">
        <f>IF(K9=".","-",IF(K9&gt;L9,"g",IF(K9=L9,"d","v")))</f>
        <v>v</v>
      </c>
      <c r="N9" s="57">
        <v>2</v>
      </c>
      <c r="O9" s="56">
        <f>(P19)</f>
        <v>0</v>
      </c>
      <c r="P9" s="56">
        <f>(N19)</f>
        <v>0</v>
      </c>
      <c r="Q9" s="55" t="str">
        <f>IF(O9=".","-",IF(O9&gt;P9,"g",IF(O9=P9,"d","v")))</f>
        <v>d</v>
      </c>
      <c r="R9" s="57">
        <v>3</v>
      </c>
      <c r="S9" s="56">
        <f>(P24)</f>
        <v>0</v>
      </c>
      <c r="T9" s="56">
        <f>(N24)</f>
        <v>0</v>
      </c>
      <c r="U9" s="55" t="str">
        <f>IF(S9=".","-",IF(S9&gt;T9,"g",IF(S9=T9,"d","v")))</f>
        <v>d</v>
      </c>
      <c r="V9" s="57">
        <v>4</v>
      </c>
      <c r="W9" s="56">
        <f>(P30)</f>
        <v>2</v>
      </c>
      <c r="X9" s="56">
        <f>(N30)</f>
        <v>0</v>
      </c>
      <c r="Y9" s="55" t="str">
        <f>IF(W9=".","-",IF(W9&gt;X9,"g",IF(W9=X9,"d","v")))</f>
        <v>g</v>
      </c>
      <c r="Z9" s="59"/>
      <c r="AA9" s="58"/>
      <c r="AB9" s="58"/>
      <c r="AC9" s="58"/>
      <c r="AD9" s="57">
        <v>5</v>
      </c>
      <c r="AE9" s="56" t="str">
        <f>(N35)</f>
        <v>.</v>
      </c>
      <c r="AF9" s="56" t="str">
        <f>(P35)</f>
        <v>.</v>
      </c>
      <c r="AG9" s="55" t="str">
        <f t="shared" si="1"/>
        <v>-</v>
      </c>
      <c r="AH9" s="54"/>
      <c r="AI9" s="53">
        <f t="shared" si="2"/>
        <v>6</v>
      </c>
      <c r="AJ9" s="52">
        <f t="shared" si="3"/>
        <v>2</v>
      </c>
      <c r="AK9" s="52">
        <f t="shared" si="4"/>
        <v>2</v>
      </c>
      <c r="AL9" s="52">
        <f t="shared" si="5"/>
        <v>2</v>
      </c>
      <c r="AM9" s="51">
        <f>SUM(IF(C9&lt;&gt;".",C9)+IF(G9&lt;&gt;".",G9)+IF(K9&lt;&gt;".",K9)+IF(S9&lt;&gt;".",S9)+IF(W9&lt;&gt;".",W9)+IF(O9&lt;&gt;".",O9)+IF(AE9&lt;&gt;".",AE9))</f>
        <v>3</v>
      </c>
      <c r="AN9" s="51">
        <f>SUM(IF(D9&lt;&gt;".",D9)+IF(H9&lt;&gt;".",H9)+IF(L9&lt;&gt;".",L9)+IF(T9&lt;&gt;".",T9)+IF(X9&lt;&gt;".",X9)+IF(P9&lt;&gt;".",P9)+IF(AF9&lt;&gt;".",AF9))</f>
        <v>5</v>
      </c>
      <c r="AO9" s="50">
        <f t="shared" si="6"/>
        <v>8</v>
      </c>
      <c r="AP9" s="49"/>
      <c r="AQ9" s="48">
        <f t="shared" si="7"/>
        <v>3</v>
      </c>
      <c r="AR9" s="34"/>
      <c r="AS9" s="33">
        <f t="shared" si="8"/>
        <v>-2</v>
      </c>
    </row>
    <row r="10" spans="1:45" s="10" customFormat="1" ht="16.5" thickBot="1" x14ac:dyDescent="0.25">
      <c r="A10" s="47" t="s">
        <v>31</v>
      </c>
      <c r="B10" s="46">
        <v>7</v>
      </c>
      <c r="C10" s="45" t="str">
        <f>(P42)</f>
        <v>.</v>
      </c>
      <c r="D10" s="45" t="str">
        <f>(N42)</f>
        <v>.</v>
      </c>
      <c r="E10" s="44" t="str">
        <f t="shared" si="9"/>
        <v>-</v>
      </c>
      <c r="F10" s="46">
        <v>2</v>
      </c>
      <c r="G10" s="45" t="str">
        <f>(P18)</f>
        <v>.</v>
      </c>
      <c r="H10" s="45" t="str">
        <f>(N18)</f>
        <v>.</v>
      </c>
      <c r="I10" s="44" t="str">
        <f t="shared" si="10"/>
        <v>-</v>
      </c>
      <c r="J10" s="46">
        <v>4</v>
      </c>
      <c r="K10" s="45" t="str">
        <f>(P29)</f>
        <v>.</v>
      </c>
      <c r="L10" s="45" t="str">
        <f>(N29)</f>
        <v>.</v>
      </c>
      <c r="M10" s="44" t="str">
        <f>IF(K10=".","-",IF(K10&gt;L10,"g",IF(K10=L10,"d","v")))</f>
        <v>-</v>
      </c>
      <c r="N10" s="46">
        <v>6</v>
      </c>
      <c r="O10" s="45" t="str">
        <f>(P40)</f>
        <v>.</v>
      </c>
      <c r="P10" s="45" t="str">
        <f>(N40)</f>
        <v>.</v>
      </c>
      <c r="Q10" s="44" t="str">
        <f>IF(O10=".","-",IF(O10&gt;P10,"g",IF(O10=P10,"d","v")))</f>
        <v>-</v>
      </c>
      <c r="R10" s="46">
        <v>1</v>
      </c>
      <c r="S10" s="45" t="str">
        <f>(P15)</f>
        <v>.</v>
      </c>
      <c r="T10" s="45" t="str">
        <f>(N15)</f>
        <v>.</v>
      </c>
      <c r="U10" s="44" t="str">
        <f>IF(S10=".","-",IF(S10&gt;T10,"g",IF(S10=T10,"d","v")))</f>
        <v>-</v>
      </c>
      <c r="V10" s="46">
        <v>3</v>
      </c>
      <c r="W10" s="45" t="str">
        <f>(P25)</f>
        <v>.</v>
      </c>
      <c r="X10" s="45" t="str">
        <f>(N25)</f>
        <v>.</v>
      </c>
      <c r="Y10" s="44" t="str">
        <f>IF(W10=".","-",IF(W10&gt;X10,"g",IF(W10=X10,"d","v")))</f>
        <v>-</v>
      </c>
      <c r="Z10" s="46">
        <v>5</v>
      </c>
      <c r="AA10" s="45" t="str">
        <f>(P35)</f>
        <v>.</v>
      </c>
      <c r="AB10" s="45" t="str">
        <f>(N35)</f>
        <v>.</v>
      </c>
      <c r="AC10" s="44" t="str">
        <f>IF(AA10=".","-",IF(AA10&gt;AB10,"g",IF(AA10=AB10,"d","v")))</f>
        <v>-</v>
      </c>
      <c r="AD10" s="43"/>
      <c r="AE10" s="42"/>
      <c r="AF10" s="42"/>
      <c r="AG10" s="42"/>
      <c r="AH10" s="41"/>
      <c r="AI10" s="40">
        <f t="shared" si="2"/>
        <v>0</v>
      </c>
      <c r="AJ10" s="39">
        <f t="shared" si="3"/>
        <v>0</v>
      </c>
      <c r="AK10" s="39">
        <f t="shared" si="4"/>
        <v>0</v>
      </c>
      <c r="AL10" s="39">
        <f t="shared" si="5"/>
        <v>0</v>
      </c>
      <c r="AM10" s="38">
        <f>SUM(IF(C10&lt;&gt;".",C10)+IF(G10&lt;&gt;".",G10)+IF(K10&lt;&gt;".",K10)+IF(S10&lt;&gt;".",S10)+IF(W10&lt;&gt;".",W10)+IF(AA10&lt;&gt;".",AA10)+IF(O10&lt;&gt;".",O10))</f>
        <v>0</v>
      </c>
      <c r="AN10" s="38">
        <f>SUM(IF(D10&lt;&gt;".",D10)+IF(H10&lt;&gt;".",H10)+IF(L10&lt;&gt;".",L10)+IF(T10&lt;&gt;".",T10)+IF(X10&lt;&gt;".",X10)+IF(AB10&lt;&gt;".",AB10)+IF(P10&lt;&gt;".",P10))</f>
        <v>0</v>
      </c>
      <c r="AO10" s="37">
        <f t="shared" si="6"/>
        <v>0</v>
      </c>
      <c r="AP10" s="36"/>
      <c r="AQ10" s="35">
        <f t="shared" si="7"/>
        <v>8</v>
      </c>
      <c r="AR10" s="34"/>
      <c r="AS10" s="33">
        <f t="shared" si="8"/>
        <v>0</v>
      </c>
    </row>
    <row r="11" spans="1:45" s="10" customFormat="1" ht="3.75" customHeight="1" thickTop="1" x14ac:dyDescent="0.2">
      <c r="B11" s="32"/>
      <c r="C11" s="31"/>
      <c r="D11" s="31"/>
      <c r="E11" s="30"/>
      <c r="F11" s="32"/>
      <c r="G11" s="31"/>
      <c r="H11" s="31"/>
      <c r="I11" s="30"/>
      <c r="J11" s="32"/>
      <c r="K11" s="31"/>
      <c r="L11" s="31"/>
      <c r="M11" s="30"/>
      <c r="N11" s="32"/>
      <c r="O11" s="31"/>
      <c r="P11" s="31"/>
      <c r="Q11" s="30"/>
      <c r="R11" s="32"/>
      <c r="S11" s="31"/>
      <c r="T11" s="31"/>
      <c r="U11" s="30"/>
      <c r="V11" s="32"/>
      <c r="W11" s="31"/>
      <c r="X11" s="31"/>
      <c r="Y11" s="30"/>
      <c r="Z11" s="32"/>
      <c r="AA11" s="31"/>
      <c r="AB11" s="31"/>
      <c r="AC11" s="30"/>
      <c r="AI11" s="29"/>
      <c r="AJ11" s="28"/>
      <c r="AK11" s="28"/>
      <c r="AL11" s="28"/>
      <c r="AM11" s="27"/>
      <c r="AN11" s="27"/>
      <c r="AO11" s="26"/>
    </row>
    <row r="12" spans="1:45" s="10" customFormat="1" ht="26.25" x14ac:dyDescent="0.3">
      <c r="A12" s="18">
        <v>1</v>
      </c>
      <c r="B12" s="17"/>
      <c r="D12" s="16"/>
      <c r="K12" s="15"/>
      <c r="L12" s="14" t="str">
        <f>($A$3)</f>
        <v>Szendrey Tibor</v>
      </c>
      <c r="M12" s="15"/>
      <c r="N12" s="13">
        <v>2</v>
      </c>
      <c r="O12" s="12" t="s">
        <v>32</v>
      </c>
      <c r="P12" s="13">
        <v>2</v>
      </c>
      <c r="R12" s="10" t="str">
        <f>($A$4)</f>
        <v>Kiss István</v>
      </c>
      <c r="W12" s="15"/>
      <c r="X12" s="15"/>
      <c r="Y12" s="15"/>
      <c r="AQ12" s="9"/>
    </row>
    <row r="13" spans="1:45" ht="20.25" x14ac:dyDescent="0.3">
      <c r="A13" s="8"/>
      <c r="B13" s="2"/>
      <c r="E13" s="10"/>
      <c r="F13" s="10"/>
      <c r="G13" s="10"/>
      <c r="H13" s="10"/>
      <c r="I13" s="10"/>
      <c r="J13" s="10"/>
      <c r="L13" s="14" t="str">
        <f>($A$5)</f>
        <v>Major István</v>
      </c>
      <c r="N13" s="13">
        <v>2</v>
      </c>
      <c r="O13" s="12" t="s">
        <v>32</v>
      </c>
      <c r="P13" s="13">
        <v>0</v>
      </c>
      <c r="R13" s="10" t="str">
        <f>($A$9)</f>
        <v>Kondor Gábor</v>
      </c>
      <c r="S13" s="10"/>
      <c r="V13" s="10"/>
      <c r="Z13" s="10"/>
      <c r="AA13" s="11"/>
      <c r="AB13" s="12"/>
      <c r="AC13" s="11"/>
      <c r="AE13" s="10"/>
      <c r="AF13" s="10"/>
      <c r="AG13" s="10"/>
      <c r="AH13" s="10"/>
      <c r="AI13" s="10"/>
      <c r="AJ13" s="10"/>
      <c r="AL13" s="10"/>
      <c r="AM13" s="10"/>
      <c r="AN13" s="10"/>
      <c r="AO13" s="10"/>
      <c r="AQ13" s="9"/>
    </row>
    <row r="14" spans="1:45" ht="20.25" x14ac:dyDescent="0.3">
      <c r="A14" s="8"/>
      <c r="B14" s="2"/>
      <c r="D14" s="16"/>
      <c r="E14" s="10"/>
      <c r="F14" s="10"/>
      <c r="G14" s="10"/>
      <c r="H14" s="10"/>
      <c r="I14" s="10"/>
      <c r="J14" s="10"/>
      <c r="L14" s="14" t="str">
        <f>($A$6)</f>
        <v>Deme Gyula</v>
      </c>
      <c r="N14" s="13">
        <v>0</v>
      </c>
      <c r="O14" s="12" t="s">
        <v>32</v>
      </c>
      <c r="P14" s="13">
        <v>0</v>
      </c>
      <c r="Q14" s="10"/>
      <c r="R14" s="10" t="str">
        <f>($A$8)</f>
        <v>Debreczy Zoltán</v>
      </c>
      <c r="S14" s="10"/>
      <c r="V14" s="10"/>
      <c r="Z14" s="10"/>
      <c r="AA14" s="15"/>
      <c r="AB14" s="15"/>
      <c r="AC14" s="15"/>
      <c r="AE14" s="10"/>
      <c r="AF14" s="10"/>
      <c r="AG14" s="10"/>
      <c r="AH14" s="10"/>
      <c r="AI14" s="10"/>
      <c r="AJ14" s="10"/>
      <c r="AL14" s="10"/>
      <c r="AM14" s="10"/>
      <c r="AN14" s="10"/>
      <c r="AO14" s="10"/>
      <c r="AQ14" s="9"/>
      <c r="AR14" s="10"/>
    </row>
    <row r="15" spans="1:45" ht="20.25" x14ac:dyDescent="0.3">
      <c r="A15" s="8"/>
      <c r="B15" s="2"/>
      <c r="E15" s="10"/>
      <c r="F15" s="10"/>
      <c r="G15" s="10"/>
      <c r="H15" s="10"/>
      <c r="I15" s="10"/>
      <c r="J15" s="10"/>
      <c r="L15" s="14" t="str">
        <f>($A$7)</f>
        <v>Dr. Havas Péter</v>
      </c>
      <c r="N15" s="13" t="s">
        <v>31</v>
      </c>
      <c r="O15" s="12" t="s">
        <v>32</v>
      </c>
      <c r="P15" s="13" t="s">
        <v>31</v>
      </c>
      <c r="R15" s="10" t="str">
        <f>($A$10)</f>
        <v>.</v>
      </c>
      <c r="S15" s="10"/>
      <c r="V15" s="10"/>
      <c r="Z15" s="10"/>
      <c r="AA15" s="11"/>
      <c r="AB15" s="12"/>
      <c r="AC15" s="11"/>
      <c r="AE15" s="10"/>
      <c r="AF15" s="10"/>
      <c r="AG15" s="10"/>
      <c r="AH15" s="10"/>
      <c r="AI15" s="10"/>
      <c r="AJ15" s="10"/>
      <c r="AL15" s="10"/>
      <c r="AM15" s="10"/>
      <c r="AN15" s="10"/>
      <c r="AO15" s="10"/>
      <c r="AQ15" s="9"/>
    </row>
    <row r="16" spans="1:45" ht="3.75" customHeight="1" x14ac:dyDescent="0.4">
      <c r="A16" s="8"/>
      <c r="B16" s="2"/>
      <c r="C16" s="7"/>
      <c r="D16" s="6"/>
      <c r="E16" s="2"/>
      <c r="F16" s="2"/>
      <c r="G16" s="2"/>
      <c r="H16" s="2"/>
      <c r="I16" s="2"/>
      <c r="J16" s="2"/>
      <c r="K16" s="3"/>
      <c r="L16" s="3"/>
      <c r="M16" s="3"/>
      <c r="N16" s="2"/>
      <c r="O16" s="4"/>
      <c r="P16" s="2"/>
      <c r="Q16" s="4"/>
      <c r="R16" s="2"/>
      <c r="S16" s="2"/>
      <c r="T16" s="3"/>
      <c r="U16" s="3"/>
      <c r="V16" s="2"/>
      <c r="W16" s="3"/>
      <c r="X16" s="3"/>
      <c r="Y16" s="3"/>
      <c r="Z16" s="2"/>
      <c r="AA16" s="4"/>
      <c r="AB16" s="5"/>
      <c r="AC16" s="4"/>
      <c r="AD16" s="3"/>
      <c r="AE16" s="2"/>
      <c r="AF16" s="2"/>
      <c r="AG16" s="2"/>
    </row>
    <row r="17" spans="1:44" s="10" customFormat="1" ht="26.25" x14ac:dyDescent="0.3">
      <c r="A17" s="18">
        <v>2</v>
      </c>
      <c r="B17" s="25"/>
      <c r="D17" s="16"/>
      <c r="K17" s="15"/>
      <c r="L17" s="14" t="str">
        <f>($A$3)</f>
        <v>Szendrey Tibor</v>
      </c>
      <c r="M17" s="15"/>
      <c r="N17" s="13">
        <v>3</v>
      </c>
      <c r="O17" s="12" t="s">
        <v>32</v>
      </c>
      <c r="P17" s="13">
        <v>1</v>
      </c>
      <c r="R17" s="10" t="str">
        <f>($A$5)</f>
        <v>Major István</v>
      </c>
      <c r="W17" s="15"/>
      <c r="X17" s="15"/>
      <c r="Y17" s="15"/>
      <c r="AQ17" s="9"/>
    </row>
    <row r="18" spans="1:44" ht="20.25" x14ac:dyDescent="0.3">
      <c r="A18" s="8"/>
      <c r="B18" s="19"/>
      <c r="E18" s="10"/>
      <c r="F18" s="10"/>
      <c r="G18" s="10"/>
      <c r="H18" s="10"/>
      <c r="I18" s="10"/>
      <c r="J18" s="10"/>
      <c r="L18" s="14" t="str">
        <f>($A$4)</f>
        <v>Kiss István</v>
      </c>
      <c r="N18" s="13" t="s">
        <v>31</v>
      </c>
      <c r="O18" s="12" t="s">
        <v>32</v>
      </c>
      <c r="P18" s="13" t="s">
        <v>31</v>
      </c>
      <c r="R18" s="10" t="str">
        <f>($A$10)</f>
        <v>.</v>
      </c>
      <c r="S18" s="10"/>
      <c r="V18" s="10"/>
      <c r="Z18" s="10"/>
      <c r="AA18" s="11"/>
      <c r="AB18" s="12"/>
      <c r="AC18" s="11"/>
      <c r="AE18" s="10"/>
      <c r="AF18" s="10"/>
      <c r="AG18" s="10"/>
      <c r="AH18" s="10"/>
      <c r="AI18" s="10"/>
      <c r="AJ18" s="10"/>
      <c r="AL18" s="10"/>
      <c r="AM18" s="10"/>
      <c r="AN18" s="10"/>
      <c r="AO18" s="10"/>
      <c r="AQ18" s="9"/>
    </row>
    <row r="19" spans="1:44" ht="20.25" x14ac:dyDescent="0.3">
      <c r="A19" s="8"/>
      <c r="B19" s="19"/>
      <c r="D19" s="16"/>
      <c r="E19" s="10"/>
      <c r="F19" s="10"/>
      <c r="G19" s="10"/>
      <c r="H19" s="10"/>
      <c r="I19" s="10"/>
      <c r="J19" s="10"/>
      <c r="L19" s="14" t="str">
        <f>($A$6)</f>
        <v>Deme Gyula</v>
      </c>
      <c r="N19" s="13">
        <v>0</v>
      </c>
      <c r="O19" s="12" t="s">
        <v>32</v>
      </c>
      <c r="P19" s="13">
        <v>0</v>
      </c>
      <c r="Q19" s="10"/>
      <c r="R19" s="10" t="str">
        <f>($A$9)</f>
        <v>Kondor Gábor</v>
      </c>
      <c r="S19" s="10"/>
      <c r="V19" s="10"/>
      <c r="Z19" s="10"/>
      <c r="AA19" s="15"/>
      <c r="AB19" s="15"/>
      <c r="AC19" s="15"/>
      <c r="AE19" s="10"/>
      <c r="AF19" s="10"/>
      <c r="AG19" s="10"/>
      <c r="AH19" s="10"/>
      <c r="AI19" s="10"/>
      <c r="AJ19" s="10"/>
      <c r="AL19" s="10"/>
      <c r="AM19" s="10"/>
      <c r="AN19" s="10"/>
      <c r="AO19" s="10"/>
      <c r="AQ19" s="9"/>
      <c r="AR19" s="10"/>
    </row>
    <row r="20" spans="1:44" ht="20.25" x14ac:dyDescent="0.3">
      <c r="A20" s="8"/>
      <c r="B20" s="19"/>
      <c r="E20" s="10"/>
      <c r="F20" s="10"/>
      <c r="G20" s="10"/>
      <c r="H20" s="10"/>
      <c r="I20" s="10"/>
      <c r="J20" s="10"/>
      <c r="L20" s="14" t="str">
        <f>($A$7)</f>
        <v>Dr. Havas Péter</v>
      </c>
      <c r="N20" s="13">
        <v>0</v>
      </c>
      <c r="O20" s="12" t="s">
        <v>32</v>
      </c>
      <c r="P20" s="13">
        <v>0</v>
      </c>
      <c r="R20" s="10" t="str">
        <f>($A$8)</f>
        <v>Debreczy Zoltán</v>
      </c>
      <c r="S20" s="10"/>
      <c r="V20" s="10"/>
      <c r="Z20" s="10"/>
      <c r="AA20" s="11"/>
      <c r="AB20" s="12"/>
      <c r="AC20" s="11"/>
      <c r="AE20" s="10"/>
      <c r="AF20" s="10"/>
      <c r="AG20" s="10"/>
      <c r="AH20" s="10"/>
      <c r="AI20" s="10"/>
      <c r="AJ20" s="10"/>
      <c r="AL20" s="10"/>
      <c r="AM20" s="10"/>
      <c r="AN20" s="10"/>
      <c r="AO20" s="10"/>
      <c r="AQ20" s="9"/>
    </row>
    <row r="21" spans="1:44" ht="3.75" customHeight="1" x14ac:dyDescent="0.4">
      <c r="A21" s="8"/>
      <c r="B21" s="19"/>
      <c r="C21" s="24"/>
      <c r="D21" s="23"/>
      <c r="E21" s="19"/>
      <c r="F21" s="19"/>
      <c r="G21" s="19"/>
      <c r="H21" s="19"/>
      <c r="I21" s="19"/>
      <c r="J21" s="19"/>
      <c r="K21" s="20"/>
      <c r="L21" s="20"/>
      <c r="M21" s="20"/>
      <c r="N21" s="19"/>
      <c r="O21" s="21"/>
      <c r="P21" s="19"/>
      <c r="Q21" s="21"/>
      <c r="R21" s="19"/>
      <c r="S21" s="19"/>
      <c r="T21" s="20"/>
      <c r="U21" s="20"/>
      <c r="V21" s="19"/>
      <c r="W21" s="20"/>
      <c r="X21" s="20"/>
      <c r="Y21" s="20"/>
      <c r="Z21" s="19"/>
      <c r="AA21" s="21"/>
      <c r="AB21" s="22"/>
      <c r="AC21" s="21"/>
      <c r="AD21" s="20"/>
      <c r="AE21" s="19"/>
      <c r="AF21" s="19"/>
      <c r="AG21" s="19"/>
    </row>
    <row r="22" spans="1:44" s="10" customFormat="1" ht="26.25" x14ac:dyDescent="0.3">
      <c r="A22" s="18">
        <v>3</v>
      </c>
      <c r="B22" s="17"/>
      <c r="D22" s="16"/>
      <c r="K22" s="15"/>
      <c r="L22" s="14" t="str">
        <f>($A$3)</f>
        <v>Szendrey Tibor</v>
      </c>
      <c r="M22" s="15"/>
      <c r="N22" s="13">
        <v>1</v>
      </c>
      <c r="O22" s="12" t="s">
        <v>32</v>
      </c>
      <c r="P22" s="13">
        <v>1</v>
      </c>
      <c r="R22" s="10" t="str">
        <f>($A$6)</f>
        <v>Deme Gyula</v>
      </c>
      <c r="W22" s="15"/>
      <c r="X22" s="15"/>
      <c r="Y22" s="15"/>
      <c r="AQ22" s="9"/>
    </row>
    <row r="23" spans="1:44" ht="20.25" x14ac:dyDescent="0.3">
      <c r="A23" s="8"/>
      <c r="B23" s="2"/>
      <c r="E23" s="10"/>
      <c r="F23" s="10"/>
      <c r="G23" s="10"/>
      <c r="H23" s="10"/>
      <c r="I23" s="10"/>
      <c r="J23" s="10"/>
      <c r="L23" s="14" t="str">
        <f>($A$4)</f>
        <v>Kiss István</v>
      </c>
      <c r="N23" s="13">
        <v>3</v>
      </c>
      <c r="O23" s="12" t="s">
        <v>32</v>
      </c>
      <c r="P23" s="13">
        <v>0</v>
      </c>
      <c r="R23" s="10" t="str">
        <f>($A$5)</f>
        <v>Major István</v>
      </c>
      <c r="S23" s="10"/>
      <c r="V23" s="10"/>
      <c r="Z23" s="10"/>
      <c r="AA23" s="11"/>
      <c r="AB23" s="12"/>
      <c r="AC23" s="11"/>
      <c r="AE23" s="10"/>
      <c r="AF23" s="10"/>
      <c r="AG23" s="10"/>
      <c r="AH23" s="10"/>
      <c r="AI23" s="10"/>
      <c r="AJ23" s="10"/>
      <c r="AL23" s="10"/>
      <c r="AM23" s="10"/>
      <c r="AN23" s="10"/>
      <c r="AO23" s="10"/>
      <c r="AQ23" s="9"/>
    </row>
    <row r="24" spans="1:44" ht="20.25" x14ac:dyDescent="0.3">
      <c r="A24" s="8"/>
      <c r="B24" s="2"/>
      <c r="D24" s="16"/>
      <c r="E24" s="10"/>
      <c r="F24" s="10"/>
      <c r="G24" s="10"/>
      <c r="H24" s="10"/>
      <c r="I24" s="10"/>
      <c r="J24" s="10"/>
      <c r="L24" s="14" t="str">
        <f>($A$7)</f>
        <v>Dr. Havas Péter</v>
      </c>
      <c r="N24" s="13">
        <v>0</v>
      </c>
      <c r="O24" s="12" t="s">
        <v>32</v>
      </c>
      <c r="P24" s="13">
        <v>0</v>
      </c>
      <c r="Q24" s="10"/>
      <c r="R24" s="10" t="str">
        <f>($A$9)</f>
        <v>Kondor Gábor</v>
      </c>
      <c r="S24" s="10"/>
      <c r="V24" s="10"/>
      <c r="Z24" s="10"/>
      <c r="AA24" s="15"/>
      <c r="AB24" s="15"/>
      <c r="AC24" s="15"/>
      <c r="AE24" s="10"/>
      <c r="AF24" s="10"/>
      <c r="AG24" s="10"/>
      <c r="AH24" s="10"/>
      <c r="AI24" s="10"/>
      <c r="AJ24" s="10"/>
      <c r="AL24" s="10"/>
      <c r="AM24" s="10"/>
      <c r="AN24" s="10"/>
      <c r="AO24" s="10"/>
      <c r="AQ24" s="9"/>
      <c r="AR24" s="10"/>
    </row>
    <row r="25" spans="1:44" ht="20.25" x14ac:dyDescent="0.3">
      <c r="A25" s="8"/>
      <c r="B25" s="2"/>
      <c r="E25" s="10"/>
      <c r="F25" s="10"/>
      <c r="G25" s="10"/>
      <c r="H25" s="10"/>
      <c r="I25" s="10"/>
      <c r="J25" s="10"/>
      <c r="L25" s="14" t="str">
        <f>($A$8)</f>
        <v>Debreczy Zoltán</v>
      </c>
      <c r="N25" s="13" t="s">
        <v>31</v>
      </c>
      <c r="O25" s="12" t="s">
        <v>32</v>
      </c>
      <c r="P25" s="13" t="s">
        <v>31</v>
      </c>
      <c r="R25" s="10" t="str">
        <f>($A$10)</f>
        <v>.</v>
      </c>
      <c r="S25" s="10"/>
      <c r="V25" s="10"/>
      <c r="Z25" s="10"/>
      <c r="AA25" s="11"/>
      <c r="AB25" s="12"/>
      <c r="AC25" s="11"/>
      <c r="AE25" s="10"/>
      <c r="AF25" s="10"/>
      <c r="AG25" s="10"/>
      <c r="AH25" s="10"/>
      <c r="AI25" s="10"/>
      <c r="AJ25" s="10"/>
      <c r="AL25" s="10"/>
      <c r="AM25" s="10"/>
      <c r="AN25" s="10"/>
      <c r="AO25" s="10"/>
      <c r="AQ25" s="9"/>
    </row>
    <row r="26" spans="1:44" ht="3.75" customHeight="1" x14ac:dyDescent="0.4">
      <c r="A26" s="8"/>
      <c r="B26" s="2"/>
      <c r="C26" s="7"/>
      <c r="D26" s="6"/>
      <c r="E26" s="2"/>
      <c r="F26" s="2"/>
      <c r="G26" s="2"/>
      <c r="H26" s="2"/>
      <c r="I26" s="2"/>
      <c r="J26" s="2"/>
      <c r="K26" s="3"/>
      <c r="L26" s="3"/>
      <c r="M26" s="3"/>
      <c r="N26" s="2"/>
      <c r="O26" s="4"/>
      <c r="P26" s="2"/>
      <c r="Q26" s="4"/>
      <c r="R26" s="2"/>
      <c r="S26" s="2"/>
      <c r="T26" s="3"/>
      <c r="U26" s="3"/>
      <c r="V26" s="2"/>
      <c r="W26" s="3"/>
      <c r="X26" s="3"/>
      <c r="Y26" s="3"/>
      <c r="Z26" s="2"/>
      <c r="AA26" s="4"/>
      <c r="AB26" s="5"/>
      <c r="AC26" s="4"/>
      <c r="AD26" s="3"/>
      <c r="AE26" s="2"/>
      <c r="AF26" s="2"/>
      <c r="AG26" s="2"/>
    </row>
    <row r="27" spans="1:44" s="10" customFormat="1" ht="26.25" x14ac:dyDescent="0.3">
      <c r="A27" s="18">
        <v>4</v>
      </c>
      <c r="B27" s="25"/>
      <c r="D27" s="16"/>
      <c r="K27" s="15"/>
      <c r="L27" s="14" t="str">
        <f>($A$3)</f>
        <v>Szendrey Tibor</v>
      </c>
      <c r="M27" s="15"/>
      <c r="N27" s="13">
        <v>4</v>
      </c>
      <c r="O27" s="12" t="s">
        <v>32</v>
      </c>
      <c r="P27" s="13">
        <v>0</v>
      </c>
      <c r="R27" s="10" t="str">
        <f>($A$7)</f>
        <v>Dr. Havas Péter</v>
      </c>
      <c r="W27" s="15"/>
      <c r="X27" s="15"/>
      <c r="Y27" s="15"/>
      <c r="AQ27" s="9"/>
    </row>
    <row r="28" spans="1:44" ht="20.25" x14ac:dyDescent="0.3">
      <c r="A28" s="8"/>
      <c r="B28" s="19"/>
      <c r="E28" s="10"/>
      <c r="F28" s="10"/>
      <c r="G28" s="10"/>
      <c r="H28" s="10"/>
      <c r="I28" s="10"/>
      <c r="J28" s="10"/>
      <c r="L28" s="14" t="str">
        <f>($A$4)</f>
        <v>Kiss István</v>
      </c>
      <c r="N28" s="13">
        <v>2</v>
      </c>
      <c r="O28" s="12" t="s">
        <v>32</v>
      </c>
      <c r="P28" s="13">
        <v>2</v>
      </c>
      <c r="R28" s="10" t="str">
        <f>($A$6)</f>
        <v>Deme Gyula</v>
      </c>
      <c r="S28" s="10"/>
      <c r="V28" s="10"/>
      <c r="Z28" s="10"/>
      <c r="AA28" s="11"/>
      <c r="AB28" s="12"/>
      <c r="AC28" s="11"/>
      <c r="AE28" s="10"/>
      <c r="AF28" s="10"/>
      <c r="AG28" s="10"/>
      <c r="AH28" s="10"/>
      <c r="AI28" s="10"/>
      <c r="AJ28" s="10"/>
      <c r="AL28" s="10"/>
      <c r="AM28" s="10"/>
      <c r="AN28" s="10"/>
      <c r="AO28" s="10"/>
      <c r="AQ28" s="9"/>
    </row>
    <row r="29" spans="1:44" ht="20.25" x14ac:dyDescent="0.3">
      <c r="A29" s="8"/>
      <c r="B29" s="19"/>
      <c r="D29" s="16"/>
      <c r="E29" s="10"/>
      <c r="F29" s="10"/>
      <c r="G29" s="10"/>
      <c r="H29" s="10"/>
      <c r="I29" s="10"/>
      <c r="J29" s="10"/>
      <c r="L29" s="14" t="str">
        <f>($A$5)</f>
        <v>Major István</v>
      </c>
      <c r="N29" s="13" t="s">
        <v>31</v>
      </c>
      <c r="O29" s="12" t="s">
        <v>32</v>
      </c>
      <c r="P29" s="13" t="s">
        <v>31</v>
      </c>
      <c r="Q29" s="10"/>
      <c r="R29" s="10" t="str">
        <f>($A$10)</f>
        <v>.</v>
      </c>
      <c r="S29" s="10"/>
      <c r="V29" s="10"/>
      <c r="Z29" s="10"/>
      <c r="AA29" s="15"/>
      <c r="AB29" s="15"/>
      <c r="AC29" s="15"/>
      <c r="AE29" s="10"/>
      <c r="AF29" s="10"/>
      <c r="AG29" s="10"/>
      <c r="AH29" s="10"/>
      <c r="AI29" s="10"/>
      <c r="AJ29" s="10"/>
      <c r="AL29" s="10"/>
      <c r="AM29" s="10"/>
      <c r="AN29" s="10"/>
      <c r="AO29" s="10"/>
      <c r="AQ29" s="9"/>
      <c r="AR29" s="10"/>
    </row>
    <row r="30" spans="1:44" ht="20.25" x14ac:dyDescent="0.3">
      <c r="A30" s="8"/>
      <c r="B30" s="19"/>
      <c r="E30" s="10"/>
      <c r="F30" s="10"/>
      <c r="G30" s="10"/>
      <c r="H30" s="10"/>
      <c r="I30" s="10"/>
      <c r="J30" s="10"/>
      <c r="L30" s="14" t="str">
        <f>($A$8)</f>
        <v>Debreczy Zoltán</v>
      </c>
      <c r="N30" s="13">
        <v>0</v>
      </c>
      <c r="O30" s="12" t="s">
        <v>32</v>
      </c>
      <c r="P30" s="13">
        <v>2</v>
      </c>
      <c r="R30" s="10" t="str">
        <f>($A$9)</f>
        <v>Kondor Gábor</v>
      </c>
      <c r="S30" s="10"/>
      <c r="V30" s="10"/>
      <c r="Z30" s="10"/>
      <c r="AA30" s="11"/>
      <c r="AB30" s="12"/>
      <c r="AC30" s="11"/>
      <c r="AE30" s="10"/>
      <c r="AF30" s="10"/>
      <c r="AG30" s="10"/>
      <c r="AH30" s="10"/>
      <c r="AI30" s="10"/>
      <c r="AJ30" s="10"/>
      <c r="AL30" s="10"/>
      <c r="AM30" s="10"/>
      <c r="AN30" s="10"/>
      <c r="AO30" s="10"/>
      <c r="AQ30" s="9"/>
    </row>
    <row r="31" spans="1:44" ht="3.75" customHeight="1" x14ac:dyDescent="0.4">
      <c r="A31" s="8"/>
      <c r="B31" s="19"/>
      <c r="C31" s="24"/>
      <c r="D31" s="23"/>
      <c r="E31" s="19"/>
      <c r="F31" s="19"/>
      <c r="G31" s="19"/>
      <c r="H31" s="19"/>
      <c r="I31" s="19"/>
      <c r="J31" s="19"/>
      <c r="K31" s="20"/>
      <c r="L31" s="20"/>
      <c r="M31" s="20"/>
      <c r="N31" s="19"/>
      <c r="O31" s="21"/>
      <c r="P31" s="19"/>
      <c r="Q31" s="21"/>
      <c r="R31" s="19"/>
      <c r="S31" s="19"/>
      <c r="T31" s="20"/>
      <c r="U31" s="20"/>
      <c r="V31" s="19"/>
      <c r="W31" s="20"/>
      <c r="X31" s="20"/>
      <c r="Y31" s="20"/>
      <c r="Z31" s="19"/>
      <c r="AA31" s="21"/>
      <c r="AB31" s="22"/>
      <c r="AC31" s="21"/>
      <c r="AD31" s="20"/>
      <c r="AE31" s="19"/>
      <c r="AF31" s="19"/>
      <c r="AG31" s="19"/>
    </row>
    <row r="32" spans="1:44" s="10" customFormat="1" ht="26.25" x14ac:dyDescent="0.3">
      <c r="A32" s="18">
        <v>5</v>
      </c>
      <c r="B32" s="17"/>
      <c r="D32" s="16"/>
      <c r="K32" s="15"/>
      <c r="L32" s="14" t="str">
        <f>($A$3)</f>
        <v>Szendrey Tibor</v>
      </c>
      <c r="M32" s="15"/>
      <c r="N32" s="13">
        <v>3</v>
      </c>
      <c r="O32" s="12" t="s">
        <v>32</v>
      </c>
      <c r="P32" s="13">
        <v>1</v>
      </c>
      <c r="R32" s="10" t="str">
        <f>($A$8)</f>
        <v>Debreczy Zoltán</v>
      </c>
      <c r="W32" s="15"/>
      <c r="X32" s="15"/>
      <c r="Y32" s="15"/>
      <c r="AQ32" s="9"/>
    </row>
    <row r="33" spans="1:44" ht="20.25" x14ac:dyDescent="0.3">
      <c r="A33" s="8"/>
      <c r="B33" s="2"/>
      <c r="E33" s="10"/>
      <c r="F33" s="10"/>
      <c r="G33" s="10"/>
      <c r="H33" s="10"/>
      <c r="I33" s="10"/>
      <c r="J33" s="10"/>
      <c r="L33" s="14" t="str">
        <f>($A$4)</f>
        <v>Kiss István</v>
      </c>
      <c r="N33" s="13">
        <v>5</v>
      </c>
      <c r="O33" s="12" t="s">
        <v>32</v>
      </c>
      <c r="P33" s="13">
        <v>0</v>
      </c>
      <c r="R33" s="10" t="str">
        <f>($A$7)</f>
        <v>Dr. Havas Péter</v>
      </c>
      <c r="S33" s="10"/>
      <c r="V33" s="10"/>
      <c r="Z33" s="10"/>
      <c r="AA33" s="11"/>
      <c r="AB33" s="12"/>
      <c r="AC33" s="11"/>
      <c r="AE33" s="10"/>
      <c r="AF33" s="10"/>
      <c r="AG33" s="10"/>
      <c r="AH33" s="10"/>
      <c r="AI33" s="10"/>
      <c r="AJ33" s="10"/>
      <c r="AL33" s="10"/>
      <c r="AM33" s="10"/>
      <c r="AN33" s="10"/>
      <c r="AO33" s="10"/>
      <c r="AQ33" s="9"/>
    </row>
    <row r="34" spans="1:44" ht="20.25" x14ac:dyDescent="0.3">
      <c r="A34" s="8"/>
      <c r="B34" s="2"/>
      <c r="D34" s="16"/>
      <c r="E34" s="10"/>
      <c r="F34" s="10"/>
      <c r="G34" s="10"/>
      <c r="H34" s="10"/>
      <c r="I34" s="10"/>
      <c r="J34" s="10"/>
      <c r="L34" s="14" t="str">
        <f>($A$5)</f>
        <v>Major István</v>
      </c>
      <c r="N34" s="13">
        <v>0</v>
      </c>
      <c r="O34" s="12" t="s">
        <v>32</v>
      </c>
      <c r="P34" s="13">
        <v>0</v>
      </c>
      <c r="Q34" s="10"/>
      <c r="R34" s="10" t="str">
        <f>($A$6)</f>
        <v>Deme Gyula</v>
      </c>
      <c r="S34" s="10"/>
      <c r="V34" s="10"/>
      <c r="Z34" s="10"/>
      <c r="AA34" s="15"/>
      <c r="AB34" s="15"/>
      <c r="AC34" s="15"/>
      <c r="AE34" s="10"/>
      <c r="AF34" s="10"/>
      <c r="AG34" s="10"/>
      <c r="AH34" s="10"/>
      <c r="AI34" s="10"/>
      <c r="AJ34" s="10"/>
      <c r="AL34" s="10"/>
      <c r="AM34" s="10"/>
      <c r="AN34" s="10"/>
      <c r="AO34" s="10"/>
      <c r="AQ34" s="9"/>
      <c r="AR34" s="10"/>
    </row>
    <row r="35" spans="1:44" ht="20.25" x14ac:dyDescent="0.3">
      <c r="A35" s="8"/>
      <c r="B35" s="2"/>
      <c r="E35" s="10"/>
      <c r="F35" s="10"/>
      <c r="G35" s="10"/>
      <c r="H35" s="10"/>
      <c r="I35" s="10"/>
      <c r="J35" s="10"/>
      <c r="L35" s="14" t="str">
        <f>($A$9)</f>
        <v>Kondor Gábor</v>
      </c>
      <c r="N35" s="13" t="s">
        <v>31</v>
      </c>
      <c r="O35" s="12" t="s">
        <v>32</v>
      </c>
      <c r="P35" s="13" t="s">
        <v>31</v>
      </c>
      <c r="R35" s="10" t="str">
        <f>($A$10)</f>
        <v>.</v>
      </c>
      <c r="S35" s="10"/>
      <c r="V35" s="10"/>
      <c r="Z35" s="10"/>
      <c r="AA35" s="11"/>
      <c r="AB35" s="12"/>
      <c r="AC35" s="11"/>
      <c r="AE35" s="10"/>
      <c r="AF35" s="10"/>
      <c r="AG35" s="10"/>
      <c r="AH35" s="10"/>
      <c r="AI35" s="10"/>
      <c r="AJ35" s="10"/>
      <c r="AL35" s="10"/>
      <c r="AM35" s="10"/>
      <c r="AN35" s="10"/>
      <c r="AO35" s="10"/>
      <c r="AQ35" s="9"/>
    </row>
    <row r="36" spans="1:44" ht="3.75" customHeight="1" x14ac:dyDescent="0.4">
      <c r="A36" s="8"/>
      <c r="B36" s="2"/>
      <c r="C36" s="7"/>
      <c r="D36" s="6"/>
      <c r="E36" s="2"/>
      <c r="F36" s="2"/>
      <c r="G36" s="2"/>
      <c r="H36" s="2"/>
      <c r="I36" s="2"/>
      <c r="J36" s="2"/>
      <c r="K36" s="3"/>
      <c r="L36" s="3"/>
      <c r="M36" s="3"/>
      <c r="N36" s="2"/>
      <c r="O36" s="4"/>
      <c r="P36" s="2"/>
      <c r="Q36" s="4"/>
      <c r="R36" s="2"/>
      <c r="S36" s="2"/>
      <c r="T36" s="3"/>
      <c r="U36" s="3"/>
      <c r="V36" s="2"/>
      <c r="W36" s="3"/>
      <c r="X36" s="3"/>
      <c r="Y36" s="3"/>
      <c r="Z36" s="2"/>
      <c r="AA36" s="4"/>
      <c r="AB36" s="5"/>
      <c r="AC36" s="4"/>
      <c r="AD36" s="3"/>
      <c r="AE36" s="2"/>
      <c r="AF36" s="2"/>
      <c r="AG36" s="2"/>
    </row>
    <row r="37" spans="1:44" s="10" customFormat="1" ht="24.6" x14ac:dyDescent="0.4">
      <c r="A37" s="18">
        <v>6</v>
      </c>
      <c r="B37" s="25"/>
      <c r="D37" s="16"/>
      <c r="K37" s="15"/>
      <c r="L37" s="14" t="str">
        <f>($A$3)</f>
        <v>Szendrey Tibor</v>
      </c>
      <c r="M37" s="15"/>
      <c r="N37" s="13">
        <v>3</v>
      </c>
      <c r="O37" s="12" t="s">
        <v>32</v>
      </c>
      <c r="P37" s="13">
        <v>0</v>
      </c>
      <c r="R37" s="10" t="str">
        <f>($A$9)</f>
        <v>Kondor Gábor</v>
      </c>
      <c r="W37" s="15"/>
      <c r="X37" s="15"/>
      <c r="Y37" s="15"/>
      <c r="AQ37" s="9"/>
    </row>
    <row r="38" spans="1:44" ht="21" x14ac:dyDescent="0.4">
      <c r="A38" s="8"/>
      <c r="B38" s="19"/>
      <c r="E38" s="10"/>
      <c r="F38" s="10"/>
      <c r="G38" s="10"/>
      <c r="H38" s="10"/>
      <c r="I38" s="10"/>
      <c r="J38" s="10"/>
      <c r="L38" s="14" t="str">
        <f>($A$4)</f>
        <v>Kiss István</v>
      </c>
      <c r="N38" s="13">
        <v>3</v>
      </c>
      <c r="O38" s="12" t="s">
        <v>32</v>
      </c>
      <c r="P38" s="13">
        <v>0</v>
      </c>
      <c r="R38" s="10" t="str">
        <f>($A$8)</f>
        <v>Debreczy Zoltán</v>
      </c>
      <c r="S38" s="10"/>
      <c r="V38" s="10"/>
      <c r="Z38" s="10"/>
      <c r="AA38" s="11"/>
      <c r="AB38" s="12"/>
      <c r="AC38" s="11"/>
      <c r="AE38" s="10"/>
      <c r="AF38" s="10"/>
      <c r="AG38" s="10"/>
      <c r="AH38" s="10"/>
      <c r="AI38" s="10"/>
      <c r="AJ38" s="10"/>
      <c r="AL38" s="10"/>
      <c r="AM38" s="10"/>
      <c r="AN38" s="10"/>
      <c r="AO38" s="10"/>
      <c r="AQ38" s="9"/>
    </row>
    <row r="39" spans="1:44" ht="21" x14ac:dyDescent="0.4">
      <c r="A39" s="8"/>
      <c r="B39" s="19"/>
      <c r="D39" s="16"/>
      <c r="E39" s="10"/>
      <c r="F39" s="10"/>
      <c r="G39" s="10"/>
      <c r="H39" s="10"/>
      <c r="I39" s="10"/>
      <c r="J39" s="10"/>
      <c r="L39" s="14" t="str">
        <f>($A$5)</f>
        <v>Major István</v>
      </c>
      <c r="N39" s="13">
        <v>1</v>
      </c>
      <c r="O39" s="12" t="s">
        <v>32</v>
      </c>
      <c r="P39" s="13">
        <v>1</v>
      </c>
      <c r="Q39" s="10"/>
      <c r="R39" s="10" t="str">
        <f>($A$7)</f>
        <v>Dr. Havas Péter</v>
      </c>
      <c r="S39" s="10"/>
      <c r="V39" s="10"/>
      <c r="Z39" s="10"/>
      <c r="AA39" s="15"/>
      <c r="AB39" s="15"/>
      <c r="AC39" s="15"/>
      <c r="AE39" s="10"/>
      <c r="AF39" s="10"/>
      <c r="AG39" s="10"/>
      <c r="AH39" s="10"/>
      <c r="AI39" s="10"/>
      <c r="AJ39" s="10"/>
      <c r="AL39" s="10"/>
      <c r="AM39" s="10"/>
      <c r="AN39" s="10"/>
      <c r="AO39" s="10"/>
      <c r="AQ39" s="9"/>
      <c r="AR39" s="10"/>
    </row>
    <row r="40" spans="1:44" ht="21" x14ac:dyDescent="0.4">
      <c r="A40" s="8"/>
      <c r="B40" s="19"/>
      <c r="E40" s="10"/>
      <c r="F40" s="10"/>
      <c r="G40" s="10"/>
      <c r="H40" s="10"/>
      <c r="I40" s="10"/>
      <c r="J40" s="10"/>
      <c r="L40" s="14" t="str">
        <f>($A$6)</f>
        <v>Deme Gyula</v>
      </c>
      <c r="N40" s="13" t="s">
        <v>31</v>
      </c>
      <c r="O40" s="12" t="s">
        <v>32</v>
      </c>
      <c r="P40" s="13" t="s">
        <v>31</v>
      </c>
      <c r="R40" s="10" t="str">
        <f>($A$10)</f>
        <v>.</v>
      </c>
      <c r="S40" s="10"/>
      <c r="V40" s="10"/>
      <c r="Z40" s="10"/>
      <c r="AA40" s="11"/>
      <c r="AB40" s="12"/>
      <c r="AC40" s="11"/>
      <c r="AE40" s="10"/>
      <c r="AF40" s="10"/>
      <c r="AG40" s="10"/>
      <c r="AH40" s="10"/>
      <c r="AI40" s="10"/>
      <c r="AJ40" s="10"/>
      <c r="AL40" s="10"/>
      <c r="AM40" s="10"/>
      <c r="AN40" s="10"/>
      <c r="AO40" s="10"/>
      <c r="AQ40" s="9"/>
    </row>
    <row r="41" spans="1:44" ht="3.75" customHeight="1" x14ac:dyDescent="0.4">
      <c r="A41" s="8"/>
      <c r="B41" s="19"/>
      <c r="C41" s="24"/>
      <c r="D41" s="23"/>
      <c r="E41" s="19"/>
      <c r="F41" s="19"/>
      <c r="G41" s="19"/>
      <c r="H41" s="19"/>
      <c r="I41" s="19"/>
      <c r="J41" s="19"/>
      <c r="K41" s="20"/>
      <c r="L41" s="20"/>
      <c r="M41" s="20"/>
      <c r="N41" s="19"/>
      <c r="O41" s="21"/>
      <c r="P41" s="19"/>
      <c r="Q41" s="21"/>
      <c r="R41" s="19"/>
      <c r="S41" s="19"/>
      <c r="T41" s="20"/>
      <c r="U41" s="20"/>
      <c r="V41" s="19"/>
      <c r="W41" s="20"/>
      <c r="X41" s="20"/>
      <c r="Y41" s="20"/>
      <c r="Z41" s="19"/>
      <c r="AA41" s="21"/>
      <c r="AB41" s="22"/>
      <c r="AC41" s="21"/>
      <c r="AD41" s="20"/>
      <c r="AE41" s="19"/>
      <c r="AF41" s="19"/>
      <c r="AG41" s="19"/>
    </row>
    <row r="42" spans="1:44" s="10" customFormat="1" ht="24.6" x14ac:dyDescent="0.4">
      <c r="A42" s="18">
        <v>7</v>
      </c>
      <c r="B42" s="17"/>
      <c r="D42" s="16"/>
      <c r="K42" s="15"/>
      <c r="L42" s="14" t="str">
        <f>($A$3)</f>
        <v>Szendrey Tibor</v>
      </c>
      <c r="M42" s="15"/>
      <c r="N42" s="13" t="s">
        <v>31</v>
      </c>
      <c r="O42" s="12" t="s">
        <v>32</v>
      </c>
      <c r="P42" s="13" t="s">
        <v>31</v>
      </c>
      <c r="R42" s="10" t="str">
        <f>($A$10)</f>
        <v>.</v>
      </c>
      <c r="W42" s="15"/>
      <c r="X42" s="15"/>
      <c r="Y42" s="15"/>
      <c r="AQ42" s="9"/>
    </row>
    <row r="43" spans="1:44" ht="21" x14ac:dyDescent="0.4">
      <c r="A43" s="8"/>
      <c r="B43" s="2"/>
      <c r="E43" s="10"/>
      <c r="F43" s="10"/>
      <c r="G43" s="10"/>
      <c r="H43" s="10"/>
      <c r="I43" s="10"/>
      <c r="J43" s="10"/>
      <c r="L43" s="14" t="str">
        <f>($A$4)</f>
        <v>Kiss István</v>
      </c>
      <c r="N43" s="13">
        <v>0</v>
      </c>
      <c r="O43" s="12" t="s">
        <v>32</v>
      </c>
      <c r="P43" s="13">
        <v>1</v>
      </c>
      <c r="R43" s="10" t="str">
        <f>($A$9)</f>
        <v>Kondor Gábor</v>
      </c>
      <c r="S43" s="10"/>
      <c r="V43" s="10"/>
      <c r="Z43" s="10"/>
      <c r="AA43" s="11"/>
      <c r="AB43" s="12"/>
      <c r="AC43" s="11"/>
      <c r="AE43" s="10"/>
      <c r="AF43" s="10"/>
      <c r="AG43" s="10"/>
      <c r="AH43" s="10"/>
      <c r="AI43" s="10"/>
      <c r="AJ43" s="10"/>
      <c r="AL43" s="10"/>
      <c r="AM43" s="10"/>
      <c r="AN43" s="10"/>
      <c r="AO43" s="10"/>
      <c r="AQ43" s="9"/>
    </row>
    <row r="44" spans="1:44" ht="21" x14ac:dyDescent="0.4">
      <c r="A44" s="8"/>
      <c r="B44" s="2"/>
      <c r="D44" s="16"/>
      <c r="E44" s="10"/>
      <c r="F44" s="10"/>
      <c r="G44" s="10"/>
      <c r="H44" s="10"/>
      <c r="I44" s="10"/>
      <c r="J44" s="10"/>
      <c r="L44" s="14" t="str">
        <f>($A$5)</f>
        <v>Major István</v>
      </c>
      <c r="N44" s="13">
        <v>2</v>
      </c>
      <c r="O44" s="12" t="s">
        <v>32</v>
      </c>
      <c r="P44" s="13">
        <v>1</v>
      </c>
      <c r="Q44" s="10"/>
      <c r="R44" s="10" t="str">
        <f>($A$8)</f>
        <v>Debreczy Zoltán</v>
      </c>
      <c r="S44" s="10"/>
      <c r="V44" s="10"/>
      <c r="Z44" s="10"/>
      <c r="AA44" s="15"/>
      <c r="AB44" s="15"/>
      <c r="AC44" s="15"/>
      <c r="AE44" s="10"/>
      <c r="AF44" s="10"/>
      <c r="AG44" s="10"/>
      <c r="AH44" s="10"/>
      <c r="AI44" s="10"/>
      <c r="AJ44" s="10"/>
      <c r="AL44" s="10"/>
      <c r="AM44" s="10"/>
      <c r="AN44" s="10"/>
      <c r="AO44" s="10"/>
      <c r="AQ44" s="9"/>
      <c r="AR44" s="10"/>
    </row>
    <row r="45" spans="1:44" ht="21" x14ac:dyDescent="0.4">
      <c r="A45" s="8"/>
      <c r="B45" s="2"/>
      <c r="E45" s="10"/>
      <c r="F45" s="10"/>
      <c r="G45" s="10"/>
      <c r="H45" s="10"/>
      <c r="I45" s="10"/>
      <c r="J45" s="10"/>
      <c r="L45" s="14" t="str">
        <f>($A$6)</f>
        <v>Deme Gyula</v>
      </c>
      <c r="N45" s="13">
        <v>0</v>
      </c>
      <c r="O45" s="12" t="s">
        <v>32</v>
      </c>
      <c r="P45" s="13">
        <v>2</v>
      </c>
      <c r="R45" s="10" t="str">
        <f>($A$7)</f>
        <v>Dr. Havas Péter</v>
      </c>
      <c r="S45" s="10"/>
      <c r="V45" s="10"/>
      <c r="Z45" s="10"/>
      <c r="AA45" s="11"/>
      <c r="AB45" s="12"/>
      <c r="AC45" s="11"/>
      <c r="AE45" s="10"/>
      <c r="AF45" s="10"/>
      <c r="AG45" s="10"/>
      <c r="AH45" s="10"/>
      <c r="AI45" s="10"/>
      <c r="AJ45" s="10"/>
      <c r="AL45" s="10"/>
      <c r="AM45" s="10"/>
      <c r="AN45" s="10"/>
      <c r="AO45" s="10"/>
      <c r="AQ45" s="9"/>
    </row>
    <row r="46" spans="1:44" ht="3.75" customHeight="1" x14ac:dyDescent="0.4">
      <c r="A46" s="8"/>
      <c r="B46" s="2"/>
      <c r="C46" s="7"/>
      <c r="D46" s="6"/>
      <c r="E46" s="2"/>
      <c r="F46" s="2"/>
      <c r="G46" s="2"/>
      <c r="H46" s="2"/>
      <c r="I46" s="2"/>
      <c r="J46" s="2"/>
      <c r="K46" s="3"/>
      <c r="L46" s="3"/>
      <c r="M46" s="3"/>
      <c r="N46" s="2"/>
      <c r="O46" s="4"/>
      <c r="P46" s="2"/>
      <c r="Q46" s="4"/>
      <c r="R46" s="2"/>
      <c r="S46" s="2"/>
      <c r="T46" s="3"/>
      <c r="U46" s="3"/>
      <c r="V46" s="2"/>
      <c r="W46" s="3"/>
      <c r="X46" s="3"/>
      <c r="Y46" s="3"/>
      <c r="Z46" s="2"/>
      <c r="AA46" s="4"/>
      <c r="AB46" s="5"/>
      <c r="AC46" s="4"/>
      <c r="AD46" s="3"/>
      <c r="AE46" s="2"/>
      <c r="AF46" s="2"/>
      <c r="AG46" s="2"/>
    </row>
  </sheetData>
  <conditionalFormatting sqref="E4:E10 I3 I5:I10 M3:M4 M6:M10 Q3:Q5 Q7:Q10 U3:U6 U8:U10 Y3:Y7 Y9:Y10 AC3:AC8 AC10 AG3:AG9">
    <cfRule type="cellIs" dxfId="11" priority="1" stopIfTrue="1" operator="equal">
      <formula>"g"</formula>
    </cfRule>
    <cfRule type="cellIs" dxfId="10" priority="2" stopIfTrue="1" operator="equal">
      <formula>"d"</formula>
    </cfRule>
    <cfRule type="cellIs" dxfId="9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defaultGridColor="0" colorId="22" zoomScaleNormal="100" zoomScaleSheetLayoutView="100" workbookViewId="0">
      <pane xSplit="1" ySplit="11" topLeftCell="B12" activePane="bottomRight" state="frozen"/>
      <selection activeCell="H30" sqref="H30"/>
      <selection pane="topRight" activeCell="H30" sqref="H30"/>
      <selection pane="bottomLeft" activeCell="H30" sqref="H30"/>
      <selection pane="bottomRight" activeCell="P19" sqref="P19"/>
    </sheetView>
  </sheetViews>
  <sheetFormatPr defaultColWidth="3" defaultRowHeight="15" x14ac:dyDescent="0.25"/>
  <cols>
    <col min="1" max="1" width="21.33203125" style="1" bestFit="1" customWidth="1"/>
    <col min="2" max="33" width="2.88671875" style="1" customWidth="1"/>
    <col min="34" max="34" width="1.44140625" style="1" customWidth="1"/>
    <col min="35" max="40" width="3" style="1" customWidth="1"/>
    <col min="41" max="41" width="3.88671875" style="1" bestFit="1" customWidth="1"/>
    <col min="42" max="42" width="0.88671875" style="1" customWidth="1"/>
    <col min="43" max="43" width="3" style="1" customWidth="1"/>
    <col min="44" max="44" width="1" style="1" customWidth="1"/>
    <col min="45" max="16384" width="3" style="1"/>
  </cols>
  <sheetData>
    <row r="1" spans="1:45" ht="16.5" thickBot="1" x14ac:dyDescent="0.3">
      <c r="A1" s="86" t="s">
        <v>43</v>
      </c>
      <c r="AI1" s="85">
        <v>36892</v>
      </c>
      <c r="AJ1" s="84"/>
      <c r="AK1" s="84"/>
      <c r="AL1" s="84"/>
      <c r="AM1" s="84"/>
      <c r="AN1" s="84"/>
      <c r="AO1" s="84"/>
      <c r="AQ1" s="83"/>
      <c r="AR1" s="82"/>
    </row>
    <row r="2" spans="1:45" ht="33.75" customHeight="1" thickTop="1" thickBot="1" x14ac:dyDescent="0.35">
      <c r="A2" s="81" t="s">
        <v>42</v>
      </c>
      <c r="B2" s="78" t="str">
        <f>(A3)</f>
        <v>Szatmári Tamás</v>
      </c>
      <c r="C2" s="80"/>
      <c r="D2" s="78"/>
      <c r="E2" s="78"/>
      <c r="F2" s="79" t="str">
        <f>(A4)</f>
        <v>Koczor János</v>
      </c>
      <c r="G2" s="78"/>
      <c r="H2" s="78"/>
      <c r="I2" s="78"/>
      <c r="J2" s="79" t="str">
        <f>(A5)</f>
        <v>Mészáros György</v>
      </c>
      <c r="K2" s="78"/>
      <c r="L2" s="78"/>
      <c r="M2" s="78"/>
      <c r="N2" s="79" t="str">
        <f>(A6)</f>
        <v>Szirmay Endre</v>
      </c>
      <c r="O2" s="78"/>
      <c r="P2" s="78"/>
      <c r="Q2" s="78"/>
      <c r="R2" s="79" t="str">
        <f>(A7)</f>
        <v>Moldován Károly</v>
      </c>
      <c r="S2" s="78"/>
      <c r="T2" s="78"/>
      <c r="U2" s="78"/>
      <c r="V2" s="79" t="str">
        <f>(A8)</f>
        <v>Terjék Zsolt</v>
      </c>
      <c r="W2" s="78"/>
      <c r="X2" s="78"/>
      <c r="Y2" s="78"/>
      <c r="Z2" s="79" t="str">
        <f>(A9)</f>
        <v>Steller József</v>
      </c>
      <c r="AA2" s="78"/>
      <c r="AB2" s="78"/>
      <c r="AC2" s="78"/>
      <c r="AD2" s="79" t="str">
        <f>(A10)</f>
        <v>.</v>
      </c>
      <c r="AE2" s="78"/>
      <c r="AF2" s="78"/>
      <c r="AG2" s="78"/>
      <c r="AH2" s="41"/>
      <c r="AI2" s="77" t="s">
        <v>41</v>
      </c>
      <c r="AJ2" s="76" t="s">
        <v>40</v>
      </c>
      <c r="AK2" s="76" t="s">
        <v>39</v>
      </c>
      <c r="AL2" s="76" t="s">
        <v>38</v>
      </c>
      <c r="AM2" s="75" t="s">
        <v>37</v>
      </c>
      <c r="AN2" s="75" t="s">
        <v>36</v>
      </c>
      <c r="AO2" s="74" t="s">
        <v>35</v>
      </c>
      <c r="AP2" s="73"/>
      <c r="AQ2" s="72" t="s">
        <v>34</v>
      </c>
      <c r="AR2" s="71"/>
      <c r="AS2" s="70" t="s">
        <v>33</v>
      </c>
    </row>
    <row r="3" spans="1:45" ht="16.2" thickTop="1" x14ac:dyDescent="0.3">
      <c r="A3" s="69" t="str">
        <f>Nevezők!H3</f>
        <v>Szatmári Tamás</v>
      </c>
      <c r="B3" s="68"/>
      <c r="C3" s="67"/>
      <c r="D3" s="67"/>
      <c r="E3" s="67"/>
      <c r="F3" s="66">
        <v>1</v>
      </c>
      <c r="G3" s="56">
        <f>(N12)</f>
        <v>1</v>
      </c>
      <c r="H3" s="56">
        <f>(P12)</f>
        <v>1</v>
      </c>
      <c r="I3" s="64" t="str">
        <f>IF(G3=".","-",IF(G3&gt;H3,"g",IF(G3=H3,"d","v")))</f>
        <v>d</v>
      </c>
      <c r="J3" s="66">
        <v>2</v>
      </c>
      <c r="K3" s="65">
        <f>(N17)</f>
        <v>2</v>
      </c>
      <c r="L3" s="65">
        <f>(P17)</f>
        <v>1</v>
      </c>
      <c r="M3" s="64" t="str">
        <f>IF(K3=".","-",IF(K3&gt;L3,"g",IF(K3=L3,"d","v")))</f>
        <v>g</v>
      </c>
      <c r="N3" s="66">
        <v>3</v>
      </c>
      <c r="O3" s="65">
        <f>(N22)</f>
        <v>2</v>
      </c>
      <c r="P3" s="65">
        <f>(P22)</f>
        <v>1</v>
      </c>
      <c r="Q3" s="64" t="str">
        <f>IF(O3=".","-",IF(O3&gt;P3,"g",IF(O3=P3,"d","v")))</f>
        <v>g</v>
      </c>
      <c r="R3" s="66">
        <v>4</v>
      </c>
      <c r="S3" s="65">
        <f>(N27)</f>
        <v>1</v>
      </c>
      <c r="T3" s="65">
        <f>(P27)</f>
        <v>0</v>
      </c>
      <c r="U3" s="64" t="str">
        <f>IF(S3=".","-",IF(S3&gt;T3,"g",IF(S3=T3,"d","v")))</f>
        <v>g</v>
      </c>
      <c r="V3" s="66">
        <v>5</v>
      </c>
      <c r="W3" s="65">
        <f>(N32)</f>
        <v>3</v>
      </c>
      <c r="X3" s="65">
        <f>(P32)</f>
        <v>2</v>
      </c>
      <c r="Y3" s="64" t="str">
        <f>IF(W3=".","-",IF(W3&gt;X3,"g",IF(W3=X3,"d","v")))</f>
        <v>g</v>
      </c>
      <c r="Z3" s="66">
        <v>6</v>
      </c>
      <c r="AA3" s="65">
        <f>(N37)</f>
        <v>1</v>
      </c>
      <c r="AB3" s="65">
        <f>(P37)</f>
        <v>0</v>
      </c>
      <c r="AC3" s="64" t="str">
        <f t="shared" ref="AC3:AC8" si="0">IF(AA3=".","-",IF(AA3&gt;AB3,"g",IF(AA3=AB3,"d","v")))</f>
        <v>g</v>
      </c>
      <c r="AD3" s="66">
        <v>7</v>
      </c>
      <c r="AE3" s="65" t="str">
        <f>(N42)</f>
        <v>.</v>
      </c>
      <c r="AF3" s="65" t="str">
        <f>(P42)</f>
        <v>.</v>
      </c>
      <c r="AG3" s="64" t="str">
        <f t="shared" ref="AG3:AG9" si="1">IF(AE3=".","-",IF(AE3&gt;AF3,"g",IF(AE3=AF3,"d","v")))</f>
        <v>-</v>
      </c>
      <c r="AH3" s="63"/>
      <c r="AI3" s="62">
        <f t="shared" ref="AI3:AI10" si="2">SUM(AJ3:AL3)</f>
        <v>6</v>
      </c>
      <c r="AJ3" s="61">
        <f t="shared" ref="AJ3:AJ10" si="3">COUNTIF(B3:AG3,"g")</f>
        <v>5</v>
      </c>
      <c r="AK3" s="61">
        <f t="shared" ref="AK3:AK10" si="4">COUNTIF(B3:AG3,"d")</f>
        <v>1</v>
      </c>
      <c r="AL3" s="61">
        <f t="shared" ref="AL3:AL10" si="5">COUNTIF(B3:AG3,"v")</f>
        <v>0</v>
      </c>
      <c r="AM3" s="51">
        <f>SUM(IF(G3&lt;&gt;".",G3)+IF(K3&lt;&gt;".",K3)+IF(O3&lt;&gt;".",O3)+IF(S3&lt;&gt;".",S3)+IF(W3&lt;&gt;".",W3)+IF(AA3&lt;&gt;".",AA3)+IF(AE3&lt;&gt;".",AE3))</f>
        <v>10</v>
      </c>
      <c r="AN3" s="51">
        <f>SUM(IF(H3&lt;&gt;".",H3)+IF(L3&lt;&gt;".",L3)+IF(P3&lt;&gt;".",P3)+IF(T3&lt;&gt;".",T3)+IF(X3&lt;&gt;".",X3)+IF(AB3&lt;&gt;".",AB3)+IF(AF3&lt;&gt;".",AF3))</f>
        <v>5</v>
      </c>
      <c r="AO3" s="60">
        <f t="shared" ref="AO3:AO10" si="6">SUM(AJ3*3+AK3*1)</f>
        <v>16</v>
      </c>
      <c r="AP3" s="36"/>
      <c r="AQ3" s="48">
        <f t="shared" ref="AQ3:AQ10" si="7">RANK(AO3,$AO$3:$AO$10,0)</f>
        <v>1</v>
      </c>
      <c r="AR3" s="34"/>
      <c r="AS3" s="33">
        <f t="shared" ref="AS3:AS10" si="8">SUM(AM3-AN3)</f>
        <v>5</v>
      </c>
    </row>
    <row r="4" spans="1:45" ht="15.6" x14ac:dyDescent="0.3">
      <c r="A4" s="69" t="str">
        <f>Nevezők!H4</f>
        <v>Koczor János</v>
      </c>
      <c r="B4" s="57">
        <v>1</v>
      </c>
      <c r="C4" s="56">
        <f>(P12)</f>
        <v>1</v>
      </c>
      <c r="D4" s="56">
        <f>(N12)</f>
        <v>1</v>
      </c>
      <c r="E4" s="55" t="str">
        <f t="shared" ref="E4:E10" si="9">IF(C4=".","-",IF(C4&gt;D4,"g",IF(C4=D4,"d","v")))</f>
        <v>d</v>
      </c>
      <c r="F4" s="59"/>
      <c r="G4" s="58"/>
      <c r="H4" s="58"/>
      <c r="I4" s="58"/>
      <c r="J4" s="57">
        <v>3</v>
      </c>
      <c r="K4" s="56">
        <f>(N23)</f>
        <v>0</v>
      </c>
      <c r="L4" s="56">
        <f>(P23)</f>
        <v>1</v>
      </c>
      <c r="M4" s="55" t="str">
        <f>IF(K4=".","-",IF(K4&gt;L4,"g",IF(K4=L4,"d","v")))</f>
        <v>v</v>
      </c>
      <c r="N4" s="57">
        <v>4</v>
      </c>
      <c r="O4" s="56">
        <f>(N28)</f>
        <v>0</v>
      </c>
      <c r="P4" s="56">
        <f>(P28)</f>
        <v>0</v>
      </c>
      <c r="Q4" s="55" t="str">
        <f>IF(O4=".","-",IF(O4&gt;P4,"g",IF(O4=P4,"d","v")))</f>
        <v>d</v>
      </c>
      <c r="R4" s="57">
        <v>5</v>
      </c>
      <c r="S4" s="56">
        <f>(N33)</f>
        <v>0</v>
      </c>
      <c r="T4" s="56">
        <f>(P33)</f>
        <v>0</v>
      </c>
      <c r="U4" s="55" t="str">
        <f>IF(S4=".","-",IF(S4&gt;T4,"g",IF(S4=T4,"d","v")))</f>
        <v>d</v>
      </c>
      <c r="V4" s="57">
        <v>6</v>
      </c>
      <c r="W4" s="56">
        <f>(N38)</f>
        <v>3</v>
      </c>
      <c r="X4" s="56">
        <f>(P38)</f>
        <v>1</v>
      </c>
      <c r="Y4" s="55" t="str">
        <f>IF(W4=".","-",IF(W4&gt;X4,"g",IF(W4=X4,"d","v")))</f>
        <v>g</v>
      </c>
      <c r="Z4" s="57">
        <v>7</v>
      </c>
      <c r="AA4" s="56">
        <f>(N43)</f>
        <v>1</v>
      </c>
      <c r="AB4" s="56">
        <f>(P43)</f>
        <v>0</v>
      </c>
      <c r="AC4" s="55" t="str">
        <f t="shared" si="0"/>
        <v>g</v>
      </c>
      <c r="AD4" s="57">
        <v>2</v>
      </c>
      <c r="AE4" s="56" t="str">
        <f>(N18)</f>
        <v>.</v>
      </c>
      <c r="AF4" s="56" t="str">
        <f>(P18)</f>
        <v>.</v>
      </c>
      <c r="AG4" s="55" t="str">
        <f t="shared" si="1"/>
        <v>-</v>
      </c>
      <c r="AH4" s="54"/>
      <c r="AI4" s="53">
        <f t="shared" si="2"/>
        <v>6</v>
      </c>
      <c r="AJ4" s="52">
        <f t="shared" si="3"/>
        <v>2</v>
      </c>
      <c r="AK4" s="52">
        <f t="shared" si="4"/>
        <v>3</v>
      </c>
      <c r="AL4" s="52">
        <f t="shared" si="5"/>
        <v>1</v>
      </c>
      <c r="AM4" s="51">
        <f>SUM(IF(C4&lt;&gt;".",C4)+IF(K4&lt;&gt;".",K4)+IF(O4&lt;&gt;".",O4)+IF(S4&lt;&gt;".",S4)+IF(W4&lt;&gt;".",W4)+IF(AA4&lt;&gt;".",AA4)+IF(AE4&lt;&gt;".",AE4))</f>
        <v>5</v>
      </c>
      <c r="AN4" s="51">
        <f>SUM(IF(D4&lt;&gt;".",D4)+IF(L4&lt;&gt;".",L4)+IF(P4&lt;&gt;".",P4)+IF(T4&lt;&gt;".",T4)+IF(X4&lt;&gt;".",X4)+IF(AB4&lt;&gt;".",AB4)+IF(AF4&lt;&gt;".",AF4))</f>
        <v>3</v>
      </c>
      <c r="AO4" s="50">
        <f t="shared" si="6"/>
        <v>9</v>
      </c>
      <c r="AP4" s="36"/>
      <c r="AQ4" s="48">
        <f t="shared" si="7"/>
        <v>2</v>
      </c>
      <c r="AR4" s="34"/>
      <c r="AS4" s="33">
        <f t="shared" si="8"/>
        <v>2</v>
      </c>
    </row>
    <row r="5" spans="1:45" ht="15.75" x14ac:dyDescent="0.2">
      <c r="A5" s="69" t="str">
        <f>Nevezők!H5</f>
        <v>Mészáros György</v>
      </c>
      <c r="B5" s="57">
        <v>2</v>
      </c>
      <c r="C5" s="56">
        <f>(P17)</f>
        <v>1</v>
      </c>
      <c r="D5" s="56">
        <f>(N17)</f>
        <v>2</v>
      </c>
      <c r="E5" s="55" t="str">
        <f t="shared" si="9"/>
        <v>v</v>
      </c>
      <c r="F5" s="57">
        <v>3</v>
      </c>
      <c r="G5" s="56">
        <f>(P23)</f>
        <v>1</v>
      </c>
      <c r="H5" s="56">
        <f>(N23)</f>
        <v>0</v>
      </c>
      <c r="I5" s="55" t="str">
        <f t="shared" ref="I5:I10" si="10">IF(G5=".","-",IF(G5&gt;H5,"g",IF(G5=H5,"d","v")))</f>
        <v>g</v>
      </c>
      <c r="J5" s="59"/>
      <c r="K5" s="58"/>
      <c r="L5" s="58"/>
      <c r="M5" s="58"/>
      <c r="N5" s="57">
        <v>5</v>
      </c>
      <c r="O5" s="56">
        <f>(N34)</f>
        <v>2</v>
      </c>
      <c r="P5" s="56">
        <f>(P34)</f>
        <v>2</v>
      </c>
      <c r="Q5" s="55" t="str">
        <f>IF(O5=".","-",IF(O5&gt;P5,"g",IF(O5=P5,"d","v")))</f>
        <v>d</v>
      </c>
      <c r="R5" s="57">
        <v>6</v>
      </c>
      <c r="S5" s="56">
        <f>(N39)</f>
        <v>1</v>
      </c>
      <c r="T5" s="56">
        <f>(P39)</f>
        <v>2</v>
      </c>
      <c r="U5" s="55" t="str">
        <f>IF(S5=".","-",IF(S5&gt;T5,"g",IF(S5=T5,"d","v")))</f>
        <v>v</v>
      </c>
      <c r="V5" s="57">
        <v>7</v>
      </c>
      <c r="W5" s="56">
        <f>(N44)</f>
        <v>2</v>
      </c>
      <c r="X5" s="56">
        <f>(P44)</f>
        <v>5</v>
      </c>
      <c r="Y5" s="55" t="str">
        <f>IF(W5=".","-",IF(W5&gt;X5,"g",IF(W5=X5,"d","v")))</f>
        <v>v</v>
      </c>
      <c r="Z5" s="57">
        <v>1</v>
      </c>
      <c r="AA5" s="56">
        <f>(N13)</f>
        <v>2</v>
      </c>
      <c r="AB5" s="56">
        <f>(P13)</f>
        <v>1</v>
      </c>
      <c r="AC5" s="55" t="str">
        <f t="shared" si="0"/>
        <v>g</v>
      </c>
      <c r="AD5" s="57">
        <v>4</v>
      </c>
      <c r="AE5" s="56" t="str">
        <f>(N29)</f>
        <v>.</v>
      </c>
      <c r="AF5" s="56" t="str">
        <f>(P29)</f>
        <v>.</v>
      </c>
      <c r="AG5" s="55" t="str">
        <f t="shared" si="1"/>
        <v>-</v>
      </c>
      <c r="AH5" s="54"/>
      <c r="AI5" s="53">
        <f t="shared" si="2"/>
        <v>6</v>
      </c>
      <c r="AJ5" s="52">
        <f t="shared" si="3"/>
        <v>2</v>
      </c>
      <c r="AK5" s="52">
        <f t="shared" si="4"/>
        <v>1</v>
      </c>
      <c r="AL5" s="52">
        <f t="shared" si="5"/>
        <v>3</v>
      </c>
      <c r="AM5" s="51">
        <f>SUM(IF(C5&lt;&gt;".",C5)+IF(G5&lt;&gt;".",G5)+IF(O5&lt;&gt;".",O5)+IF(S5&lt;&gt;".",S5)+IF(W5&lt;&gt;".",W5)+IF(AA5&lt;&gt;".",AA5)+IF(AE5&lt;&gt;".",AE5))</f>
        <v>9</v>
      </c>
      <c r="AN5" s="51">
        <f>SUM(IF(D5&lt;&gt;".",D5)+IF(H5&lt;&gt;".",H5)+IF(P5&lt;&gt;".",P5)+IF(T5&lt;&gt;".",T5)+IF(X5&lt;&gt;".",X5)+IF(AB5&lt;&gt;".",AB5)+IF(AF5&lt;&gt;".",AF5))</f>
        <v>12</v>
      </c>
      <c r="AO5" s="50">
        <f t="shared" si="6"/>
        <v>7</v>
      </c>
      <c r="AP5" s="36"/>
      <c r="AQ5" s="48">
        <f t="shared" si="7"/>
        <v>4</v>
      </c>
      <c r="AR5" s="34"/>
      <c r="AS5" s="33">
        <f t="shared" si="8"/>
        <v>-3</v>
      </c>
    </row>
    <row r="6" spans="1:45" ht="15.6" x14ac:dyDescent="0.3">
      <c r="A6" s="69" t="str">
        <f>Nevezők!H6</f>
        <v>Szirmay Endre</v>
      </c>
      <c r="B6" s="57">
        <v>3</v>
      </c>
      <c r="C6" s="56">
        <f>(P22)</f>
        <v>1</v>
      </c>
      <c r="D6" s="56">
        <f>(N22)</f>
        <v>2</v>
      </c>
      <c r="E6" s="55" t="str">
        <f t="shared" si="9"/>
        <v>v</v>
      </c>
      <c r="F6" s="57">
        <v>4</v>
      </c>
      <c r="G6" s="56">
        <f>(P28)</f>
        <v>0</v>
      </c>
      <c r="H6" s="56">
        <f>(N28)</f>
        <v>0</v>
      </c>
      <c r="I6" s="55" t="str">
        <f t="shared" si="10"/>
        <v>d</v>
      </c>
      <c r="J6" s="57">
        <v>5</v>
      </c>
      <c r="K6" s="56">
        <f>(P34)</f>
        <v>2</v>
      </c>
      <c r="L6" s="56">
        <f>(N34)</f>
        <v>2</v>
      </c>
      <c r="M6" s="55" t="str">
        <f>IF(K6=".","-",IF(K6&gt;L6,"g",IF(K6=L6,"d","v")))</f>
        <v>d</v>
      </c>
      <c r="N6" s="59"/>
      <c r="O6" s="58"/>
      <c r="P6" s="58"/>
      <c r="Q6" s="58"/>
      <c r="R6" s="57">
        <v>7</v>
      </c>
      <c r="S6" s="56">
        <f>(N45)</f>
        <v>1</v>
      </c>
      <c r="T6" s="56">
        <f>(P45)</f>
        <v>1</v>
      </c>
      <c r="U6" s="55" t="str">
        <f>IF(S6=".","-",IF(S6&gt;T6,"g",IF(S6=T6,"d","v")))</f>
        <v>d</v>
      </c>
      <c r="V6" s="57">
        <v>1</v>
      </c>
      <c r="W6" s="56">
        <f>(N14)</f>
        <v>2</v>
      </c>
      <c r="X6" s="56">
        <f>(P14)</f>
        <v>2</v>
      </c>
      <c r="Y6" s="55" t="str">
        <f>IF(W6=".","-",IF(W6&gt;X6,"g",IF(W6=X6,"d","v")))</f>
        <v>d</v>
      </c>
      <c r="Z6" s="57">
        <v>2</v>
      </c>
      <c r="AA6" s="56">
        <f>(N19)</f>
        <v>1</v>
      </c>
      <c r="AB6" s="56">
        <f>(P19)</f>
        <v>0</v>
      </c>
      <c r="AC6" s="55" t="str">
        <f t="shared" si="0"/>
        <v>g</v>
      </c>
      <c r="AD6" s="57">
        <v>6</v>
      </c>
      <c r="AE6" s="56" t="str">
        <f>(N40)</f>
        <v>.</v>
      </c>
      <c r="AF6" s="56" t="str">
        <f>(P40)</f>
        <v>.</v>
      </c>
      <c r="AG6" s="55" t="str">
        <f t="shared" si="1"/>
        <v>-</v>
      </c>
      <c r="AH6" s="54"/>
      <c r="AI6" s="53">
        <f t="shared" si="2"/>
        <v>6</v>
      </c>
      <c r="AJ6" s="52">
        <f t="shared" si="3"/>
        <v>1</v>
      </c>
      <c r="AK6" s="52">
        <f t="shared" si="4"/>
        <v>4</v>
      </c>
      <c r="AL6" s="52">
        <f t="shared" si="5"/>
        <v>1</v>
      </c>
      <c r="AM6" s="51">
        <f>SUM(IF(C6&lt;&gt;".",C6)+IF(G6&lt;&gt;".",G6)+IF(K6&lt;&gt;".",K6)+IF(S6&lt;&gt;".",S6)+IF(W6&lt;&gt;".",W6)+IF(AA6&lt;&gt;".",AA6)+IF(AE6&lt;&gt;".",AE6))</f>
        <v>7</v>
      </c>
      <c r="AN6" s="51">
        <f>SUM(IF(D6&lt;&gt;".",D6)+IF(H6&lt;&gt;".",H6)+IF(L6&lt;&gt;".",L6)+IF(T6&lt;&gt;".",T6)+IF(X6&lt;&gt;".",X6)+IF(AB6&lt;&gt;".",AB6)+IF(AF6&lt;&gt;".",AF6))</f>
        <v>7</v>
      </c>
      <c r="AO6" s="50">
        <f t="shared" si="6"/>
        <v>7</v>
      </c>
      <c r="AP6" s="36"/>
      <c r="AQ6" s="48">
        <f t="shared" si="7"/>
        <v>4</v>
      </c>
      <c r="AR6" s="34"/>
      <c r="AS6" s="33">
        <f t="shared" si="8"/>
        <v>0</v>
      </c>
    </row>
    <row r="7" spans="1:45" ht="15.6" x14ac:dyDescent="0.3">
      <c r="A7" s="69" t="str">
        <f>Nevezők!H7</f>
        <v>Moldován Károly</v>
      </c>
      <c r="B7" s="57">
        <v>4</v>
      </c>
      <c r="C7" s="56">
        <f>(P27)</f>
        <v>0</v>
      </c>
      <c r="D7" s="56">
        <f>(N27)</f>
        <v>1</v>
      </c>
      <c r="E7" s="55" t="str">
        <f t="shared" si="9"/>
        <v>v</v>
      </c>
      <c r="F7" s="57">
        <v>5</v>
      </c>
      <c r="G7" s="56">
        <f>(P33)</f>
        <v>0</v>
      </c>
      <c r="H7" s="56">
        <f>(N33)</f>
        <v>0</v>
      </c>
      <c r="I7" s="55" t="str">
        <f t="shared" si="10"/>
        <v>d</v>
      </c>
      <c r="J7" s="57">
        <v>6</v>
      </c>
      <c r="K7" s="56">
        <f>(P39)</f>
        <v>2</v>
      </c>
      <c r="L7" s="56">
        <f>(N39)</f>
        <v>1</v>
      </c>
      <c r="M7" s="55" t="str">
        <f>IF(K7=".","-",IF(K7&gt;L7,"g",IF(K7=L7,"d","v")))</f>
        <v>g</v>
      </c>
      <c r="N7" s="57">
        <v>7</v>
      </c>
      <c r="O7" s="56">
        <f>(P45)</f>
        <v>1</v>
      </c>
      <c r="P7" s="56">
        <f>(N45)</f>
        <v>1</v>
      </c>
      <c r="Q7" s="55" t="str">
        <f>IF(O7=".","-",IF(O7&gt;P7,"g",IF(O7=P7,"d","v")))</f>
        <v>d</v>
      </c>
      <c r="R7" s="59"/>
      <c r="S7" s="58"/>
      <c r="T7" s="58"/>
      <c r="U7" s="58"/>
      <c r="V7" s="57">
        <v>2</v>
      </c>
      <c r="W7" s="56">
        <f>(N20)</f>
        <v>2</v>
      </c>
      <c r="X7" s="56">
        <f>(P20)</f>
        <v>4</v>
      </c>
      <c r="Y7" s="55" t="str">
        <f>IF(W7=".","-",IF(W7&gt;X7,"g",IF(W7=X7,"d","v")))</f>
        <v>v</v>
      </c>
      <c r="Z7" s="57">
        <v>3</v>
      </c>
      <c r="AA7" s="56">
        <f>(N24)</f>
        <v>1</v>
      </c>
      <c r="AB7" s="56">
        <f>(P24)</f>
        <v>0</v>
      </c>
      <c r="AC7" s="55" t="str">
        <f t="shared" si="0"/>
        <v>g</v>
      </c>
      <c r="AD7" s="57">
        <v>1</v>
      </c>
      <c r="AE7" s="56" t="str">
        <f>(N15)</f>
        <v>.</v>
      </c>
      <c r="AF7" s="56" t="str">
        <f>(P15)</f>
        <v>.</v>
      </c>
      <c r="AG7" s="55" t="str">
        <f t="shared" si="1"/>
        <v>-</v>
      </c>
      <c r="AH7" s="54"/>
      <c r="AI7" s="53">
        <f t="shared" si="2"/>
        <v>6</v>
      </c>
      <c r="AJ7" s="52">
        <f t="shared" si="3"/>
        <v>2</v>
      </c>
      <c r="AK7" s="52">
        <f t="shared" si="4"/>
        <v>2</v>
      </c>
      <c r="AL7" s="52">
        <f t="shared" si="5"/>
        <v>2</v>
      </c>
      <c r="AM7" s="51">
        <f>SUM(IF(C7&lt;&gt;".",C7)+IF(G7&lt;&gt;".",G7)+IF(K7&lt;&gt;".",K7)+IF(O7&lt;&gt;".",O7)+IF(W7&lt;&gt;".",W7)+IF(AA7&lt;&gt;".",AA7)+IF(AE7&lt;&gt;".",AE7))</f>
        <v>6</v>
      </c>
      <c r="AN7" s="51">
        <f>SUM(IF(D7&lt;&gt;".",D7)+IF(H7&lt;&gt;".",H7)+IF(L7&lt;&gt;".",L7)+IF(P7&lt;&gt;".",P7)+IF(X7&lt;&gt;".",X7)+IF(AB7&lt;&gt;".",AB7)+IF(AF7&lt;&gt;".",AF7))</f>
        <v>7</v>
      </c>
      <c r="AO7" s="50">
        <f t="shared" si="6"/>
        <v>8</v>
      </c>
      <c r="AP7" s="36"/>
      <c r="AQ7" s="48">
        <f t="shared" si="7"/>
        <v>3</v>
      </c>
      <c r="AR7" s="34"/>
      <c r="AS7" s="33">
        <f t="shared" si="8"/>
        <v>-1</v>
      </c>
    </row>
    <row r="8" spans="1:45" ht="15.6" x14ac:dyDescent="0.3">
      <c r="A8" s="69" t="str">
        <f>Nevezők!H8</f>
        <v>Terjék Zsolt</v>
      </c>
      <c r="B8" s="57">
        <v>5</v>
      </c>
      <c r="C8" s="56">
        <f>(P32)</f>
        <v>2</v>
      </c>
      <c r="D8" s="56">
        <f>(N32)</f>
        <v>3</v>
      </c>
      <c r="E8" s="55" t="str">
        <f t="shared" si="9"/>
        <v>v</v>
      </c>
      <c r="F8" s="57">
        <v>6</v>
      </c>
      <c r="G8" s="56">
        <f>(P38)</f>
        <v>1</v>
      </c>
      <c r="H8" s="56">
        <f>(N38)</f>
        <v>3</v>
      </c>
      <c r="I8" s="55" t="str">
        <f t="shared" si="10"/>
        <v>v</v>
      </c>
      <c r="J8" s="57">
        <v>7</v>
      </c>
      <c r="K8" s="56">
        <f>(P44)</f>
        <v>5</v>
      </c>
      <c r="L8" s="56">
        <f>(N44)</f>
        <v>2</v>
      </c>
      <c r="M8" s="55" t="str">
        <f>IF(K8=".","-",IF(K8&gt;L8,"g",IF(K8=L8,"d","v")))</f>
        <v>g</v>
      </c>
      <c r="N8" s="57">
        <v>1</v>
      </c>
      <c r="O8" s="56">
        <f>(P14)</f>
        <v>2</v>
      </c>
      <c r="P8" s="56">
        <f>(N14)</f>
        <v>2</v>
      </c>
      <c r="Q8" s="55" t="str">
        <f>IF(O8=".","-",IF(O8&gt;P8,"g",IF(O8=P8,"d","v")))</f>
        <v>d</v>
      </c>
      <c r="R8" s="57">
        <v>2</v>
      </c>
      <c r="S8" s="56">
        <f>(P20)</f>
        <v>4</v>
      </c>
      <c r="T8" s="56">
        <f>(N20)</f>
        <v>2</v>
      </c>
      <c r="U8" s="55" t="str">
        <f>IF(S8=".","-",IF(S8&gt;T8,"g",IF(S8=T8,"d","v")))</f>
        <v>g</v>
      </c>
      <c r="V8" s="59"/>
      <c r="W8" s="58"/>
      <c r="X8" s="58"/>
      <c r="Y8" s="58"/>
      <c r="Z8" s="57">
        <v>4</v>
      </c>
      <c r="AA8" s="56">
        <f>(N30)</f>
        <v>1</v>
      </c>
      <c r="AB8" s="56">
        <f>(P30)</f>
        <v>2</v>
      </c>
      <c r="AC8" s="55" t="str">
        <f t="shared" si="0"/>
        <v>v</v>
      </c>
      <c r="AD8" s="57">
        <v>3</v>
      </c>
      <c r="AE8" s="56" t="str">
        <f>(N25)</f>
        <v>.</v>
      </c>
      <c r="AF8" s="56" t="str">
        <f>(P25)</f>
        <v>.</v>
      </c>
      <c r="AG8" s="55" t="str">
        <f t="shared" si="1"/>
        <v>-</v>
      </c>
      <c r="AH8" s="54"/>
      <c r="AI8" s="53">
        <f t="shared" si="2"/>
        <v>6</v>
      </c>
      <c r="AJ8" s="52">
        <f t="shared" si="3"/>
        <v>2</v>
      </c>
      <c r="AK8" s="52">
        <f t="shared" si="4"/>
        <v>1</v>
      </c>
      <c r="AL8" s="52">
        <f t="shared" si="5"/>
        <v>3</v>
      </c>
      <c r="AM8" s="51">
        <f>SUM(IF(C8&lt;&gt;".",C8)+IF(G8&lt;&gt;".",G8)+IF(K8&lt;&gt;".",K8)+IF(S8&lt;&gt;".",S8)+IF(O8&lt;&gt;".",O8)+IF(AA8&lt;&gt;".",AA8)+IF(AE8&lt;&gt;".",AE8))</f>
        <v>15</v>
      </c>
      <c r="AN8" s="51">
        <f>SUM(IF(D8&lt;&gt;".",D8)+IF(H8&lt;&gt;".",H8)+IF(L8&lt;&gt;".",L8)+IF(T8&lt;&gt;".",T8)+IF(P8&lt;&gt;".",P8)+IF(AB8&lt;&gt;".",AB8)+IF(AF8&lt;&gt;".",AF8))</f>
        <v>14</v>
      </c>
      <c r="AO8" s="50">
        <f t="shared" si="6"/>
        <v>7</v>
      </c>
      <c r="AP8" s="36"/>
      <c r="AQ8" s="48">
        <f t="shared" si="7"/>
        <v>4</v>
      </c>
      <c r="AR8" s="34"/>
      <c r="AS8" s="33">
        <f t="shared" si="8"/>
        <v>1</v>
      </c>
    </row>
    <row r="9" spans="1:45" ht="15.6" x14ac:dyDescent="0.3">
      <c r="A9" s="69" t="str">
        <f>Nevezők!H9</f>
        <v>Steller József</v>
      </c>
      <c r="B9" s="57">
        <v>6</v>
      </c>
      <c r="C9" s="56">
        <f>(P37)</f>
        <v>0</v>
      </c>
      <c r="D9" s="56">
        <f>(N37)</f>
        <v>1</v>
      </c>
      <c r="E9" s="55" t="str">
        <f t="shared" si="9"/>
        <v>v</v>
      </c>
      <c r="F9" s="57">
        <v>7</v>
      </c>
      <c r="G9" s="56">
        <f>(P43)</f>
        <v>0</v>
      </c>
      <c r="H9" s="56">
        <f>(N43)</f>
        <v>1</v>
      </c>
      <c r="I9" s="55" t="str">
        <f t="shared" si="10"/>
        <v>v</v>
      </c>
      <c r="J9" s="57">
        <v>1</v>
      </c>
      <c r="K9" s="56">
        <f>(P13)</f>
        <v>1</v>
      </c>
      <c r="L9" s="56">
        <f>(N13)</f>
        <v>2</v>
      </c>
      <c r="M9" s="55" t="str">
        <f>IF(K9=".","-",IF(K9&gt;L9,"g",IF(K9=L9,"d","v")))</f>
        <v>v</v>
      </c>
      <c r="N9" s="57">
        <v>2</v>
      </c>
      <c r="O9" s="56">
        <f>(P19)</f>
        <v>0</v>
      </c>
      <c r="P9" s="56">
        <f>(N19)</f>
        <v>1</v>
      </c>
      <c r="Q9" s="55" t="str">
        <f>IF(O9=".","-",IF(O9&gt;P9,"g",IF(O9=P9,"d","v")))</f>
        <v>v</v>
      </c>
      <c r="R9" s="57">
        <v>3</v>
      </c>
      <c r="S9" s="56">
        <f>(P24)</f>
        <v>0</v>
      </c>
      <c r="T9" s="56">
        <f>(N24)</f>
        <v>1</v>
      </c>
      <c r="U9" s="55" t="str">
        <f>IF(S9=".","-",IF(S9&gt;T9,"g",IF(S9=T9,"d","v")))</f>
        <v>v</v>
      </c>
      <c r="V9" s="57">
        <v>4</v>
      </c>
      <c r="W9" s="56">
        <f>(P30)</f>
        <v>2</v>
      </c>
      <c r="X9" s="56">
        <f>(N30)</f>
        <v>1</v>
      </c>
      <c r="Y9" s="55" t="str">
        <f>IF(W9=".","-",IF(W9&gt;X9,"g",IF(W9=X9,"d","v")))</f>
        <v>g</v>
      </c>
      <c r="Z9" s="59"/>
      <c r="AA9" s="58"/>
      <c r="AB9" s="58"/>
      <c r="AC9" s="58"/>
      <c r="AD9" s="57">
        <v>5</v>
      </c>
      <c r="AE9" s="56" t="str">
        <f>(N35)</f>
        <v>.</v>
      </c>
      <c r="AF9" s="56" t="str">
        <f>(P35)</f>
        <v>.</v>
      </c>
      <c r="AG9" s="55" t="str">
        <f t="shared" si="1"/>
        <v>-</v>
      </c>
      <c r="AH9" s="54"/>
      <c r="AI9" s="53">
        <f t="shared" si="2"/>
        <v>6</v>
      </c>
      <c r="AJ9" s="52">
        <f t="shared" si="3"/>
        <v>1</v>
      </c>
      <c r="AK9" s="52">
        <f t="shared" si="4"/>
        <v>0</v>
      </c>
      <c r="AL9" s="52">
        <f t="shared" si="5"/>
        <v>5</v>
      </c>
      <c r="AM9" s="51">
        <f>SUM(IF(C9&lt;&gt;".",C9)+IF(G9&lt;&gt;".",G9)+IF(K9&lt;&gt;".",K9)+IF(S9&lt;&gt;".",S9)+IF(W9&lt;&gt;".",W9)+IF(O9&lt;&gt;".",O9)+IF(AE9&lt;&gt;".",AE9))</f>
        <v>3</v>
      </c>
      <c r="AN9" s="51">
        <f>SUM(IF(D9&lt;&gt;".",D9)+IF(H9&lt;&gt;".",H9)+IF(L9&lt;&gt;".",L9)+IF(T9&lt;&gt;".",T9)+IF(X9&lt;&gt;".",X9)+IF(P9&lt;&gt;".",P9)+IF(AF9&lt;&gt;".",AF9))</f>
        <v>7</v>
      </c>
      <c r="AO9" s="50">
        <f t="shared" si="6"/>
        <v>3</v>
      </c>
      <c r="AP9" s="49"/>
      <c r="AQ9" s="48">
        <f t="shared" si="7"/>
        <v>7</v>
      </c>
      <c r="AR9" s="34"/>
      <c r="AS9" s="33">
        <f t="shared" si="8"/>
        <v>-4</v>
      </c>
    </row>
    <row r="10" spans="1:45" s="10" customFormat="1" ht="16.5" thickBot="1" x14ac:dyDescent="0.25">
      <c r="A10" s="47" t="s">
        <v>31</v>
      </c>
      <c r="B10" s="46">
        <v>7</v>
      </c>
      <c r="C10" s="45" t="str">
        <f>(P42)</f>
        <v>.</v>
      </c>
      <c r="D10" s="45" t="str">
        <f>(N42)</f>
        <v>.</v>
      </c>
      <c r="E10" s="44" t="str">
        <f t="shared" si="9"/>
        <v>-</v>
      </c>
      <c r="F10" s="46">
        <v>2</v>
      </c>
      <c r="G10" s="45" t="str">
        <f>(P18)</f>
        <v>.</v>
      </c>
      <c r="H10" s="45" t="str">
        <f>(N18)</f>
        <v>.</v>
      </c>
      <c r="I10" s="44" t="str">
        <f t="shared" si="10"/>
        <v>-</v>
      </c>
      <c r="J10" s="46">
        <v>4</v>
      </c>
      <c r="K10" s="45" t="str">
        <f>(P29)</f>
        <v>.</v>
      </c>
      <c r="L10" s="45" t="str">
        <f>(N29)</f>
        <v>.</v>
      </c>
      <c r="M10" s="44" t="str">
        <f>IF(K10=".","-",IF(K10&gt;L10,"g",IF(K10=L10,"d","v")))</f>
        <v>-</v>
      </c>
      <c r="N10" s="46">
        <v>6</v>
      </c>
      <c r="O10" s="45" t="str">
        <f>(P40)</f>
        <v>.</v>
      </c>
      <c r="P10" s="45" t="str">
        <f>(N40)</f>
        <v>.</v>
      </c>
      <c r="Q10" s="44" t="str">
        <f>IF(O10=".","-",IF(O10&gt;P10,"g",IF(O10=P10,"d","v")))</f>
        <v>-</v>
      </c>
      <c r="R10" s="46">
        <v>1</v>
      </c>
      <c r="S10" s="45" t="str">
        <f>(P15)</f>
        <v>.</v>
      </c>
      <c r="T10" s="45" t="str">
        <f>(N15)</f>
        <v>.</v>
      </c>
      <c r="U10" s="44" t="str">
        <f>IF(S10=".","-",IF(S10&gt;T10,"g",IF(S10=T10,"d","v")))</f>
        <v>-</v>
      </c>
      <c r="V10" s="46">
        <v>3</v>
      </c>
      <c r="W10" s="45" t="str">
        <f>(P25)</f>
        <v>.</v>
      </c>
      <c r="X10" s="45" t="str">
        <f>(N25)</f>
        <v>.</v>
      </c>
      <c r="Y10" s="44" t="str">
        <f>IF(W10=".","-",IF(W10&gt;X10,"g",IF(W10=X10,"d","v")))</f>
        <v>-</v>
      </c>
      <c r="Z10" s="46">
        <v>5</v>
      </c>
      <c r="AA10" s="45" t="str">
        <f>(P35)</f>
        <v>.</v>
      </c>
      <c r="AB10" s="45" t="str">
        <f>(N35)</f>
        <v>.</v>
      </c>
      <c r="AC10" s="44" t="str">
        <f>IF(AA10=".","-",IF(AA10&gt;AB10,"g",IF(AA10=AB10,"d","v")))</f>
        <v>-</v>
      </c>
      <c r="AD10" s="43"/>
      <c r="AE10" s="42"/>
      <c r="AF10" s="42"/>
      <c r="AG10" s="42"/>
      <c r="AH10" s="41"/>
      <c r="AI10" s="40">
        <f t="shared" si="2"/>
        <v>0</v>
      </c>
      <c r="AJ10" s="39">
        <f t="shared" si="3"/>
        <v>0</v>
      </c>
      <c r="AK10" s="39">
        <f t="shared" si="4"/>
        <v>0</v>
      </c>
      <c r="AL10" s="39">
        <f t="shared" si="5"/>
        <v>0</v>
      </c>
      <c r="AM10" s="38">
        <f>SUM(IF(C10&lt;&gt;".",C10)+IF(G10&lt;&gt;".",G10)+IF(K10&lt;&gt;".",K10)+IF(S10&lt;&gt;".",S10)+IF(W10&lt;&gt;".",W10)+IF(AA10&lt;&gt;".",AA10)+IF(O10&lt;&gt;".",O10))</f>
        <v>0</v>
      </c>
      <c r="AN10" s="38">
        <f>SUM(IF(D10&lt;&gt;".",D10)+IF(H10&lt;&gt;".",H10)+IF(L10&lt;&gt;".",L10)+IF(T10&lt;&gt;".",T10)+IF(X10&lt;&gt;".",X10)+IF(AB10&lt;&gt;".",AB10)+IF(P10&lt;&gt;".",P10))</f>
        <v>0</v>
      </c>
      <c r="AO10" s="37">
        <f t="shared" si="6"/>
        <v>0</v>
      </c>
      <c r="AP10" s="36"/>
      <c r="AQ10" s="35">
        <f t="shared" si="7"/>
        <v>8</v>
      </c>
      <c r="AR10" s="34"/>
      <c r="AS10" s="33">
        <f t="shared" si="8"/>
        <v>0</v>
      </c>
    </row>
    <row r="11" spans="1:45" s="10" customFormat="1" ht="3.75" customHeight="1" thickTop="1" x14ac:dyDescent="0.2">
      <c r="B11" s="32"/>
      <c r="C11" s="31"/>
      <c r="D11" s="31"/>
      <c r="E11" s="30"/>
      <c r="F11" s="32"/>
      <c r="G11" s="31"/>
      <c r="H11" s="31"/>
      <c r="I11" s="30"/>
      <c r="J11" s="32"/>
      <c r="K11" s="31"/>
      <c r="L11" s="31"/>
      <c r="M11" s="30"/>
      <c r="N11" s="32"/>
      <c r="O11" s="31"/>
      <c r="P11" s="31"/>
      <c r="Q11" s="30"/>
      <c r="R11" s="32"/>
      <c r="S11" s="31"/>
      <c r="T11" s="31"/>
      <c r="U11" s="30"/>
      <c r="V11" s="32"/>
      <c r="W11" s="31"/>
      <c r="X11" s="31"/>
      <c r="Y11" s="30"/>
      <c r="Z11" s="32"/>
      <c r="AA11" s="31"/>
      <c r="AB11" s="31"/>
      <c r="AC11" s="30"/>
      <c r="AI11" s="29"/>
      <c r="AJ11" s="28"/>
      <c r="AK11" s="28"/>
      <c r="AL11" s="28"/>
      <c r="AM11" s="27"/>
      <c r="AN11" s="27"/>
      <c r="AO11" s="26"/>
    </row>
    <row r="12" spans="1:45" s="10" customFormat="1" ht="26.25" x14ac:dyDescent="0.3">
      <c r="A12" s="18">
        <v>1</v>
      </c>
      <c r="B12" s="17"/>
      <c r="D12" s="16"/>
      <c r="K12" s="15"/>
      <c r="L12" s="14" t="str">
        <f>($A$3)</f>
        <v>Szatmári Tamás</v>
      </c>
      <c r="M12" s="15"/>
      <c r="N12" s="13">
        <v>1</v>
      </c>
      <c r="O12" s="12" t="s">
        <v>32</v>
      </c>
      <c r="P12" s="13">
        <v>1</v>
      </c>
      <c r="R12" s="10" t="str">
        <f>($A$4)</f>
        <v>Koczor János</v>
      </c>
      <c r="W12" s="15"/>
      <c r="X12" s="15"/>
      <c r="Y12" s="15"/>
      <c r="AQ12" s="9"/>
    </row>
    <row r="13" spans="1:45" ht="20.25" x14ac:dyDescent="0.3">
      <c r="A13" s="8"/>
      <c r="B13" s="2"/>
      <c r="E13" s="10"/>
      <c r="F13" s="10"/>
      <c r="G13" s="10"/>
      <c r="H13" s="10"/>
      <c r="I13" s="10"/>
      <c r="J13" s="10"/>
      <c r="L13" s="14" t="str">
        <f>($A$5)</f>
        <v>Mészáros György</v>
      </c>
      <c r="N13" s="13">
        <v>2</v>
      </c>
      <c r="O13" s="12" t="s">
        <v>32</v>
      </c>
      <c r="P13" s="13">
        <v>1</v>
      </c>
      <c r="R13" s="10" t="str">
        <f>($A$9)</f>
        <v>Steller József</v>
      </c>
      <c r="S13" s="10"/>
      <c r="V13" s="10"/>
      <c r="Z13" s="10"/>
      <c r="AA13" s="11"/>
      <c r="AB13" s="12"/>
      <c r="AC13" s="11"/>
      <c r="AE13" s="10"/>
      <c r="AF13" s="10"/>
      <c r="AG13" s="10"/>
      <c r="AH13" s="10"/>
      <c r="AI13" s="10"/>
      <c r="AJ13" s="10"/>
      <c r="AL13" s="10"/>
      <c r="AM13" s="10"/>
      <c r="AN13" s="10"/>
      <c r="AO13" s="10"/>
      <c r="AQ13" s="9"/>
    </row>
    <row r="14" spans="1:45" ht="20.25" x14ac:dyDescent="0.3">
      <c r="A14" s="8"/>
      <c r="B14" s="2"/>
      <c r="D14" s="16"/>
      <c r="E14" s="10"/>
      <c r="F14" s="10"/>
      <c r="G14" s="10"/>
      <c r="H14" s="10"/>
      <c r="I14" s="10"/>
      <c r="J14" s="10"/>
      <c r="L14" s="14" t="str">
        <f>($A$6)</f>
        <v>Szirmay Endre</v>
      </c>
      <c r="N14" s="13">
        <v>2</v>
      </c>
      <c r="O14" s="12" t="s">
        <v>32</v>
      </c>
      <c r="P14" s="13">
        <v>2</v>
      </c>
      <c r="Q14" s="10"/>
      <c r="R14" s="10" t="str">
        <f>($A$8)</f>
        <v>Terjék Zsolt</v>
      </c>
      <c r="S14" s="10"/>
      <c r="V14" s="10"/>
      <c r="Z14" s="10"/>
      <c r="AA14" s="15"/>
      <c r="AB14" s="15"/>
      <c r="AC14" s="15"/>
      <c r="AE14" s="10"/>
      <c r="AF14" s="10"/>
      <c r="AG14" s="10"/>
      <c r="AH14" s="10"/>
      <c r="AI14" s="10"/>
      <c r="AJ14" s="10"/>
      <c r="AL14" s="10"/>
      <c r="AM14" s="10"/>
      <c r="AN14" s="10"/>
      <c r="AO14" s="10"/>
      <c r="AQ14" s="9"/>
      <c r="AR14" s="10"/>
    </row>
    <row r="15" spans="1:45" ht="20.25" x14ac:dyDescent="0.3">
      <c r="A15" s="8"/>
      <c r="B15" s="2"/>
      <c r="E15" s="10"/>
      <c r="F15" s="10"/>
      <c r="G15" s="10"/>
      <c r="H15" s="10"/>
      <c r="I15" s="10"/>
      <c r="J15" s="10"/>
      <c r="L15" s="14" t="str">
        <f>($A$7)</f>
        <v>Moldován Károly</v>
      </c>
      <c r="N15" s="13" t="s">
        <v>31</v>
      </c>
      <c r="O15" s="12" t="s">
        <v>32</v>
      </c>
      <c r="P15" s="13" t="s">
        <v>31</v>
      </c>
      <c r="R15" s="10" t="str">
        <f>($A$10)</f>
        <v>.</v>
      </c>
      <c r="S15" s="10"/>
      <c r="V15" s="10"/>
      <c r="Z15" s="10"/>
      <c r="AA15" s="11"/>
      <c r="AB15" s="12"/>
      <c r="AC15" s="11"/>
      <c r="AE15" s="10"/>
      <c r="AF15" s="10"/>
      <c r="AG15" s="10"/>
      <c r="AH15" s="10"/>
      <c r="AI15" s="10"/>
      <c r="AJ15" s="10"/>
      <c r="AL15" s="10"/>
      <c r="AM15" s="10"/>
      <c r="AN15" s="10"/>
      <c r="AO15" s="10"/>
      <c r="AQ15" s="9"/>
    </row>
    <row r="16" spans="1:45" ht="3.75" customHeight="1" x14ac:dyDescent="0.4">
      <c r="A16" s="8"/>
      <c r="B16" s="2"/>
      <c r="C16" s="7"/>
      <c r="D16" s="6"/>
      <c r="E16" s="2"/>
      <c r="F16" s="2"/>
      <c r="G16" s="2"/>
      <c r="H16" s="2"/>
      <c r="I16" s="2"/>
      <c r="J16" s="2"/>
      <c r="K16" s="3"/>
      <c r="L16" s="3"/>
      <c r="M16" s="3"/>
      <c r="N16" s="2"/>
      <c r="O16" s="4"/>
      <c r="P16" s="2"/>
      <c r="Q16" s="4"/>
      <c r="R16" s="2"/>
      <c r="S16" s="2"/>
      <c r="T16" s="3"/>
      <c r="U16" s="3"/>
      <c r="V16" s="2"/>
      <c r="W16" s="3"/>
      <c r="X16" s="3"/>
      <c r="Y16" s="3"/>
      <c r="Z16" s="2"/>
      <c r="AA16" s="4"/>
      <c r="AB16" s="5"/>
      <c r="AC16" s="4"/>
      <c r="AD16" s="3"/>
      <c r="AE16" s="2"/>
      <c r="AF16" s="2"/>
      <c r="AG16" s="2"/>
    </row>
    <row r="17" spans="1:44" s="10" customFormat="1" ht="26.25" x14ac:dyDescent="0.3">
      <c r="A17" s="18">
        <v>2</v>
      </c>
      <c r="B17" s="25"/>
      <c r="D17" s="16"/>
      <c r="K17" s="15"/>
      <c r="L17" s="14" t="str">
        <f>($A$3)</f>
        <v>Szatmári Tamás</v>
      </c>
      <c r="M17" s="15"/>
      <c r="N17" s="13">
        <v>2</v>
      </c>
      <c r="O17" s="12" t="s">
        <v>32</v>
      </c>
      <c r="P17" s="13">
        <v>1</v>
      </c>
      <c r="R17" s="10" t="str">
        <f>($A$5)</f>
        <v>Mészáros György</v>
      </c>
      <c r="W17" s="15"/>
      <c r="X17" s="15"/>
      <c r="Y17" s="15"/>
      <c r="AQ17" s="9"/>
    </row>
    <row r="18" spans="1:44" ht="20.25" x14ac:dyDescent="0.3">
      <c r="A18" s="8"/>
      <c r="B18" s="19"/>
      <c r="E18" s="10"/>
      <c r="F18" s="10"/>
      <c r="G18" s="10"/>
      <c r="H18" s="10"/>
      <c r="I18" s="10"/>
      <c r="J18" s="10"/>
      <c r="L18" s="14" t="str">
        <f>($A$4)</f>
        <v>Koczor János</v>
      </c>
      <c r="N18" s="13" t="s">
        <v>31</v>
      </c>
      <c r="O18" s="12" t="s">
        <v>32</v>
      </c>
      <c r="P18" s="13" t="s">
        <v>31</v>
      </c>
      <c r="R18" s="10" t="str">
        <f>($A$10)</f>
        <v>.</v>
      </c>
      <c r="S18" s="10"/>
      <c r="V18" s="10"/>
      <c r="Z18" s="10"/>
      <c r="AA18" s="11"/>
      <c r="AB18" s="12"/>
      <c r="AC18" s="11"/>
      <c r="AE18" s="10"/>
      <c r="AF18" s="10"/>
      <c r="AG18" s="10"/>
      <c r="AH18" s="10"/>
      <c r="AI18" s="10"/>
      <c r="AJ18" s="10"/>
      <c r="AL18" s="10"/>
      <c r="AM18" s="10"/>
      <c r="AN18" s="10"/>
      <c r="AO18" s="10"/>
      <c r="AQ18" s="9"/>
    </row>
    <row r="19" spans="1:44" ht="20.25" x14ac:dyDescent="0.3">
      <c r="A19" s="8"/>
      <c r="B19" s="19"/>
      <c r="D19" s="16"/>
      <c r="E19" s="10"/>
      <c r="F19" s="10"/>
      <c r="G19" s="10"/>
      <c r="H19" s="10"/>
      <c r="I19" s="10"/>
      <c r="J19" s="10"/>
      <c r="L19" s="14" t="str">
        <f>($A$6)</f>
        <v>Szirmay Endre</v>
      </c>
      <c r="N19" s="13">
        <v>1</v>
      </c>
      <c r="O19" s="12" t="s">
        <v>32</v>
      </c>
      <c r="P19" s="13">
        <v>0</v>
      </c>
      <c r="Q19" s="10"/>
      <c r="R19" s="10" t="str">
        <f>($A$9)</f>
        <v>Steller József</v>
      </c>
      <c r="S19" s="10"/>
      <c r="V19" s="10"/>
      <c r="Z19" s="10"/>
      <c r="AA19" s="15"/>
      <c r="AB19" s="15"/>
      <c r="AC19" s="15"/>
      <c r="AE19" s="10"/>
      <c r="AF19" s="10"/>
      <c r="AG19" s="10"/>
      <c r="AH19" s="10"/>
      <c r="AI19" s="10"/>
      <c r="AJ19" s="10"/>
      <c r="AL19" s="10"/>
      <c r="AM19" s="10"/>
      <c r="AN19" s="10"/>
      <c r="AO19" s="10"/>
      <c r="AQ19" s="9"/>
      <c r="AR19" s="10"/>
    </row>
    <row r="20" spans="1:44" ht="20.25" x14ac:dyDescent="0.3">
      <c r="A20" s="8"/>
      <c r="B20" s="19"/>
      <c r="E20" s="10"/>
      <c r="F20" s="10"/>
      <c r="G20" s="10"/>
      <c r="H20" s="10"/>
      <c r="I20" s="10"/>
      <c r="J20" s="10"/>
      <c r="L20" s="14" t="str">
        <f>($A$7)</f>
        <v>Moldován Károly</v>
      </c>
      <c r="N20" s="13">
        <v>2</v>
      </c>
      <c r="O20" s="12" t="s">
        <v>32</v>
      </c>
      <c r="P20" s="13">
        <v>4</v>
      </c>
      <c r="R20" s="10" t="str">
        <f>($A$8)</f>
        <v>Terjék Zsolt</v>
      </c>
      <c r="S20" s="10"/>
      <c r="V20" s="10"/>
      <c r="Z20" s="10"/>
      <c r="AA20" s="11"/>
      <c r="AB20" s="12"/>
      <c r="AC20" s="11"/>
      <c r="AE20" s="10"/>
      <c r="AF20" s="10"/>
      <c r="AG20" s="10"/>
      <c r="AH20" s="10"/>
      <c r="AI20" s="10"/>
      <c r="AJ20" s="10"/>
      <c r="AL20" s="10"/>
      <c r="AM20" s="10"/>
      <c r="AN20" s="10"/>
      <c r="AO20" s="10"/>
      <c r="AQ20" s="9"/>
    </row>
    <row r="21" spans="1:44" ht="3.75" customHeight="1" x14ac:dyDescent="0.4">
      <c r="A21" s="8"/>
      <c r="B21" s="19"/>
      <c r="C21" s="24"/>
      <c r="D21" s="23"/>
      <c r="E21" s="19"/>
      <c r="F21" s="19"/>
      <c r="G21" s="19"/>
      <c r="H21" s="19"/>
      <c r="I21" s="19"/>
      <c r="J21" s="19"/>
      <c r="K21" s="20"/>
      <c r="L21" s="20"/>
      <c r="M21" s="20"/>
      <c r="N21" s="19"/>
      <c r="O21" s="21"/>
      <c r="P21" s="19"/>
      <c r="Q21" s="21"/>
      <c r="R21" s="19"/>
      <c r="S21" s="19"/>
      <c r="T21" s="20"/>
      <c r="U21" s="20"/>
      <c r="V21" s="19"/>
      <c r="W21" s="20"/>
      <c r="X21" s="20"/>
      <c r="Y21" s="20"/>
      <c r="Z21" s="19"/>
      <c r="AA21" s="21"/>
      <c r="AB21" s="22"/>
      <c r="AC21" s="21"/>
      <c r="AD21" s="20"/>
      <c r="AE21" s="19"/>
      <c r="AF21" s="19"/>
      <c r="AG21" s="19"/>
    </row>
    <row r="22" spans="1:44" s="10" customFormat="1" ht="26.25" x14ac:dyDescent="0.3">
      <c r="A22" s="18">
        <v>3</v>
      </c>
      <c r="B22" s="17"/>
      <c r="D22" s="16"/>
      <c r="K22" s="15"/>
      <c r="L22" s="14" t="str">
        <f>($A$3)</f>
        <v>Szatmári Tamás</v>
      </c>
      <c r="M22" s="15"/>
      <c r="N22" s="13">
        <v>2</v>
      </c>
      <c r="O22" s="12" t="s">
        <v>32</v>
      </c>
      <c r="P22" s="13">
        <v>1</v>
      </c>
      <c r="R22" s="10" t="str">
        <f>($A$6)</f>
        <v>Szirmay Endre</v>
      </c>
      <c r="W22" s="15"/>
      <c r="X22" s="15"/>
      <c r="Y22" s="15"/>
      <c r="AQ22" s="9"/>
    </row>
    <row r="23" spans="1:44" ht="20.25" x14ac:dyDescent="0.3">
      <c r="A23" s="8"/>
      <c r="B23" s="2"/>
      <c r="E23" s="10"/>
      <c r="F23" s="10"/>
      <c r="G23" s="10"/>
      <c r="H23" s="10"/>
      <c r="I23" s="10"/>
      <c r="J23" s="10"/>
      <c r="L23" s="14" t="str">
        <f>($A$4)</f>
        <v>Koczor János</v>
      </c>
      <c r="N23" s="13">
        <v>0</v>
      </c>
      <c r="O23" s="12" t="s">
        <v>32</v>
      </c>
      <c r="P23" s="13">
        <v>1</v>
      </c>
      <c r="R23" s="10" t="str">
        <f>($A$5)</f>
        <v>Mészáros György</v>
      </c>
      <c r="S23" s="10"/>
      <c r="V23" s="10"/>
      <c r="Z23" s="10"/>
      <c r="AA23" s="11"/>
      <c r="AB23" s="12"/>
      <c r="AC23" s="11"/>
      <c r="AE23" s="10"/>
      <c r="AF23" s="10"/>
      <c r="AG23" s="10"/>
      <c r="AH23" s="10"/>
      <c r="AI23" s="10"/>
      <c r="AJ23" s="10"/>
      <c r="AL23" s="10"/>
      <c r="AM23" s="10"/>
      <c r="AN23" s="10"/>
      <c r="AO23" s="10"/>
      <c r="AQ23" s="9"/>
    </row>
    <row r="24" spans="1:44" ht="20.25" x14ac:dyDescent="0.3">
      <c r="A24" s="8"/>
      <c r="B24" s="2"/>
      <c r="D24" s="16"/>
      <c r="E24" s="10"/>
      <c r="F24" s="10"/>
      <c r="G24" s="10"/>
      <c r="H24" s="10"/>
      <c r="I24" s="10"/>
      <c r="J24" s="10"/>
      <c r="L24" s="14" t="str">
        <f>($A$7)</f>
        <v>Moldován Károly</v>
      </c>
      <c r="N24" s="13">
        <v>1</v>
      </c>
      <c r="O24" s="12" t="s">
        <v>32</v>
      </c>
      <c r="P24" s="13">
        <v>0</v>
      </c>
      <c r="Q24" s="10"/>
      <c r="R24" s="10" t="str">
        <f>($A$9)</f>
        <v>Steller József</v>
      </c>
      <c r="S24" s="10"/>
      <c r="V24" s="10"/>
      <c r="Z24" s="10"/>
      <c r="AA24" s="15"/>
      <c r="AB24" s="15"/>
      <c r="AC24" s="15"/>
      <c r="AE24" s="10"/>
      <c r="AF24" s="10"/>
      <c r="AG24" s="10"/>
      <c r="AH24" s="10"/>
      <c r="AI24" s="10"/>
      <c r="AJ24" s="10"/>
      <c r="AL24" s="10"/>
      <c r="AM24" s="10"/>
      <c r="AN24" s="10"/>
      <c r="AO24" s="10"/>
      <c r="AQ24" s="9"/>
      <c r="AR24" s="10"/>
    </row>
    <row r="25" spans="1:44" ht="20.25" x14ac:dyDescent="0.3">
      <c r="A25" s="8"/>
      <c r="B25" s="2"/>
      <c r="E25" s="10"/>
      <c r="F25" s="10"/>
      <c r="G25" s="10"/>
      <c r="H25" s="10"/>
      <c r="I25" s="10"/>
      <c r="J25" s="10"/>
      <c r="L25" s="14" t="str">
        <f>($A$8)</f>
        <v>Terjék Zsolt</v>
      </c>
      <c r="N25" s="13" t="s">
        <v>31</v>
      </c>
      <c r="O25" s="12" t="s">
        <v>32</v>
      </c>
      <c r="P25" s="13" t="s">
        <v>31</v>
      </c>
      <c r="R25" s="10" t="str">
        <f>($A$10)</f>
        <v>.</v>
      </c>
      <c r="S25" s="10"/>
      <c r="V25" s="10"/>
      <c r="Z25" s="10"/>
      <c r="AA25" s="11"/>
      <c r="AB25" s="12"/>
      <c r="AC25" s="11"/>
      <c r="AE25" s="10"/>
      <c r="AF25" s="10"/>
      <c r="AG25" s="10"/>
      <c r="AH25" s="10"/>
      <c r="AI25" s="10"/>
      <c r="AJ25" s="10"/>
      <c r="AL25" s="10"/>
      <c r="AM25" s="10"/>
      <c r="AN25" s="10"/>
      <c r="AO25" s="10"/>
      <c r="AQ25" s="9"/>
    </row>
    <row r="26" spans="1:44" ht="3.75" customHeight="1" x14ac:dyDescent="0.4">
      <c r="A26" s="8"/>
      <c r="B26" s="2"/>
      <c r="C26" s="7"/>
      <c r="D26" s="6"/>
      <c r="E26" s="2"/>
      <c r="F26" s="2"/>
      <c r="G26" s="2"/>
      <c r="H26" s="2"/>
      <c r="I26" s="2"/>
      <c r="J26" s="2"/>
      <c r="K26" s="3"/>
      <c r="L26" s="3"/>
      <c r="M26" s="3"/>
      <c r="N26" s="2"/>
      <c r="O26" s="4"/>
      <c r="P26" s="2"/>
      <c r="Q26" s="4"/>
      <c r="R26" s="2"/>
      <c r="S26" s="2"/>
      <c r="T26" s="3"/>
      <c r="U26" s="3"/>
      <c r="V26" s="2"/>
      <c r="W26" s="3"/>
      <c r="X26" s="3"/>
      <c r="Y26" s="3"/>
      <c r="Z26" s="2"/>
      <c r="AA26" s="4"/>
      <c r="AB26" s="5"/>
      <c r="AC26" s="4"/>
      <c r="AD26" s="3"/>
      <c r="AE26" s="2"/>
      <c r="AF26" s="2"/>
      <c r="AG26" s="2"/>
    </row>
    <row r="27" spans="1:44" s="10" customFormat="1" ht="26.25" x14ac:dyDescent="0.3">
      <c r="A27" s="18">
        <v>4</v>
      </c>
      <c r="B27" s="25"/>
      <c r="D27" s="16"/>
      <c r="K27" s="15"/>
      <c r="L27" s="14" t="str">
        <f>($A$3)</f>
        <v>Szatmári Tamás</v>
      </c>
      <c r="M27" s="15"/>
      <c r="N27" s="13">
        <v>1</v>
      </c>
      <c r="O27" s="12" t="s">
        <v>32</v>
      </c>
      <c r="P27" s="13">
        <v>0</v>
      </c>
      <c r="R27" s="10" t="str">
        <f>($A$7)</f>
        <v>Moldován Károly</v>
      </c>
      <c r="W27" s="15"/>
      <c r="X27" s="15"/>
      <c r="Y27" s="15"/>
      <c r="AQ27" s="9"/>
    </row>
    <row r="28" spans="1:44" ht="20.25" x14ac:dyDescent="0.3">
      <c r="A28" s="8"/>
      <c r="B28" s="19"/>
      <c r="E28" s="10"/>
      <c r="F28" s="10"/>
      <c r="G28" s="10"/>
      <c r="H28" s="10"/>
      <c r="I28" s="10"/>
      <c r="J28" s="10"/>
      <c r="L28" s="14" t="str">
        <f>($A$4)</f>
        <v>Koczor János</v>
      </c>
      <c r="N28" s="13">
        <v>0</v>
      </c>
      <c r="O28" s="12" t="s">
        <v>32</v>
      </c>
      <c r="P28" s="13">
        <v>0</v>
      </c>
      <c r="R28" s="10" t="str">
        <f>($A$6)</f>
        <v>Szirmay Endre</v>
      </c>
      <c r="S28" s="10"/>
      <c r="V28" s="10"/>
      <c r="Z28" s="10"/>
      <c r="AA28" s="11"/>
      <c r="AB28" s="12"/>
      <c r="AC28" s="11"/>
      <c r="AE28" s="10"/>
      <c r="AF28" s="10"/>
      <c r="AG28" s="10"/>
      <c r="AH28" s="10"/>
      <c r="AI28" s="10"/>
      <c r="AJ28" s="10"/>
      <c r="AL28" s="10"/>
      <c r="AM28" s="10"/>
      <c r="AN28" s="10"/>
      <c r="AO28" s="10"/>
      <c r="AQ28" s="9"/>
    </row>
    <row r="29" spans="1:44" ht="20.25" x14ac:dyDescent="0.3">
      <c r="A29" s="8"/>
      <c r="B29" s="19"/>
      <c r="D29" s="16"/>
      <c r="E29" s="10"/>
      <c r="F29" s="10"/>
      <c r="G29" s="10"/>
      <c r="H29" s="10"/>
      <c r="I29" s="10"/>
      <c r="J29" s="10"/>
      <c r="L29" s="14" t="str">
        <f>($A$5)</f>
        <v>Mészáros György</v>
      </c>
      <c r="N29" s="13" t="s">
        <v>31</v>
      </c>
      <c r="O29" s="12" t="s">
        <v>32</v>
      </c>
      <c r="P29" s="13" t="s">
        <v>31</v>
      </c>
      <c r="Q29" s="10"/>
      <c r="R29" s="10" t="str">
        <f>($A$10)</f>
        <v>.</v>
      </c>
      <c r="S29" s="10"/>
      <c r="V29" s="10"/>
      <c r="Z29" s="10"/>
      <c r="AA29" s="15"/>
      <c r="AB29" s="15"/>
      <c r="AC29" s="15"/>
      <c r="AE29" s="10"/>
      <c r="AF29" s="10"/>
      <c r="AG29" s="10"/>
      <c r="AH29" s="10"/>
      <c r="AI29" s="10"/>
      <c r="AJ29" s="10"/>
      <c r="AL29" s="10"/>
      <c r="AM29" s="10"/>
      <c r="AN29" s="10"/>
      <c r="AO29" s="10"/>
      <c r="AQ29" s="9"/>
      <c r="AR29" s="10"/>
    </row>
    <row r="30" spans="1:44" ht="20.25" x14ac:dyDescent="0.3">
      <c r="A30" s="8"/>
      <c r="B30" s="19"/>
      <c r="E30" s="10"/>
      <c r="F30" s="10"/>
      <c r="G30" s="10"/>
      <c r="H30" s="10"/>
      <c r="I30" s="10"/>
      <c r="J30" s="10"/>
      <c r="L30" s="14" t="str">
        <f>($A$8)</f>
        <v>Terjék Zsolt</v>
      </c>
      <c r="N30" s="13">
        <v>1</v>
      </c>
      <c r="O30" s="12" t="s">
        <v>32</v>
      </c>
      <c r="P30" s="13">
        <v>2</v>
      </c>
      <c r="R30" s="10" t="str">
        <f>($A$9)</f>
        <v>Steller József</v>
      </c>
      <c r="S30" s="10"/>
      <c r="V30" s="10"/>
      <c r="Z30" s="10"/>
      <c r="AA30" s="11"/>
      <c r="AB30" s="12"/>
      <c r="AC30" s="11"/>
      <c r="AE30" s="10"/>
      <c r="AF30" s="10"/>
      <c r="AG30" s="10"/>
      <c r="AH30" s="10"/>
      <c r="AI30" s="10"/>
      <c r="AJ30" s="10"/>
      <c r="AL30" s="10"/>
      <c r="AM30" s="10"/>
      <c r="AN30" s="10"/>
      <c r="AO30" s="10"/>
      <c r="AQ30" s="9"/>
    </row>
    <row r="31" spans="1:44" ht="3.75" customHeight="1" x14ac:dyDescent="0.4">
      <c r="A31" s="8"/>
      <c r="B31" s="19"/>
      <c r="C31" s="24"/>
      <c r="D31" s="23"/>
      <c r="E31" s="19"/>
      <c r="F31" s="19"/>
      <c r="G31" s="19"/>
      <c r="H31" s="19"/>
      <c r="I31" s="19"/>
      <c r="J31" s="19"/>
      <c r="K31" s="20"/>
      <c r="L31" s="20"/>
      <c r="M31" s="20"/>
      <c r="N31" s="19"/>
      <c r="O31" s="21"/>
      <c r="P31" s="19"/>
      <c r="Q31" s="21"/>
      <c r="R31" s="19"/>
      <c r="S31" s="19"/>
      <c r="T31" s="20"/>
      <c r="U31" s="20"/>
      <c r="V31" s="19"/>
      <c r="W31" s="20"/>
      <c r="X31" s="20"/>
      <c r="Y31" s="20"/>
      <c r="Z31" s="19"/>
      <c r="AA31" s="21"/>
      <c r="AB31" s="22"/>
      <c r="AC31" s="21"/>
      <c r="AD31" s="20"/>
      <c r="AE31" s="19"/>
      <c r="AF31" s="19"/>
      <c r="AG31" s="19"/>
    </row>
    <row r="32" spans="1:44" s="10" customFormat="1" ht="26.25" x14ac:dyDescent="0.3">
      <c r="A32" s="18">
        <v>5</v>
      </c>
      <c r="B32" s="17"/>
      <c r="D32" s="16"/>
      <c r="K32" s="15"/>
      <c r="L32" s="14" t="str">
        <f>($A$3)</f>
        <v>Szatmári Tamás</v>
      </c>
      <c r="M32" s="15"/>
      <c r="N32" s="13">
        <v>3</v>
      </c>
      <c r="O32" s="12" t="s">
        <v>32</v>
      </c>
      <c r="P32" s="13">
        <v>2</v>
      </c>
      <c r="R32" s="10" t="str">
        <f>($A$8)</f>
        <v>Terjék Zsolt</v>
      </c>
      <c r="W32" s="15"/>
      <c r="X32" s="15"/>
      <c r="Y32" s="15"/>
      <c r="AQ32" s="9"/>
    </row>
    <row r="33" spans="1:44" ht="20.25" x14ac:dyDescent="0.3">
      <c r="A33" s="8"/>
      <c r="B33" s="2"/>
      <c r="E33" s="10"/>
      <c r="F33" s="10"/>
      <c r="G33" s="10"/>
      <c r="H33" s="10"/>
      <c r="I33" s="10"/>
      <c r="J33" s="10"/>
      <c r="L33" s="14" t="str">
        <f>($A$4)</f>
        <v>Koczor János</v>
      </c>
      <c r="N33" s="13">
        <v>0</v>
      </c>
      <c r="O33" s="12" t="s">
        <v>32</v>
      </c>
      <c r="P33" s="13">
        <v>0</v>
      </c>
      <c r="R33" s="10" t="str">
        <f>($A$7)</f>
        <v>Moldován Károly</v>
      </c>
      <c r="S33" s="10"/>
      <c r="V33" s="10"/>
      <c r="Z33" s="10"/>
      <c r="AA33" s="11"/>
      <c r="AB33" s="12"/>
      <c r="AC33" s="11"/>
      <c r="AE33" s="10"/>
      <c r="AF33" s="10"/>
      <c r="AG33" s="10"/>
      <c r="AH33" s="10"/>
      <c r="AI33" s="10"/>
      <c r="AJ33" s="10"/>
      <c r="AL33" s="10"/>
      <c r="AM33" s="10"/>
      <c r="AN33" s="10"/>
      <c r="AO33" s="10"/>
      <c r="AQ33" s="9"/>
    </row>
    <row r="34" spans="1:44" ht="20.25" x14ac:dyDescent="0.3">
      <c r="A34" s="8"/>
      <c r="B34" s="2"/>
      <c r="D34" s="16"/>
      <c r="E34" s="10"/>
      <c r="F34" s="10"/>
      <c r="G34" s="10"/>
      <c r="H34" s="10"/>
      <c r="I34" s="10"/>
      <c r="J34" s="10"/>
      <c r="L34" s="14" t="str">
        <f>($A$5)</f>
        <v>Mészáros György</v>
      </c>
      <c r="N34" s="13">
        <v>2</v>
      </c>
      <c r="O34" s="12" t="s">
        <v>32</v>
      </c>
      <c r="P34" s="13">
        <v>2</v>
      </c>
      <c r="Q34" s="10"/>
      <c r="R34" s="10" t="str">
        <f>($A$6)</f>
        <v>Szirmay Endre</v>
      </c>
      <c r="S34" s="10"/>
      <c r="V34" s="10"/>
      <c r="Z34" s="10"/>
      <c r="AA34" s="15"/>
      <c r="AB34" s="15"/>
      <c r="AC34" s="15"/>
      <c r="AE34" s="10"/>
      <c r="AF34" s="10"/>
      <c r="AG34" s="10"/>
      <c r="AH34" s="10"/>
      <c r="AI34" s="10"/>
      <c r="AJ34" s="10"/>
      <c r="AL34" s="10"/>
      <c r="AM34" s="10"/>
      <c r="AN34" s="10"/>
      <c r="AO34" s="10"/>
      <c r="AQ34" s="9"/>
      <c r="AR34" s="10"/>
    </row>
    <row r="35" spans="1:44" ht="20.25" x14ac:dyDescent="0.3">
      <c r="A35" s="8"/>
      <c r="B35" s="2"/>
      <c r="E35" s="10"/>
      <c r="F35" s="10"/>
      <c r="G35" s="10"/>
      <c r="H35" s="10"/>
      <c r="I35" s="10"/>
      <c r="J35" s="10"/>
      <c r="L35" s="14" t="str">
        <f>($A$9)</f>
        <v>Steller József</v>
      </c>
      <c r="N35" s="13" t="s">
        <v>31</v>
      </c>
      <c r="O35" s="12" t="s">
        <v>32</v>
      </c>
      <c r="P35" s="13" t="s">
        <v>31</v>
      </c>
      <c r="R35" s="10" t="str">
        <f>($A$10)</f>
        <v>.</v>
      </c>
      <c r="S35" s="10"/>
      <c r="V35" s="10"/>
      <c r="Z35" s="10"/>
      <c r="AA35" s="11"/>
      <c r="AB35" s="12"/>
      <c r="AC35" s="11"/>
      <c r="AE35" s="10"/>
      <c r="AF35" s="10"/>
      <c r="AG35" s="10"/>
      <c r="AH35" s="10"/>
      <c r="AI35" s="10"/>
      <c r="AJ35" s="10"/>
      <c r="AL35" s="10"/>
      <c r="AM35" s="10"/>
      <c r="AN35" s="10"/>
      <c r="AO35" s="10"/>
      <c r="AQ35" s="9"/>
    </row>
    <row r="36" spans="1:44" ht="3.75" customHeight="1" x14ac:dyDescent="0.4">
      <c r="A36" s="8"/>
      <c r="B36" s="2"/>
      <c r="C36" s="7"/>
      <c r="D36" s="6"/>
      <c r="E36" s="2"/>
      <c r="F36" s="2"/>
      <c r="G36" s="2"/>
      <c r="H36" s="2"/>
      <c r="I36" s="2"/>
      <c r="J36" s="2"/>
      <c r="K36" s="3"/>
      <c r="L36" s="3"/>
      <c r="M36" s="3"/>
      <c r="N36" s="2"/>
      <c r="O36" s="4"/>
      <c r="P36" s="2"/>
      <c r="Q36" s="4"/>
      <c r="R36" s="2"/>
      <c r="S36" s="2"/>
      <c r="T36" s="3"/>
      <c r="U36" s="3"/>
      <c r="V36" s="2"/>
      <c r="W36" s="3"/>
      <c r="X36" s="3"/>
      <c r="Y36" s="3"/>
      <c r="Z36" s="2"/>
      <c r="AA36" s="4"/>
      <c r="AB36" s="5"/>
      <c r="AC36" s="4"/>
      <c r="AD36" s="3"/>
      <c r="AE36" s="2"/>
      <c r="AF36" s="2"/>
      <c r="AG36" s="2"/>
    </row>
    <row r="37" spans="1:44" s="10" customFormat="1" ht="24.6" x14ac:dyDescent="0.4">
      <c r="A37" s="18">
        <v>6</v>
      </c>
      <c r="B37" s="25"/>
      <c r="D37" s="16"/>
      <c r="K37" s="15"/>
      <c r="L37" s="14" t="str">
        <f>($A$3)</f>
        <v>Szatmári Tamás</v>
      </c>
      <c r="M37" s="15"/>
      <c r="N37" s="13">
        <v>1</v>
      </c>
      <c r="O37" s="12" t="s">
        <v>32</v>
      </c>
      <c r="P37" s="13">
        <v>0</v>
      </c>
      <c r="R37" s="10" t="str">
        <f>($A$9)</f>
        <v>Steller József</v>
      </c>
      <c r="W37" s="15"/>
      <c r="X37" s="15"/>
      <c r="Y37" s="15"/>
      <c r="AQ37" s="9"/>
    </row>
    <row r="38" spans="1:44" ht="21" x14ac:dyDescent="0.4">
      <c r="A38" s="8"/>
      <c r="B38" s="19"/>
      <c r="E38" s="10"/>
      <c r="F38" s="10"/>
      <c r="G38" s="10"/>
      <c r="H38" s="10"/>
      <c r="I38" s="10"/>
      <c r="J38" s="10"/>
      <c r="L38" s="14" t="str">
        <f>($A$4)</f>
        <v>Koczor János</v>
      </c>
      <c r="N38" s="13">
        <v>3</v>
      </c>
      <c r="O38" s="12" t="s">
        <v>32</v>
      </c>
      <c r="P38" s="13">
        <v>1</v>
      </c>
      <c r="R38" s="10" t="str">
        <f>($A$8)</f>
        <v>Terjék Zsolt</v>
      </c>
      <c r="S38" s="10"/>
      <c r="V38" s="10"/>
      <c r="Z38" s="10"/>
      <c r="AA38" s="11"/>
      <c r="AB38" s="12"/>
      <c r="AC38" s="11"/>
      <c r="AE38" s="10"/>
      <c r="AF38" s="10"/>
      <c r="AG38" s="10"/>
      <c r="AH38" s="10"/>
      <c r="AI38" s="10"/>
      <c r="AJ38" s="10"/>
      <c r="AL38" s="10"/>
      <c r="AM38" s="10"/>
      <c r="AN38" s="10"/>
      <c r="AO38" s="10"/>
      <c r="AQ38" s="9"/>
    </row>
    <row r="39" spans="1:44" ht="21" x14ac:dyDescent="0.4">
      <c r="A39" s="8"/>
      <c r="B39" s="19"/>
      <c r="D39" s="16"/>
      <c r="E39" s="10"/>
      <c r="F39" s="10"/>
      <c r="G39" s="10"/>
      <c r="H39" s="10"/>
      <c r="I39" s="10"/>
      <c r="J39" s="10"/>
      <c r="L39" s="14" t="str">
        <f>($A$5)</f>
        <v>Mészáros György</v>
      </c>
      <c r="N39" s="13">
        <v>1</v>
      </c>
      <c r="O39" s="12" t="s">
        <v>32</v>
      </c>
      <c r="P39" s="13">
        <v>2</v>
      </c>
      <c r="Q39" s="10"/>
      <c r="R39" s="10" t="str">
        <f>($A$7)</f>
        <v>Moldován Károly</v>
      </c>
      <c r="S39" s="10"/>
      <c r="V39" s="10"/>
      <c r="Z39" s="10"/>
      <c r="AA39" s="15"/>
      <c r="AB39" s="15"/>
      <c r="AC39" s="15"/>
      <c r="AE39" s="10"/>
      <c r="AF39" s="10"/>
      <c r="AG39" s="10"/>
      <c r="AH39" s="10"/>
      <c r="AI39" s="10"/>
      <c r="AJ39" s="10"/>
      <c r="AL39" s="10"/>
      <c r="AM39" s="10"/>
      <c r="AN39" s="10"/>
      <c r="AO39" s="10"/>
      <c r="AQ39" s="9"/>
      <c r="AR39" s="10"/>
    </row>
    <row r="40" spans="1:44" ht="21" x14ac:dyDescent="0.4">
      <c r="A40" s="8"/>
      <c r="B40" s="19"/>
      <c r="E40" s="10"/>
      <c r="F40" s="10"/>
      <c r="G40" s="10"/>
      <c r="H40" s="10"/>
      <c r="I40" s="10"/>
      <c r="J40" s="10"/>
      <c r="L40" s="14" t="str">
        <f>($A$6)</f>
        <v>Szirmay Endre</v>
      </c>
      <c r="N40" s="13" t="s">
        <v>31</v>
      </c>
      <c r="O40" s="12" t="s">
        <v>32</v>
      </c>
      <c r="P40" s="13" t="s">
        <v>31</v>
      </c>
      <c r="R40" s="10" t="str">
        <f>($A$10)</f>
        <v>.</v>
      </c>
      <c r="S40" s="10"/>
      <c r="V40" s="10"/>
      <c r="Z40" s="10"/>
      <c r="AA40" s="11"/>
      <c r="AB40" s="12"/>
      <c r="AC40" s="11"/>
      <c r="AE40" s="10"/>
      <c r="AF40" s="10"/>
      <c r="AG40" s="10"/>
      <c r="AH40" s="10"/>
      <c r="AI40" s="10"/>
      <c r="AJ40" s="10"/>
      <c r="AL40" s="10"/>
      <c r="AM40" s="10"/>
      <c r="AN40" s="10"/>
      <c r="AO40" s="10"/>
      <c r="AQ40" s="9"/>
    </row>
    <row r="41" spans="1:44" ht="3.75" customHeight="1" x14ac:dyDescent="0.4">
      <c r="A41" s="8"/>
      <c r="B41" s="19"/>
      <c r="C41" s="24"/>
      <c r="D41" s="23"/>
      <c r="E41" s="19"/>
      <c r="F41" s="19"/>
      <c r="G41" s="19"/>
      <c r="H41" s="19"/>
      <c r="I41" s="19"/>
      <c r="J41" s="19"/>
      <c r="K41" s="20"/>
      <c r="L41" s="20"/>
      <c r="M41" s="20"/>
      <c r="N41" s="19"/>
      <c r="O41" s="21"/>
      <c r="P41" s="19"/>
      <c r="Q41" s="21"/>
      <c r="R41" s="19"/>
      <c r="S41" s="19"/>
      <c r="T41" s="20"/>
      <c r="U41" s="20"/>
      <c r="V41" s="19"/>
      <c r="W41" s="20"/>
      <c r="X41" s="20"/>
      <c r="Y41" s="20"/>
      <c r="Z41" s="19"/>
      <c r="AA41" s="21"/>
      <c r="AB41" s="22"/>
      <c r="AC41" s="21"/>
      <c r="AD41" s="20"/>
      <c r="AE41" s="19"/>
      <c r="AF41" s="19"/>
      <c r="AG41" s="19"/>
    </row>
    <row r="42" spans="1:44" s="10" customFormat="1" ht="24.6" x14ac:dyDescent="0.4">
      <c r="A42" s="18">
        <v>7</v>
      </c>
      <c r="B42" s="17"/>
      <c r="D42" s="16"/>
      <c r="K42" s="15"/>
      <c r="L42" s="14" t="str">
        <f>($A$3)</f>
        <v>Szatmári Tamás</v>
      </c>
      <c r="M42" s="15"/>
      <c r="N42" s="13" t="s">
        <v>31</v>
      </c>
      <c r="O42" s="12" t="s">
        <v>32</v>
      </c>
      <c r="P42" s="13" t="s">
        <v>31</v>
      </c>
      <c r="R42" s="10" t="str">
        <f>($A$10)</f>
        <v>.</v>
      </c>
      <c r="W42" s="15"/>
      <c r="X42" s="15"/>
      <c r="Y42" s="15"/>
      <c r="AQ42" s="9"/>
    </row>
    <row r="43" spans="1:44" ht="21" x14ac:dyDescent="0.4">
      <c r="A43" s="8"/>
      <c r="B43" s="2"/>
      <c r="E43" s="10"/>
      <c r="F43" s="10"/>
      <c r="G43" s="10"/>
      <c r="H43" s="10"/>
      <c r="I43" s="10"/>
      <c r="J43" s="10"/>
      <c r="L43" s="14" t="str">
        <f>($A$4)</f>
        <v>Koczor János</v>
      </c>
      <c r="N43" s="13">
        <v>1</v>
      </c>
      <c r="O43" s="12" t="s">
        <v>32</v>
      </c>
      <c r="P43" s="13">
        <v>0</v>
      </c>
      <c r="R43" s="10" t="str">
        <f>($A$9)</f>
        <v>Steller József</v>
      </c>
      <c r="S43" s="10"/>
      <c r="V43" s="10"/>
      <c r="Z43" s="10"/>
      <c r="AA43" s="11"/>
      <c r="AB43" s="12"/>
      <c r="AC43" s="11"/>
      <c r="AE43" s="10"/>
      <c r="AF43" s="10"/>
      <c r="AG43" s="10"/>
      <c r="AH43" s="10"/>
      <c r="AI43" s="10"/>
      <c r="AJ43" s="10"/>
      <c r="AL43" s="10"/>
      <c r="AM43" s="10"/>
      <c r="AN43" s="10"/>
      <c r="AO43" s="10"/>
      <c r="AQ43" s="9"/>
    </row>
    <row r="44" spans="1:44" ht="21" x14ac:dyDescent="0.4">
      <c r="A44" s="8"/>
      <c r="B44" s="2"/>
      <c r="D44" s="16"/>
      <c r="E44" s="10"/>
      <c r="F44" s="10"/>
      <c r="G44" s="10"/>
      <c r="H44" s="10"/>
      <c r="I44" s="10"/>
      <c r="J44" s="10"/>
      <c r="L44" s="14" t="str">
        <f>($A$5)</f>
        <v>Mészáros György</v>
      </c>
      <c r="N44" s="13">
        <v>2</v>
      </c>
      <c r="O44" s="12" t="s">
        <v>32</v>
      </c>
      <c r="P44" s="13">
        <v>5</v>
      </c>
      <c r="Q44" s="10"/>
      <c r="R44" s="10" t="str">
        <f>($A$8)</f>
        <v>Terjék Zsolt</v>
      </c>
      <c r="S44" s="10"/>
      <c r="V44" s="10"/>
      <c r="Z44" s="10"/>
      <c r="AA44" s="15"/>
      <c r="AB44" s="15"/>
      <c r="AC44" s="15"/>
      <c r="AE44" s="10"/>
      <c r="AF44" s="10"/>
      <c r="AG44" s="10"/>
      <c r="AH44" s="10"/>
      <c r="AI44" s="10"/>
      <c r="AJ44" s="10"/>
      <c r="AL44" s="10"/>
      <c r="AM44" s="10"/>
      <c r="AN44" s="10"/>
      <c r="AO44" s="10"/>
      <c r="AQ44" s="9"/>
      <c r="AR44" s="10"/>
    </row>
    <row r="45" spans="1:44" ht="21" x14ac:dyDescent="0.4">
      <c r="A45" s="8"/>
      <c r="B45" s="2"/>
      <c r="E45" s="10"/>
      <c r="F45" s="10"/>
      <c r="G45" s="10"/>
      <c r="H45" s="10"/>
      <c r="I45" s="10"/>
      <c r="J45" s="10"/>
      <c r="L45" s="14" t="str">
        <f>($A$6)</f>
        <v>Szirmay Endre</v>
      </c>
      <c r="N45" s="13">
        <v>1</v>
      </c>
      <c r="O45" s="12" t="s">
        <v>32</v>
      </c>
      <c r="P45" s="13">
        <v>1</v>
      </c>
      <c r="R45" s="10" t="str">
        <f>($A$7)</f>
        <v>Moldován Károly</v>
      </c>
      <c r="S45" s="10"/>
      <c r="V45" s="10"/>
      <c r="Z45" s="10"/>
      <c r="AA45" s="11"/>
      <c r="AB45" s="12"/>
      <c r="AC45" s="11"/>
      <c r="AE45" s="10"/>
      <c r="AF45" s="10"/>
      <c r="AG45" s="10"/>
      <c r="AH45" s="10"/>
      <c r="AI45" s="10"/>
      <c r="AJ45" s="10"/>
      <c r="AL45" s="10"/>
      <c r="AM45" s="10"/>
      <c r="AN45" s="10"/>
      <c r="AO45" s="10"/>
      <c r="AQ45" s="9"/>
    </row>
    <row r="46" spans="1:44" ht="3.75" customHeight="1" x14ac:dyDescent="0.4">
      <c r="A46" s="8"/>
      <c r="B46" s="2"/>
      <c r="C46" s="7"/>
      <c r="D46" s="6"/>
      <c r="E46" s="2"/>
      <c r="F46" s="2"/>
      <c r="G46" s="2"/>
      <c r="H46" s="2"/>
      <c r="I46" s="2"/>
      <c r="J46" s="2"/>
      <c r="K46" s="3"/>
      <c r="L46" s="3"/>
      <c r="M46" s="3"/>
      <c r="N46" s="2"/>
      <c r="O46" s="4"/>
      <c r="P46" s="2"/>
      <c r="Q46" s="4"/>
      <c r="R46" s="2"/>
      <c r="S46" s="2"/>
      <c r="T46" s="3"/>
      <c r="U46" s="3"/>
      <c r="V46" s="2"/>
      <c r="W46" s="3"/>
      <c r="X46" s="3"/>
      <c r="Y46" s="3"/>
      <c r="Z46" s="2"/>
      <c r="AA46" s="4"/>
      <c r="AB46" s="5"/>
      <c r="AC46" s="4"/>
      <c r="AD46" s="3"/>
      <c r="AE46" s="2"/>
      <c r="AF46" s="2"/>
      <c r="AG46" s="2"/>
    </row>
  </sheetData>
  <conditionalFormatting sqref="E4:E10 I3 I5:I10 M3:M4 M6:M10 Q3:Q5 Q7:Q10 U3:U6 U8:U10 Y3:Y7 Y9:Y10 AC3:AC8 AC10 AG3:AG9">
    <cfRule type="cellIs" dxfId="8" priority="1" stopIfTrue="1" operator="equal">
      <formula>"g"</formula>
    </cfRule>
    <cfRule type="cellIs" dxfId="7" priority="2" stopIfTrue="1" operator="equal">
      <formula>"d"</formula>
    </cfRule>
    <cfRule type="cellIs" dxfId="6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defaultGridColor="0" colorId="22" zoomScaleNormal="100" zoomScaleSheetLayoutView="100" workbookViewId="0">
      <pane xSplit="1" ySplit="11" topLeftCell="B31" activePane="bottomRight" state="frozen"/>
      <selection activeCell="H30" sqref="H30"/>
      <selection pane="topRight" activeCell="H30" sqref="H30"/>
      <selection pane="bottomLeft" activeCell="H30" sqref="H30"/>
      <selection pane="bottomRight" activeCell="P42" sqref="P42"/>
    </sheetView>
  </sheetViews>
  <sheetFormatPr defaultColWidth="3" defaultRowHeight="15" x14ac:dyDescent="0.25"/>
  <cols>
    <col min="1" max="1" width="21.33203125" style="1" bestFit="1" customWidth="1"/>
    <col min="2" max="33" width="2.88671875" style="1" customWidth="1"/>
    <col min="34" max="34" width="1.44140625" style="1" customWidth="1"/>
    <col min="35" max="40" width="3" style="1" customWidth="1"/>
    <col min="41" max="41" width="3.88671875" style="1" bestFit="1" customWidth="1"/>
    <col min="42" max="42" width="0.88671875" style="1" customWidth="1"/>
    <col min="43" max="43" width="3" style="1" customWidth="1"/>
    <col min="44" max="44" width="1" style="1" customWidth="1"/>
    <col min="45" max="16384" width="3" style="1"/>
  </cols>
  <sheetData>
    <row r="1" spans="1:45" ht="16.5" thickBot="1" x14ac:dyDescent="0.3">
      <c r="A1" s="86" t="s">
        <v>43</v>
      </c>
      <c r="AI1" s="85">
        <v>36892</v>
      </c>
      <c r="AJ1" s="84"/>
      <c r="AK1" s="84"/>
      <c r="AL1" s="84"/>
      <c r="AM1" s="84"/>
      <c r="AN1" s="84"/>
      <c r="AO1" s="84"/>
      <c r="AQ1" s="83"/>
      <c r="AR1" s="82"/>
    </row>
    <row r="2" spans="1:45" ht="33.75" customHeight="1" thickTop="1" thickBot="1" x14ac:dyDescent="0.35">
      <c r="A2" s="81" t="s">
        <v>42</v>
      </c>
      <c r="B2" s="78" t="str">
        <f>(A3)</f>
        <v>Gyozsán Zoltán</v>
      </c>
      <c r="C2" s="80"/>
      <c r="D2" s="78"/>
      <c r="E2" s="78"/>
      <c r="F2" s="79" t="str">
        <f>(A4)</f>
        <v>Horváth Imre</v>
      </c>
      <c r="G2" s="78"/>
      <c r="H2" s="78"/>
      <c r="I2" s="78"/>
      <c r="J2" s="79" t="str">
        <f>(A5)</f>
        <v>Donáth Tibor</v>
      </c>
      <c r="K2" s="78"/>
      <c r="L2" s="78"/>
      <c r="M2" s="78"/>
      <c r="N2" s="79" t="str">
        <f>(A6)</f>
        <v>Balla Antal</v>
      </c>
      <c r="O2" s="78"/>
      <c r="P2" s="78"/>
      <c r="Q2" s="78"/>
      <c r="R2" s="79" t="str">
        <f>(A7)</f>
        <v>Najror Zoltán</v>
      </c>
      <c r="S2" s="78"/>
      <c r="T2" s="78"/>
      <c r="U2" s="78"/>
      <c r="V2" s="79" t="str">
        <f>(A8)</f>
        <v>Bánfalvi Szabolcs</v>
      </c>
      <c r="W2" s="78"/>
      <c r="X2" s="78"/>
      <c r="Y2" s="78"/>
      <c r="Z2" s="79" t="str">
        <f>(A9)</f>
        <v>Rácz Ferenc</v>
      </c>
      <c r="AA2" s="78"/>
      <c r="AB2" s="78"/>
      <c r="AC2" s="78"/>
      <c r="AD2" s="79" t="str">
        <f>(A10)</f>
        <v>.</v>
      </c>
      <c r="AE2" s="78"/>
      <c r="AF2" s="78"/>
      <c r="AG2" s="78"/>
      <c r="AH2" s="41"/>
      <c r="AI2" s="77" t="s">
        <v>41</v>
      </c>
      <c r="AJ2" s="76" t="s">
        <v>40</v>
      </c>
      <c r="AK2" s="76" t="s">
        <v>39</v>
      </c>
      <c r="AL2" s="76" t="s">
        <v>38</v>
      </c>
      <c r="AM2" s="75" t="s">
        <v>37</v>
      </c>
      <c r="AN2" s="75" t="s">
        <v>36</v>
      </c>
      <c r="AO2" s="74" t="s">
        <v>35</v>
      </c>
      <c r="AP2" s="73"/>
      <c r="AQ2" s="72" t="s">
        <v>34</v>
      </c>
      <c r="AR2" s="71"/>
      <c r="AS2" s="70" t="s">
        <v>33</v>
      </c>
    </row>
    <row r="3" spans="1:45" ht="16.2" thickTop="1" x14ac:dyDescent="0.3">
      <c r="A3" s="69" t="str">
        <f>Nevezők!I3</f>
        <v>Gyozsán Zoltán</v>
      </c>
      <c r="B3" s="68"/>
      <c r="C3" s="67"/>
      <c r="D3" s="67"/>
      <c r="E3" s="67"/>
      <c r="F3" s="66">
        <v>1</v>
      </c>
      <c r="G3" s="56">
        <f>(N12)</f>
        <v>0</v>
      </c>
      <c r="H3" s="56">
        <f>(P12)</f>
        <v>3</v>
      </c>
      <c r="I3" s="64" t="str">
        <f>IF(G3=".","-",IF(G3&gt;H3,"g",IF(G3=H3,"d","v")))</f>
        <v>v</v>
      </c>
      <c r="J3" s="66">
        <v>2</v>
      </c>
      <c r="K3" s="65">
        <f>(N17)</f>
        <v>1</v>
      </c>
      <c r="L3" s="65">
        <f>(P17)</f>
        <v>0</v>
      </c>
      <c r="M3" s="64" t="str">
        <f>IF(K3=".","-",IF(K3&gt;L3,"g",IF(K3=L3,"d","v")))</f>
        <v>g</v>
      </c>
      <c r="N3" s="66">
        <v>3</v>
      </c>
      <c r="O3" s="65">
        <f>(N22)</f>
        <v>0</v>
      </c>
      <c r="P3" s="65">
        <f>(P22)</f>
        <v>1</v>
      </c>
      <c r="Q3" s="64" t="str">
        <f>IF(O3=".","-",IF(O3&gt;P3,"g",IF(O3=P3,"d","v")))</f>
        <v>v</v>
      </c>
      <c r="R3" s="66">
        <v>4</v>
      </c>
      <c r="S3" s="65">
        <f>(N27)</f>
        <v>0</v>
      </c>
      <c r="T3" s="65">
        <f>(P27)</f>
        <v>2</v>
      </c>
      <c r="U3" s="64" t="str">
        <f>IF(S3=".","-",IF(S3&gt;T3,"g",IF(S3=T3,"d","v")))</f>
        <v>v</v>
      </c>
      <c r="V3" s="66">
        <v>5</v>
      </c>
      <c r="W3" s="65">
        <f>(N32)</f>
        <v>0</v>
      </c>
      <c r="X3" s="65">
        <f>(P32)</f>
        <v>1</v>
      </c>
      <c r="Y3" s="64" t="str">
        <f>IF(W3=".","-",IF(W3&gt;X3,"g",IF(W3=X3,"d","v")))</f>
        <v>v</v>
      </c>
      <c r="Z3" s="66">
        <v>6</v>
      </c>
      <c r="AA3" s="65">
        <f>(N37)</f>
        <v>0</v>
      </c>
      <c r="AB3" s="65">
        <f>(P37)</f>
        <v>1</v>
      </c>
      <c r="AC3" s="64" t="str">
        <f t="shared" ref="AC3:AC8" si="0">IF(AA3=".","-",IF(AA3&gt;AB3,"g",IF(AA3=AB3,"d","v")))</f>
        <v>v</v>
      </c>
      <c r="AD3" s="66">
        <v>7</v>
      </c>
      <c r="AE3" s="65" t="str">
        <f>(N42)</f>
        <v>.</v>
      </c>
      <c r="AF3" s="65" t="str">
        <f>(P42)</f>
        <v>.</v>
      </c>
      <c r="AG3" s="64" t="str">
        <f t="shared" ref="AG3:AG9" si="1">IF(AE3=".","-",IF(AE3&gt;AF3,"g",IF(AE3=AF3,"d","v")))</f>
        <v>-</v>
      </c>
      <c r="AH3" s="63"/>
      <c r="AI3" s="62">
        <f t="shared" ref="AI3:AI10" si="2">SUM(AJ3:AL3)</f>
        <v>6</v>
      </c>
      <c r="AJ3" s="61">
        <f t="shared" ref="AJ3:AJ10" si="3">COUNTIF(B3:AG3,"g")</f>
        <v>1</v>
      </c>
      <c r="AK3" s="61">
        <f t="shared" ref="AK3:AK10" si="4">COUNTIF(B3:AG3,"d")</f>
        <v>0</v>
      </c>
      <c r="AL3" s="61">
        <f t="shared" ref="AL3:AL10" si="5">COUNTIF(B3:AG3,"v")</f>
        <v>5</v>
      </c>
      <c r="AM3" s="51">
        <f>SUM(IF(G3&lt;&gt;".",G3)+IF(K3&lt;&gt;".",K3)+IF(O3&lt;&gt;".",O3)+IF(S3&lt;&gt;".",S3)+IF(W3&lt;&gt;".",W3)+IF(AA3&lt;&gt;".",AA3)+IF(AE3&lt;&gt;".",AE3))</f>
        <v>1</v>
      </c>
      <c r="AN3" s="51">
        <f>SUM(IF(H3&lt;&gt;".",H3)+IF(L3&lt;&gt;".",L3)+IF(P3&lt;&gt;".",P3)+IF(T3&lt;&gt;".",T3)+IF(X3&lt;&gt;".",X3)+IF(AB3&lt;&gt;".",AB3)+IF(AF3&lt;&gt;".",AF3))</f>
        <v>8</v>
      </c>
      <c r="AO3" s="60">
        <f t="shared" ref="AO3:AO10" si="6">SUM(AJ3*3+AK3*1)</f>
        <v>3</v>
      </c>
      <c r="AP3" s="36"/>
      <c r="AQ3" s="48">
        <f t="shared" ref="AQ3:AQ10" si="7">RANK(AO3,$AO$3:$AO$10,0)</f>
        <v>7</v>
      </c>
      <c r="AR3" s="34"/>
      <c r="AS3" s="33">
        <f t="shared" ref="AS3:AS10" si="8">SUM(AM3-AN3)</f>
        <v>-7</v>
      </c>
    </row>
    <row r="4" spans="1:45" ht="15.6" x14ac:dyDescent="0.3">
      <c r="A4" s="69" t="str">
        <f>Nevezők!I4</f>
        <v>Horváth Imre</v>
      </c>
      <c r="B4" s="57">
        <v>1</v>
      </c>
      <c r="C4" s="56">
        <f>(P12)</f>
        <v>3</v>
      </c>
      <c r="D4" s="56">
        <f>(N12)</f>
        <v>0</v>
      </c>
      <c r="E4" s="55" t="str">
        <f t="shared" ref="E4:E10" si="9">IF(C4=".","-",IF(C4&gt;D4,"g",IF(C4=D4,"d","v")))</f>
        <v>g</v>
      </c>
      <c r="F4" s="59"/>
      <c r="G4" s="58"/>
      <c r="H4" s="58"/>
      <c r="I4" s="58"/>
      <c r="J4" s="57">
        <v>3</v>
      </c>
      <c r="K4" s="56">
        <f>(N23)</f>
        <v>1</v>
      </c>
      <c r="L4" s="56">
        <f>(P23)</f>
        <v>1</v>
      </c>
      <c r="M4" s="55" t="str">
        <f>IF(K4=".","-",IF(K4&gt;L4,"g",IF(K4=L4,"d","v")))</f>
        <v>d</v>
      </c>
      <c r="N4" s="57">
        <v>4</v>
      </c>
      <c r="O4" s="56">
        <f>(N28)</f>
        <v>1</v>
      </c>
      <c r="P4" s="56">
        <f>(P28)</f>
        <v>0</v>
      </c>
      <c r="Q4" s="55" t="str">
        <f>IF(O4=".","-",IF(O4&gt;P4,"g",IF(O4=P4,"d","v")))</f>
        <v>g</v>
      </c>
      <c r="R4" s="57">
        <v>5</v>
      </c>
      <c r="S4" s="56">
        <f>(N33)</f>
        <v>2</v>
      </c>
      <c r="T4" s="56">
        <f>(P33)</f>
        <v>2</v>
      </c>
      <c r="U4" s="55" t="str">
        <f>IF(S4=".","-",IF(S4&gt;T4,"g",IF(S4=T4,"d","v")))</f>
        <v>d</v>
      </c>
      <c r="V4" s="57">
        <v>6</v>
      </c>
      <c r="W4" s="56">
        <f>(N38)</f>
        <v>3</v>
      </c>
      <c r="X4" s="56">
        <f>(P38)</f>
        <v>1</v>
      </c>
      <c r="Y4" s="55" t="str">
        <f>IF(W4=".","-",IF(W4&gt;X4,"g",IF(W4=X4,"d","v")))</f>
        <v>g</v>
      </c>
      <c r="Z4" s="57">
        <v>7</v>
      </c>
      <c r="AA4" s="56">
        <f>(N43)</f>
        <v>3</v>
      </c>
      <c r="AB4" s="56">
        <f>(P43)</f>
        <v>2</v>
      </c>
      <c r="AC4" s="55" t="str">
        <f t="shared" si="0"/>
        <v>g</v>
      </c>
      <c r="AD4" s="57">
        <v>2</v>
      </c>
      <c r="AE4" s="56" t="str">
        <f>(N18)</f>
        <v>.</v>
      </c>
      <c r="AF4" s="56" t="str">
        <f>(P18)</f>
        <v>.</v>
      </c>
      <c r="AG4" s="55" t="str">
        <f t="shared" si="1"/>
        <v>-</v>
      </c>
      <c r="AH4" s="54"/>
      <c r="AI4" s="53">
        <f t="shared" si="2"/>
        <v>6</v>
      </c>
      <c r="AJ4" s="52">
        <f t="shared" si="3"/>
        <v>4</v>
      </c>
      <c r="AK4" s="52">
        <f t="shared" si="4"/>
        <v>2</v>
      </c>
      <c r="AL4" s="52">
        <f t="shared" si="5"/>
        <v>0</v>
      </c>
      <c r="AM4" s="51">
        <f>SUM(IF(C4&lt;&gt;".",C4)+IF(K4&lt;&gt;".",K4)+IF(O4&lt;&gt;".",O4)+IF(S4&lt;&gt;".",S4)+IF(W4&lt;&gt;".",W4)+IF(AA4&lt;&gt;".",AA4)+IF(AE4&lt;&gt;".",AE4))</f>
        <v>13</v>
      </c>
      <c r="AN4" s="51">
        <f>SUM(IF(D4&lt;&gt;".",D4)+IF(L4&lt;&gt;".",L4)+IF(P4&lt;&gt;".",P4)+IF(T4&lt;&gt;".",T4)+IF(X4&lt;&gt;".",X4)+IF(AB4&lt;&gt;".",AB4)+IF(AF4&lt;&gt;".",AF4))</f>
        <v>6</v>
      </c>
      <c r="AO4" s="50">
        <f t="shared" si="6"/>
        <v>14</v>
      </c>
      <c r="AP4" s="36"/>
      <c r="AQ4" s="48">
        <f t="shared" si="7"/>
        <v>1</v>
      </c>
      <c r="AR4" s="34"/>
      <c r="AS4" s="33">
        <f t="shared" si="8"/>
        <v>7</v>
      </c>
    </row>
    <row r="5" spans="1:45" ht="15.6" x14ac:dyDescent="0.3">
      <c r="A5" s="69" t="str">
        <f>Nevezők!I5</f>
        <v>Donáth Tibor</v>
      </c>
      <c r="B5" s="57">
        <v>2</v>
      </c>
      <c r="C5" s="56">
        <f>(P17)</f>
        <v>0</v>
      </c>
      <c r="D5" s="56">
        <f>(N17)</f>
        <v>1</v>
      </c>
      <c r="E5" s="55" t="str">
        <f t="shared" si="9"/>
        <v>v</v>
      </c>
      <c r="F5" s="57">
        <v>3</v>
      </c>
      <c r="G5" s="56">
        <f>(P23)</f>
        <v>1</v>
      </c>
      <c r="H5" s="56">
        <f>(N23)</f>
        <v>1</v>
      </c>
      <c r="I5" s="55" t="str">
        <f t="shared" ref="I5:I10" si="10">IF(G5=".","-",IF(G5&gt;H5,"g",IF(G5=H5,"d","v")))</f>
        <v>d</v>
      </c>
      <c r="J5" s="59"/>
      <c r="K5" s="58"/>
      <c r="L5" s="58"/>
      <c r="M5" s="58"/>
      <c r="N5" s="57">
        <v>5</v>
      </c>
      <c r="O5" s="56">
        <f>(N34)</f>
        <v>1</v>
      </c>
      <c r="P5" s="56">
        <f>(P34)</f>
        <v>1</v>
      </c>
      <c r="Q5" s="55" t="str">
        <f>IF(O5=".","-",IF(O5&gt;P5,"g",IF(O5=P5,"d","v")))</f>
        <v>d</v>
      </c>
      <c r="R5" s="57">
        <v>6</v>
      </c>
      <c r="S5" s="56">
        <f>(N39)</f>
        <v>1</v>
      </c>
      <c r="T5" s="56">
        <f>(P39)</f>
        <v>0</v>
      </c>
      <c r="U5" s="55" t="str">
        <f>IF(S5=".","-",IF(S5&gt;T5,"g",IF(S5=T5,"d","v")))</f>
        <v>g</v>
      </c>
      <c r="V5" s="57">
        <v>7</v>
      </c>
      <c r="W5" s="56">
        <f>(N44)</f>
        <v>0</v>
      </c>
      <c r="X5" s="56">
        <f>(P44)</f>
        <v>0</v>
      </c>
      <c r="Y5" s="55" t="str">
        <f>IF(W5=".","-",IF(W5&gt;X5,"g",IF(W5=X5,"d","v")))</f>
        <v>d</v>
      </c>
      <c r="Z5" s="57">
        <v>1</v>
      </c>
      <c r="AA5" s="56">
        <f>(N13)</f>
        <v>2</v>
      </c>
      <c r="AB5" s="56">
        <f>(P13)</f>
        <v>0</v>
      </c>
      <c r="AC5" s="55" t="str">
        <f t="shared" si="0"/>
        <v>g</v>
      </c>
      <c r="AD5" s="57">
        <v>4</v>
      </c>
      <c r="AE5" s="56" t="str">
        <f>(N29)</f>
        <v>.</v>
      </c>
      <c r="AF5" s="56" t="str">
        <f>(P29)</f>
        <v>.</v>
      </c>
      <c r="AG5" s="55" t="str">
        <f t="shared" si="1"/>
        <v>-</v>
      </c>
      <c r="AH5" s="54"/>
      <c r="AI5" s="53">
        <f t="shared" si="2"/>
        <v>6</v>
      </c>
      <c r="AJ5" s="52">
        <f t="shared" si="3"/>
        <v>2</v>
      </c>
      <c r="AK5" s="52">
        <f t="shared" si="4"/>
        <v>3</v>
      </c>
      <c r="AL5" s="52">
        <f t="shared" si="5"/>
        <v>1</v>
      </c>
      <c r="AM5" s="51">
        <f>SUM(IF(C5&lt;&gt;".",C5)+IF(G5&lt;&gt;".",G5)+IF(O5&lt;&gt;".",O5)+IF(S5&lt;&gt;".",S5)+IF(W5&lt;&gt;".",W5)+IF(AA5&lt;&gt;".",AA5)+IF(AE5&lt;&gt;".",AE5))</f>
        <v>5</v>
      </c>
      <c r="AN5" s="51">
        <f>SUM(IF(D5&lt;&gt;".",D5)+IF(H5&lt;&gt;".",H5)+IF(P5&lt;&gt;".",P5)+IF(T5&lt;&gt;".",T5)+IF(X5&lt;&gt;".",X5)+IF(AB5&lt;&gt;".",AB5)+IF(AF5&lt;&gt;".",AF5))</f>
        <v>3</v>
      </c>
      <c r="AO5" s="50">
        <f t="shared" si="6"/>
        <v>9</v>
      </c>
      <c r="AP5" s="36"/>
      <c r="AQ5" s="48">
        <f t="shared" si="7"/>
        <v>3</v>
      </c>
      <c r="AR5" s="34"/>
      <c r="AS5" s="33">
        <f t="shared" si="8"/>
        <v>2</v>
      </c>
    </row>
    <row r="6" spans="1:45" ht="15.75" x14ac:dyDescent="0.2">
      <c r="A6" s="69" t="str">
        <f>Nevezők!I6</f>
        <v>Balla Antal</v>
      </c>
      <c r="B6" s="57">
        <v>3</v>
      </c>
      <c r="C6" s="56">
        <f>(P22)</f>
        <v>1</v>
      </c>
      <c r="D6" s="56">
        <f>(N22)</f>
        <v>0</v>
      </c>
      <c r="E6" s="55" t="str">
        <f t="shared" si="9"/>
        <v>g</v>
      </c>
      <c r="F6" s="57">
        <v>4</v>
      </c>
      <c r="G6" s="56">
        <f>(P28)</f>
        <v>0</v>
      </c>
      <c r="H6" s="56">
        <f>(N28)</f>
        <v>1</v>
      </c>
      <c r="I6" s="55" t="str">
        <f t="shared" si="10"/>
        <v>v</v>
      </c>
      <c r="J6" s="57">
        <v>5</v>
      </c>
      <c r="K6" s="56">
        <f>(P34)</f>
        <v>1</v>
      </c>
      <c r="L6" s="56">
        <f>(N34)</f>
        <v>1</v>
      </c>
      <c r="M6" s="55" t="str">
        <f>IF(K6=".","-",IF(K6&gt;L6,"g",IF(K6=L6,"d","v")))</f>
        <v>d</v>
      </c>
      <c r="N6" s="59"/>
      <c r="O6" s="58"/>
      <c r="P6" s="58"/>
      <c r="Q6" s="58"/>
      <c r="R6" s="57">
        <v>7</v>
      </c>
      <c r="S6" s="56">
        <f>(N45)</f>
        <v>4</v>
      </c>
      <c r="T6" s="56">
        <f>(P45)</f>
        <v>3</v>
      </c>
      <c r="U6" s="55" t="str">
        <f>IF(S6=".","-",IF(S6&gt;T6,"g",IF(S6=T6,"d","v")))</f>
        <v>g</v>
      </c>
      <c r="V6" s="57">
        <v>1</v>
      </c>
      <c r="W6" s="56">
        <f>(N14)</f>
        <v>0</v>
      </c>
      <c r="X6" s="56">
        <f>(P14)</f>
        <v>0</v>
      </c>
      <c r="Y6" s="55" t="str">
        <f>IF(W6=".","-",IF(W6&gt;X6,"g",IF(W6=X6,"d","v")))</f>
        <v>d</v>
      </c>
      <c r="Z6" s="57">
        <v>2</v>
      </c>
      <c r="AA6" s="56">
        <f>(N19)</f>
        <v>3</v>
      </c>
      <c r="AB6" s="56">
        <f>(P19)</f>
        <v>1</v>
      </c>
      <c r="AC6" s="55" t="str">
        <f t="shared" si="0"/>
        <v>g</v>
      </c>
      <c r="AD6" s="57">
        <v>6</v>
      </c>
      <c r="AE6" s="56" t="str">
        <f>(N40)</f>
        <v>.</v>
      </c>
      <c r="AF6" s="56" t="str">
        <f>(P40)</f>
        <v>.</v>
      </c>
      <c r="AG6" s="55" t="str">
        <f t="shared" si="1"/>
        <v>-</v>
      </c>
      <c r="AH6" s="54"/>
      <c r="AI6" s="53">
        <f t="shared" si="2"/>
        <v>6</v>
      </c>
      <c r="AJ6" s="52">
        <f t="shared" si="3"/>
        <v>3</v>
      </c>
      <c r="AK6" s="52">
        <f t="shared" si="4"/>
        <v>2</v>
      </c>
      <c r="AL6" s="52">
        <f t="shared" si="5"/>
        <v>1</v>
      </c>
      <c r="AM6" s="51">
        <f>SUM(IF(C6&lt;&gt;".",C6)+IF(G6&lt;&gt;".",G6)+IF(K6&lt;&gt;".",K6)+IF(S6&lt;&gt;".",S6)+IF(W6&lt;&gt;".",W6)+IF(AA6&lt;&gt;".",AA6)+IF(AE6&lt;&gt;".",AE6))</f>
        <v>9</v>
      </c>
      <c r="AN6" s="51">
        <f>SUM(IF(D6&lt;&gt;".",D6)+IF(H6&lt;&gt;".",H6)+IF(L6&lt;&gt;".",L6)+IF(T6&lt;&gt;".",T6)+IF(X6&lt;&gt;".",X6)+IF(AB6&lt;&gt;".",AB6)+IF(AF6&lt;&gt;".",AF6))</f>
        <v>6</v>
      </c>
      <c r="AO6" s="50">
        <f t="shared" si="6"/>
        <v>11</v>
      </c>
      <c r="AP6" s="36"/>
      <c r="AQ6" s="48">
        <f t="shared" si="7"/>
        <v>2</v>
      </c>
      <c r="AR6" s="34"/>
      <c r="AS6" s="33">
        <f t="shared" si="8"/>
        <v>3</v>
      </c>
    </row>
    <row r="7" spans="1:45" ht="15.6" x14ac:dyDescent="0.3">
      <c r="A7" s="69" t="str">
        <f>Nevezők!I7</f>
        <v>Najror Zoltán</v>
      </c>
      <c r="B7" s="57">
        <v>4</v>
      </c>
      <c r="C7" s="56">
        <f>(P27)</f>
        <v>2</v>
      </c>
      <c r="D7" s="56">
        <f>(N27)</f>
        <v>0</v>
      </c>
      <c r="E7" s="55" t="str">
        <f t="shared" si="9"/>
        <v>g</v>
      </c>
      <c r="F7" s="57">
        <v>5</v>
      </c>
      <c r="G7" s="56">
        <f>(P33)</f>
        <v>2</v>
      </c>
      <c r="H7" s="56">
        <f>(N33)</f>
        <v>2</v>
      </c>
      <c r="I7" s="55" t="str">
        <f t="shared" si="10"/>
        <v>d</v>
      </c>
      <c r="J7" s="57">
        <v>6</v>
      </c>
      <c r="K7" s="56">
        <f>(P39)</f>
        <v>0</v>
      </c>
      <c r="L7" s="56">
        <f>(N39)</f>
        <v>1</v>
      </c>
      <c r="M7" s="55" t="str">
        <f>IF(K7=".","-",IF(K7&gt;L7,"g",IF(K7=L7,"d","v")))</f>
        <v>v</v>
      </c>
      <c r="N7" s="57">
        <v>7</v>
      </c>
      <c r="O7" s="56">
        <f>(P45)</f>
        <v>3</v>
      </c>
      <c r="P7" s="56">
        <f>(N45)</f>
        <v>4</v>
      </c>
      <c r="Q7" s="55" t="str">
        <f>IF(O7=".","-",IF(O7&gt;P7,"g",IF(O7=P7,"d","v")))</f>
        <v>v</v>
      </c>
      <c r="R7" s="59"/>
      <c r="S7" s="58"/>
      <c r="T7" s="58"/>
      <c r="U7" s="58"/>
      <c r="V7" s="57">
        <v>2</v>
      </c>
      <c r="W7" s="56">
        <f>(N20)</f>
        <v>1</v>
      </c>
      <c r="X7" s="56">
        <f>(P20)</f>
        <v>2</v>
      </c>
      <c r="Y7" s="55" t="str">
        <f>IF(W7=".","-",IF(W7&gt;X7,"g",IF(W7=X7,"d","v")))</f>
        <v>v</v>
      </c>
      <c r="Z7" s="57">
        <v>3</v>
      </c>
      <c r="AA7" s="56">
        <f>(N24)</f>
        <v>2</v>
      </c>
      <c r="AB7" s="56">
        <f>(P24)</f>
        <v>2</v>
      </c>
      <c r="AC7" s="55" t="str">
        <f t="shared" si="0"/>
        <v>d</v>
      </c>
      <c r="AD7" s="57">
        <v>1</v>
      </c>
      <c r="AE7" s="56" t="str">
        <f>(N15)</f>
        <v>.</v>
      </c>
      <c r="AF7" s="56" t="str">
        <f>(P15)</f>
        <v>.</v>
      </c>
      <c r="AG7" s="55" t="str">
        <f t="shared" si="1"/>
        <v>-</v>
      </c>
      <c r="AH7" s="54"/>
      <c r="AI7" s="53">
        <f t="shared" si="2"/>
        <v>6</v>
      </c>
      <c r="AJ7" s="52">
        <f t="shared" si="3"/>
        <v>1</v>
      </c>
      <c r="AK7" s="52">
        <f t="shared" si="4"/>
        <v>2</v>
      </c>
      <c r="AL7" s="52">
        <f t="shared" si="5"/>
        <v>3</v>
      </c>
      <c r="AM7" s="51">
        <f>SUM(IF(C7&lt;&gt;".",C7)+IF(G7&lt;&gt;".",G7)+IF(K7&lt;&gt;".",K7)+IF(O7&lt;&gt;".",O7)+IF(W7&lt;&gt;".",W7)+IF(AA7&lt;&gt;".",AA7)+IF(AE7&lt;&gt;".",AE7))</f>
        <v>10</v>
      </c>
      <c r="AN7" s="51">
        <f>SUM(IF(D7&lt;&gt;".",D7)+IF(H7&lt;&gt;".",H7)+IF(L7&lt;&gt;".",L7)+IF(P7&lt;&gt;".",P7)+IF(X7&lt;&gt;".",X7)+IF(AB7&lt;&gt;".",AB7)+IF(AF7&lt;&gt;".",AF7))</f>
        <v>11</v>
      </c>
      <c r="AO7" s="50">
        <f t="shared" si="6"/>
        <v>5</v>
      </c>
      <c r="AP7" s="36"/>
      <c r="AQ7" s="48">
        <f t="shared" si="7"/>
        <v>5</v>
      </c>
      <c r="AR7" s="34"/>
      <c r="AS7" s="33">
        <f t="shared" si="8"/>
        <v>-1</v>
      </c>
    </row>
    <row r="8" spans="1:45" ht="15.6" x14ac:dyDescent="0.3">
      <c r="A8" s="69" t="str">
        <f>Nevezők!I8</f>
        <v>Bánfalvi Szabolcs</v>
      </c>
      <c r="B8" s="57">
        <v>5</v>
      </c>
      <c r="C8" s="56">
        <f>(P32)</f>
        <v>1</v>
      </c>
      <c r="D8" s="56">
        <f>(N32)</f>
        <v>0</v>
      </c>
      <c r="E8" s="55" t="str">
        <f t="shared" si="9"/>
        <v>g</v>
      </c>
      <c r="F8" s="57">
        <v>6</v>
      </c>
      <c r="G8" s="56">
        <f>(P38)</f>
        <v>1</v>
      </c>
      <c r="H8" s="56">
        <f>(N38)</f>
        <v>3</v>
      </c>
      <c r="I8" s="55" t="str">
        <f t="shared" si="10"/>
        <v>v</v>
      </c>
      <c r="J8" s="57">
        <v>7</v>
      </c>
      <c r="K8" s="56">
        <f>(P44)</f>
        <v>0</v>
      </c>
      <c r="L8" s="56">
        <f>(N44)</f>
        <v>0</v>
      </c>
      <c r="M8" s="55" t="str">
        <f>IF(K8=".","-",IF(K8&gt;L8,"g",IF(K8=L8,"d","v")))</f>
        <v>d</v>
      </c>
      <c r="N8" s="57">
        <v>1</v>
      </c>
      <c r="O8" s="56">
        <f>(P14)</f>
        <v>0</v>
      </c>
      <c r="P8" s="56">
        <f>(N14)</f>
        <v>0</v>
      </c>
      <c r="Q8" s="55" t="str">
        <f>IF(O8=".","-",IF(O8&gt;P8,"g",IF(O8=P8,"d","v")))</f>
        <v>d</v>
      </c>
      <c r="R8" s="57">
        <v>2</v>
      </c>
      <c r="S8" s="56">
        <f>(P20)</f>
        <v>2</v>
      </c>
      <c r="T8" s="56">
        <f>(N20)</f>
        <v>1</v>
      </c>
      <c r="U8" s="55" t="str">
        <f>IF(S8=".","-",IF(S8&gt;T8,"g",IF(S8=T8,"d","v")))</f>
        <v>g</v>
      </c>
      <c r="V8" s="59"/>
      <c r="W8" s="58"/>
      <c r="X8" s="58"/>
      <c r="Y8" s="58"/>
      <c r="Z8" s="57">
        <v>4</v>
      </c>
      <c r="AA8" s="56">
        <f>(N30)</f>
        <v>0</v>
      </c>
      <c r="AB8" s="56">
        <f>(P30)</f>
        <v>0</v>
      </c>
      <c r="AC8" s="55" t="str">
        <f t="shared" si="0"/>
        <v>d</v>
      </c>
      <c r="AD8" s="57">
        <v>3</v>
      </c>
      <c r="AE8" s="56" t="str">
        <f>(N25)</f>
        <v>.</v>
      </c>
      <c r="AF8" s="56" t="str">
        <f>(P25)</f>
        <v>.</v>
      </c>
      <c r="AG8" s="55" t="str">
        <f t="shared" si="1"/>
        <v>-</v>
      </c>
      <c r="AH8" s="54"/>
      <c r="AI8" s="53">
        <f t="shared" si="2"/>
        <v>6</v>
      </c>
      <c r="AJ8" s="52">
        <f t="shared" si="3"/>
        <v>2</v>
      </c>
      <c r="AK8" s="52">
        <f t="shared" si="4"/>
        <v>3</v>
      </c>
      <c r="AL8" s="52">
        <f t="shared" si="5"/>
        <v>1</v>
      </c>
      <c r="AM8" s="51">
        <f>SUM(IF(C8&lt;&gt;".",C8)+IF(G8&lt;&gt;".",G8)+IF(K8&lt;&gt;".",K8)+IF(S8&lt;&gt;".",S8)+IF(O8&lt;&gt;".",O8)+IF(AA8&lt;&gt;".",AA8)+IF(AE8&lt;&gt;".",AE8))</f>
        <v>4</v>
      </c>
      <c r="AN8" s="51">
        <f>SUM(IF(D8&lt;&gt;".",D8)+IF(H8&lt;&gt;".",H8)+IF(L8&lt;&gt;".",L8)+IF(T8&lt;&gt;".",T8)+IF(P8&lt;&gt;".",P8)+IF(AB8&lt;&gt;".",AB8)+IF(AF8&lt;&gt;".",AF8))</f>
        <v>4</v>
      </c>
      <c r="AO8" s="50">
        <f t="shared" si="6"/>
        <v>9</v>
      </c>
      <c r="AP8" s="36"/>
      <c r="AQ8" s="48">
        <f t="shared" si="7"/>
        <v>3</v>
      </c>
      <c r="AR8" s="34"/>
      <c r="AS8" s="33">
        <f t="shared" si="8"/>
        <v>0</v>
      </c>
    </row>
    <row r="9" spans="1:45" ht="15.75" x14ac:dyDescent="0.2">
      <c r="A9" s="69" t="str">
        <f>Nevezők!I9</f>
        <v>Rácz Ferenc</v>
      </c>
      <c r="B9" s="57">
        <v>6</v>
      </c>
      <c r="C9" s="56">
        <f>(P37)</f>
        <v>1</v>
      </c>
      <c r="D9" s="56">
        <f>(N37)</f>
        <v>0</v>
      </c>
      <c r="E9" s="55" t="str">
        <f t="shared" si="9"/>
        <v>g</v>
      </c>
      <c r="F9" s="57">
        <v>7</v>
      </c>
      <c r="G9" s="56">
        <f>(P43)</f>
        <v>2</v>
      </c>
      <c r="H9" s="56">
        <f>(N43)</f>
        <v>3</v>
      </c>
      <c r="I9" s="55" t="str">
        <f t="shared" si="10"/>
        <v>v</v>
      </c>
      <c r="J9" s="57">
        <v>1</v>
      </c>
      <c r="K9" s="56">
        <f>(P13)</f>
        <v>0</v>
      </c>
      <c r="L9" s="56">
        <f>(N13)</f>
        <v>2</v>
      </c>
      <c r="M9" s="55" t="str">
        <f>IF(K9=".","-",IF(K9&gt;L9,"g",IF(K9=L9,"d","v")))</f>
        <v>v</v>
      </c>
      <c r="N9" s="57">
        <v>2</v>
      </c>
      <c r="O9" s="56">
        <f>(P19)</f>
        <v>1</v>
      </c>
      <c r="P9" s="56">
        <f>(N19)</f>
        <v>3</v>
      </c>
      <c r="Q9" s="55" t="str">
        <f>IF(O9=".","-",IF(O9&gt;P9,"g",IF(O9=P9,"d","v")))</f>
        <v>v</v>
      </c>
      <c r="R9" s="57">
        <v>3</v>
      </c>
      <c r="S9" s="56">
        <f>(P24)</f>
        <v>2</v>
      </c>
      <c r="T9" s="56">
        <f>(N24)</f>
        <v>2</v>
      </c>
      <c r="U9" s="55" t="str">
        <f>IF(S9=".","-",IF(S9&gt;T9,"g",IF(S9=T9,"d","v")))</f>
        <v>d</v>
      </c>
      <c r="V9" s="57">
        <v>4</v>
      </c>
      <c r="W9" s="56">
        <f>(P30)</f>
        <v>0</v>
      </c>
      <c r="X9" s="56">
        <f>(N30)</f>
        <v>0</v>
      </c>
      <c r="Y9" s="55" t="str">
        <f>IF(W9=".","-",IF(W9&gt;X9,"g",IF(W9=X9,"d","v")))</f>
        <v>d</v>
      </c>
      <c r="Z9" s="59"/>
      <c r="AA9" s="58"/>
      <c r="AB9" s="58"/>
      <c r="AC9" s="58"/>
      <c r="AD9" s="57">
        <v>5</v>
      </c>
      <c r="AE9" s="56" t="str">
        <f>(N35)</f>
        <v>.</v>
      </c>
      <c r="AF9" s="56" t="str">
        <f>(P35)</f>
        <v>.</v>
      </c>
      <c r="AG9" s="55" t="str">
        <f t="shared" si="1"/>
        <v>-</v>
      </c>
      <c r="AH9" s="54"/>
      <c r="AI9" s="53">
        <f t="shared" si="2"/>
        <v>6</v>
      </c>
      <c r="AJ9" s="52">
        <f t="shared" si="3"/>
        <v>1</v>
      </c>
      <c r="AK9" s="52">
        <f t="shared" si="4"/>
        <v>2</v>
      </c>
      <c r="AL9" s="52">
        <f t="shared" si="5"/>
        <v>3</v>
      </c>
      <c r="AM9" s="51">
        <f>SUM(IF(C9&lt;&gt;".",C9)+IF(G9&lt;&gt;".",G9)+IF(K9&lt;&gt;".",K9)+IF(S9&lt;&gt;".",S9)+IF(W9&lt;&gt;".",W9)+IF(O9&lt;&gt;".",O9)+IF(AE9&lt;&gt;".",AE9))</f>
        <v>6</v>
      </c>
      <c r="AN9" s="51">
        <f>SUM(IF(D9&lt;&gt;".",D9)+IF(H9&lt;&gt;".",H9)+IF(L9&lt;&gt;".",L9)+IF(T9&lt;&gt;".",T9)+IF(X9&lt;&gt;".",X9)+IF(P9&lt;&gt;".",P9)+IF(AF9&lt;&gt;".",AF9))</f>
        <v>10</v>
      </c>
      <c r="AO9" s="50">
        <f t="shared" si="6"/>
        <v>5</v>
      </c>
      <c r="AP9" s="49"/>
      <c r="AQ9" s="48">
        <f t="shared" si="7"/>
        <v>5</v>
      </c>
      <c r="AR9" s="34"/>
      <c r="AS9" s="33">
        <f t="shared" si="8"/>
        <v>-4</v>
      </c>
    </row>
    <row r="10" spans="1:45" s="10" customFormat="1" ht="16.5" thickBot="1" x14ac:dyDescent="0.25">
      <c r="A10" s="47" t="s">
        <v>31</v>
      </c>
      <c r="B10" s="46">
        <v>7</v>
      </c>
      <c r="C10" s="45" t="str">
        <f>(P42)</f>
        <v>.</v>
      </c>
      <c r="D10" s="45" t="str">
        <f>(N42)</f>
        <v>.</v>
      </c>
      <c r="E10" s="44" t="str">
        <f t="shared" si="9"/>
        <v>-</v>
      </c>
      <c r="F10" s="46">
        <v>2</v>
      </c>
      <c r="G10" s="45" t="str">
        <f>(P18)</f>
        <v>.</v>
      </c>
      <c r="H10" s="45" t="str">
        <f>(N18)</f>
        <v>.</v>
      </c>
      <c r="I10" s="44" t="str">
        <f t="shared" si="10"/>
        <v>-</v>
      </c>
      <c r="J10" s="46">
        <v>4</v>
      </c>
      <c r="K10" s="45" t="str">
        <f>(P29)</f>
        <v>.</v>
      </c>
      <c r="L10" s="45" t="str">
        <f>(N29)</f>
        <v>.</v>
      </c>
      <c r="M10" s="44" t="str">
        <f>IF(K10=".","-",IF(K10&gt;L10,"g",IF(K10=L10,"d","v")))</f>
        <v>-</v>
      </c>
      <c r="N10" s="46">
        <v>6</v>
      </c>
      <c r="O10" s="45" t="str">
        <f>(P40)</f>
        <v>.</v>
      </c>
      <c r="P10" s="45" t="str">
        <f>(N40)</f>
        <v>.</v>
      </c>
      <c r="Q10" s="44" t="str">
        <f>IF(O10=".","-",IF(O10&gt;P10,"g",IF(O10=P10,"d","v")))</f>
        <v>-</v>
      </c>
      <c r="R10" s="46">
        <v>1</v>
      </c>
      <c r="S10" s="45" t="str">
        <f>(P15)</f>
        <v>.</v>
      </c>
      <c r="T10" s="45" t="str">
        <f>(N15)</f>
        <v>.</v>
      </c>
      <c r="U10" s="44" t="str">
        <f>IF(S10=".","-",IF(S10&gt;T10,"g",IF(S10=T10,"d","v")))</f>
        <v>-</v>
      </c>
      <c r="V10" s="46">
        <v>3</v>
      </c>
      <c r="W10" s="45" t="str">
        <f>(P25)</f>
        <v>.</v>
      </c>
      <c r="X10" s="45" t="str">
        <f>(N25)</f>
        <v>.</v>
      </c>
      <c r="Y10" s="44" t="str">
        <f>IF(W10=".","-",IF(W10&gt;X10,"g",IF(W10=X10,"d","v")))</f>
        <v>-</v>
      </c>
      <c r="Z10" s="46">
        <v>5</v>
      </c>
      <c r="AA10" s="45" t="str">
        <f>(P35)</f>
        <v>.</v>
      </c>
      <c r="AB10" s="45" t="str">
        <f>(N35)</f>
        <v>.</v>
      </c>
      <c r="AC10" s="44" t="str">
        <f>IF(AA10=".","-",IF(AA10&gt;AB10,"g",IF(AA10=AB10,"d","v")))</f>
        <v>-</v>
      </c>
      <c r="AD10" s="43"/>
      <c r="AE10" s="42"/>
      <c r="AF10" s="42"/>
      <c r="AG10" s="42"/>
      <c r="AH10" s="41"/>
      <c r="AI10" s="40">
        <f t="shared" si="2"/>
        <v>0</v>
      </c>
      <c r="AJ10" s="39">
        <f t="shared" si="3"/>
        <v>0</v>
      </c>
      <c r="AK10" s="39">
        <f t="shared" si="4"/>
        <v>0</v>
      </c>
      <c r="AL10" s="39">
        <f t="shared" si="5"/>
        <v>0</v>
      </c>
      <c r="AM10" s="38">
        <f>SUM(IF(C10&lt;&gt;".",C10)+IF(G10&lt;&gt;".",G10)+IF(K10&lt;&gt;".",K10)+IF(S10&lt;&gt;".",S10)+IF(W10&lt;&gt;".",W10)+IF(AA10&lt;&gt;".",AA10)+IF(O10&lt;&gt;".",O10))</f>
        <v>0</v>
      </c>
      <c r="AN10" s="38">
        <f>SUM(IF(D10&lt;&gt;".",D10)+IF(H10&lt;&gt;".",H10)+IF(L10&lt;&gt;".",L10)+IF(T10&lt;&gt;".",T10)+IF(X10&lt;&gt;".",X10)+IF(AB10&lt;&gt;".",AB10)+IF(P10&lt;&gt;".",P10))</f>
        <v>0</v>
      </c>
      <c r="AO10" s="37">
        <f t="shared" si="6"/>
        <v>0</v>
      </c>
      <c r="AP10" s="36"/>
      <c r="AQ10" s="35">
        <f t="shared" si="7"/>
        <v>8</v>
      </c>
      <c r="AR10" s="34"/>
      <c r="AS10" s="33">
        <f t="shared" si="8"/>
        <v>0</v>
      </c>
    </row>
    <row r="11" spans="1:45" s="10" customFormat="1" ht="3.75" customHeight="1" thickTop="1" x14ac:dyDescent="0.2">
      <c r="B11" s="32"/>
      <c r="C11" s="31"/>
      <c r="D11" s="31"/>
      <c r="E11" s="30"/>
      <c r="F11" s="32"/>
      <c r="G11" s="31"/>
      <c r="H11" s="31"/>
      <c r="I11" s="30"/>
      <c r="J11" s="32"/>
      <c r="K11" s="31"/>
      <c r="L11" s="31"/>
      <c r="M11" s="30"/>
      <c r="N11" s="32"/>
      <c r="O11" s="31"/>
      <c r="P11" s="31"/>
      <c r="Q11" s="30"/>
      <c r="R11" s="32"/>
      <c r="S11" s="31"/>
      <c r="T11" s="31"/>
      <c r="U11" s="30"/>
      <c r="V11" s="32"/>
      <c r="W11" s="31"/>
      <c r="X11" s="31"/>
      <c r="Y11" s="30"/>
      <c r="Z11" s="32"/>
      <c r="AA11" s="31"/>
      <c r="AB11" s="31"/>
      <c r="AC11" s="30"/>
      <c r="AI11" s="29"/>
      <c r="AJ11" s="28"/>
      <c r="AK11" s="28"/>
      <c r="AL11" s="28"/>
      <c r="AM11" s="27"/>
      <c r="AN11" s="27"/>
      <c r="AO11" s="26"/>
    </row>
    <row r="12" spans="1:45" s="10" customFormat="1" ht="26.25" x14ac:dyDescent="0.3">
      <c r="A12" s="18">
        <v>1</v>
      </c>
      <c r="B12" s="17"/>
      <c r="D12" s="16"/>
      <c r="K12" s="15"/>
      <c r="L12" s="14" t="str">
        <f>($A$3)</f>
        <v>Gyozsán Zoltán</v>
      </c>
      <c r="M12" s="15"/>
      <c r="N12" s="13">
        <v>0</v>
      </c>
      <c r="O12" s="12" t="s">
        <v>32</v>
      </c>
      <c r="P12" s="13">
        <v>3</v>
      </c>
      <c r="R12" s="10" t="str">
        <f>($A$4)</f>
        <v>Horváth Imre</v>
      </c>
      <c r="W12" s="15"/>
      <c r="X12" s="15"/>
      <c r="Y12" s="15"/>
      <c r="AQ12" s="9"/>
    </row>
    <row r="13" spans="1:45" ht="20.25" x14ac:dyDescent="0.3">
      <c r="A13" s="8"/>
      <c r="B13" s="2"/>
      <c r="E13" s="10"/>
      <c r="F13" s="10"/>
      <c r="G13" s="10"/>
      <c r="H13" s="10"/>
      <c r="I13" s="10"/>
      <c r="J13" s="10"/>
      <c r="L13" s="14" t="str">
        <f>($A$5)</f>
        <v>Donáth Tibor</v>
      </c>
      <c r="N13" s="13">
        <v>2</v>
      </c>
      <c r="O13" s="12" t="s">
        <v>32</v>
      </c>
      <c r="P13" s="13">
        <v>0</v>
      </c>
      <c r="R13" s="10" t="str">
        <f>($A$9)</f>
        <v>Rácz Ferenc</v>
      </c>
      <c r="S13" s="10"/>
      <c r="V13" s="10"/>
      <c r="Z13" s="10"/>
      <c r="AA13" s="11"/>
      <c r="AB13" s="12"/>
      <c r="AC13" s="11"/>
      <c r="AE13" s="10"/>
      <c r="AF13" s="10"/>
      <c r="AG13" s="10"/>
      <c r="AH13" s="10"/>
      <c r="AI13" s="10"/>
      <c r="AJ13" s="10"/>
      <c r="AL13" s="10"/>
      <c r="AM13" s="10"/>
      <c r="AN13" s="10"/>
      <c r="AO13" s="10"/>
      <c r="AQ13" s="9"/>
    </row>
    <row r="14" spans="1:45" ht="20.25" x14ac:dyDescent="0.3">
      <c r="A14" s="8"/>
      <c r="B14" s="2"/>
      <c r="D14" s="16"/>
      <c r="E14" s="10"/>
      <c r="F14" s="10"/>
      <c r="G14" s="10"/>
      <c r="H14" s="10"/>
      <c r="I14" s="10"/>
      <c r="J14" s="10"/>
      <c r="L14" s="14" t="str">
        <f>($A$6)</f>
        <v>Balla Antal</v>
      </c>
      <c r="N14" s="13">
        <v>0</v>
      </c>
      <c r="O14" s="12" t="s">
        <v>32</v>
      </c>
      <c r="P14" s="13">
        <v>0</v>
      </c>
      <c r="Q14" s="10"/>
      <c r="R14" s="10" t="str">
        <f>($A$8)</f>
        <v>Bánfalvi Szabolcs</v>
      </c>
      <c r="S14" s="10"/>
      <c r="V14" s="10"/>
      <c r="Z14" s="10"/>
      <c r="AA14" s="15"/>
      <c r="AB14" s="15"/>
      <c r="AC14" s="15"/>
      <c r="AE14" s="10"/>
      <c r="AF14" s="10"/>
      <c r="AG14" s="10"/>
      <c r="AH14" s="10"/>
      <c r="AI14" s="10"/>
      <c r="AJ14" s="10"/>
      <c r="AL14" s="10"/>
      <c r="AM14" s="10"/>
      <c r="AN14" s="10"/>
      <c r="AO14" s="10"/>
      <c r="AQ14" s="9"/>
      <c r="AR14" s="10"/>
    </row>
    <row r="15" spans="1:45" ht="20.25" x14ac:dyDescent="0.3">
      <c r="A15" s="8"/>
      <c r="B15" s="2"/>
      <c r="E15" s="10"/>
      <c r="F15" s="10"/>
      <c r="G15" s="10"/>
      <c r="H15" s="10"/>
      <c r="I15" s="10"/>
      <c r="J15" s="10"/>
      <c r="L15" s="14" t="str">
        <f>($A$7)</f>
        <v>Najror Zoltán</v>
      </c>
      <c r="N15" s="13" t="s">
        <v>31</v>
      </c>
      <c r="O15" s="12" t="s">
        <v>32</v>
      </c>
      <c r="P15" s="13" t="s">
        <v>31</v>
      </c>
      <c r="R15" s="10" t="str">
        <f>($A$10)</f>
        <v>.</v>
      </c>
      <c r="S15" s="10"/>
      <c r="V15" s="10"/>
      <c r="Z15" s="10"/>
      <c r="AA15" s="11"/>
      <c r="AB15" s="12"/>
      <c r="AC15" s="11"/>
      <c r="AE15" s="10"/>
      <c r="AF15" s="10"/>
      <c r="AG15" s="10"/>
      <c r="AH15" s="10"/>
      <c r="AI15" s="10"/>
      <c r="AJ15" s="10"/>
      <c r="AL15" s="10"/>
      <c r="AM15" s="10"/>
      <c r="AN15" s="10"/>
      <c r="AO15" s="10"/>
      <c r="AQ15" s="9"/>
    </row>
    <row r="16" spans="1:45" ht="3.75" customHeight="1" x14ac:dyDescent="0.4">
      <c r="A16" s="8"/>
      <c r="B16" s="2"/>
      <c r="C16" s="7"/>
      <c r="D16" s="6"/>
      <c r="E16" s="2"/>
      <c r="F16" s="2"/>
      <c r="G16" s="2"/>
      <c r="H16" s="2"/>
      <c r="I16" s="2"/>
      <c r="J16" s="2"/>
      <c r="K16" s="3"/>
      <c r="L16" s="3"/>
      <c r="M16" s="3"/>
      <c r="N16" s="2"/>
      <c r="O16" s="4"/>
      <c r="P16" s="2"/>
      <c r="Q16" s="4"/>
      <c r="R16" s="2"/>
      <c r="S16" s="2"/>
      <c r="T16" s="3"/>
      <c r="U16" s="3"/>
      <c r="V16" s="2"/>
      <c r="W16" s="3"/>
      <c r="X16" s="3"/>
      <c r="Y16" s="3"/>
      <c r="Z16" s="2"/>
      <c r="AA16" s="4"/>
      <c r="AB16" s="5"/>
      <c r="AC16" s="4"/>
      <c r="AD16" s="3"/>
      <c r="AE16" s="2"/>
      <c r="AF16" s="2"/>
      <c r="AG16" s="2"/>
    </row>
    <row r="17" spans="1:44" s="10" customFormat="1" ht="26.25" x14ac:dyDescent="0.3">
      <c r="A17" s="18">
        <v>2</v>
      </c>
      <c r="B17" s="25"/>
      <c r="D17" s="16"/>
      <c r="K17" s="15"/>
      <c r="L17" s="14" t="str">
        <f>($A$3)</f>
        <v>Gyozsán Zoltán</v>
      </c>
      <c r="M17" s="15"/>
      <c r="N17" s="13">
        <v>1</v>
      </c>
      <c r="O17" s="12" t="s">
        <v>32</v>
      </c>
      <c r="P17" s="13">
        <v>0</v>
      </c>
      <c r="R17" s="10" t="str">
        <f>($A$5)</f>
        <v>Donáth Tibor</v>
      </c>
      <c r="W17" s="15"/>
      <c r="X17" s="15"/>
      <c r="Y17" s="15"/>
      <c r="AQ17" s="9"/>
    </row>
    <row r="18" spans="1:44" ht="20.25" x14ac:dyDescent="0.3">
      <c r="A18" s="8"/>
      <c r="B18" s="19"/>
      <c r="E18" s="10"/>
      <c r="F18" s="10"/>
      <c r="G18" s="10"/>
      <c r="H18" s="10"/>
      <c r="I18" s="10"/>
      <c r="J18" s="10"/>
      <c r="L18" s="14" t="str">
        <f>($A$4)</f>
        <v>Horváth Imre</v>
      </c>
      <c r="N18" s="13" t="s">
        <v>31</v>
      </c>
      <c r="O18" s="12" t="s">
        <v>32</v>
      </c>
      <c r="P18" s="13" t="s">
        <v>31</v>
      </c>
      <c r="R18" s="10" t="str">
        <f>($A$10)</f>
        <v>.</v>
      </c>
      <c r="S18" s="10"/>
      <c r="V18" s="10"/>
      <c r="Z18" s="10"/>
      <c r="AA18" s="11"/>
      <c r="AB18" s="12"/>
      <c r="AC18" s="11"/>
      <c r="AE18" s="10"/>
      <c r="AF18" s="10"/>
      <c r="AG18" s="10"/>
      <c r="AH18" s="10"/>
      <c r="AI18" s="10"/>
      <c r="AJ18" s="10"/>
      <c r="AL18" s="10"/>
      <c r="AM18" s="10"/>
      <c r="AN18" s="10"/>
      <c r="AO18" s="10"/>
      <c r="AQ18" s="9"/>
    </row>
    <row r="19" spans="1:44" ht="20.25" x14ac:dyDescent="0.3">
      <c r="A19" s="8"/>
      <c r="B19" s="19"/>
      <c r="D19" s="16"/>
      <c r="E19" s="10"/>
      <c r="F19" s="10"/>
      <c r="G19" s="10"/>
      <c r="H19" s="10"/>
      <c r="I19" s="10"/>
      <c r="J19" s="10"/>
      <c r="L19" s="14" t="str">
        <f>($A$6)</f>
        <v>Balla Antal</v>
      </c>
      <c r="N19" s="13">
        <v>3</v>
      </c>
      <c r="O19" s="12" t="s">
        <v>32</v>
      </c>
      <c r="P19" s="13">
        <v>1</v>
      </c>
      <c r="Q19" s="10"/>
      <c r="R19" s="10" t="str">
        <f>($A$9)</f>
        <v>Rácz Ferenc</v>
      </c>
      <c r="S19" s="10"/>
      <c r="V19" s="10"/>
      <c r="Z19" s="10"/>
      <c r="AA19" s="15"/>
      <c r="AB19" s="15"/>
      <c r="AC19" s="15"/>
      <c r="AE19" s="10"/>
      <c r="AF19" s="10"/>
      <c r="AG19" s="10"/>
      <c r="AH19" s="10"/>
      <c r="AI19" s="10"/>
      <c r="AJ19" s="10"/>
      <c r="AL19" s="10"/>
      <c r="AM19" s="10"/>
      <c r="AN19" s="10"/>
      <c r="AO19" s="10"/>
      <c r="AQ19" s="9"/>
      <c r="AR19" s="10"/>
    </row>
    <row r="20" spans="1:44" ht="20.25" x14ac:dyDescent="0.3">
      <c r="A20" s="8"/>
      <c r="B20" s="19"/>
      <c r="E20" s="10"/>
      <c r="F20" s="10"/>
      <c r="G20" s="10"/>
      <c r="H20" s="10"/>
      <c r="I20" s="10"/>
      <c r="J20" s="10"/>
      <c r="L20" s="14" t="str">
        <f>($A$7)</f>
        <v>Najror Zoltán</v>
      </c>
      <c r="N20" s="13">
        <v>1</v>
      </c>
      <c r="O20" s="12" t="s">
        <v>32</v>
      </c>
      <c r="P20" s="13">
        <v>2</v>
      </c>
      <c r="R20" s="10" t="str">
        <f>($A$8)</f>
        <v>Bánfalvi Szabolcs</v>
      </c>
      <c r="S20" s="10"/>
      <c r="V20" s="10"/>
      <c r="Z20" s="10"/>
      <c r="AA20" s="11"/>
      <c r="AB20" s="12"/>
      <c r="AC20" s="11"/>
      <c r="AE20" s="10"/>
      <c r="AF20" s="10"/>
      <c r="AG20" s="10"/>
      <c r="AH20" s="10"/>
      <c r="AI20" s="10"/>
      <c r="AJ20" s="10"/>
      <c r="AL20" s="10"/>
      <c r="AM20" s="10"/>
      <c r="AN20" s="10"/>
      <c r="AO20" s="10"/>
      <c r="AQ20" s="9"/>
    </row>
    <row r="21" spans="1:44" ht="3.75" customHeight="1" x14ac:dyDescent="0.4">
      <c r="A21" s="8"/>
      <c r="B21" s="19"/>
      <c r="C21" s="24"/>
      <c r="D21" s="23"/>
      <c r="E21" s="19"/>
      <c r="F21" s="19"/>
      <c r="G21" s="19"/>
      <c r="H21" s="19"/>
      <c r="I21" s="19"/>
      <c r="J21" s="19"/>
      <c r="K21" s="20"/>
      <c r="L21" s="20"/>
      <c r="M21" s="20"/>
      <c r="N21" s="19"/>
      <c r="O21" s="21"/>
      <c r="P21" s="19"/>
      <c r="Q21" s="21"/>
      <c r="R21" s="19"/>
      <c r="S21" s="19"/>
      <c r="T21" s="20"/>
      <c r="U21" s="20"/>
      <c r="V21" s="19"/>
      <c r="W21" s="20"/>
      <c r="X21" s="20"/>
      <c r="Y21" s="20"/>
      <c r="Z21" s="19"/>
      <c r="AA21" s="21"/>
      <c r="AB21" s="22"/>
      <c r="AC21" s="21"/>
      <c r="AD21" s="20"/>
      <c r="AE21" s="19"/>
      <c r="AF21" s="19"/>
      <c r="AG21" s="19"/>
    </row>
    <row r="22" spans="1:44" s="10" customFormat="1" ht="26.25" x14ac:dyDescent="0.3">
      <c r="A22" s="18">
        <v>3</v>
      </c>
      <c r="B22" s="17"/>
      <c r="D22" s="16"/>
      <c r="K22" s="15"/>
      <c r="L22" s="14" t="str">
        <f>($A$3)</f>
        <v>Gyozsán Zoltán</v>
      </c>
      <c r="M22" s="15"/>
      <c r="N22" s="13">
        <v>0</v>
      </c>
      <c r="O22" s="12" t="s">
        <v>32</v>
      </c>
      <c r="P22" s="13">
        <v>1</v>
      </c>
      <c r="R22" s="10" t="str">
        <f>($A$6)</f>
        <v>Balla Antal</v>
      </c>
      <c r="W22" s="15"/>
      <c r="X22" s="15"/>
      <c r="Y22" s="15"/>
      <c r="AQ22" s="9"/>
    </row>
    <row r="23" spans="1:44" ht="20.25" x14ac:dyDescent="0.3">
      <c r="A23" s="8"/>
      <c r="B23" s="2"/>
      <c r="E23" s="10"/>
      <c r="F23" s="10"/>
      <c r="G23" s="10"/>
      <c r="H23" s="10"/>
      <c r="I23" s="10"/>
      <c r="J23" s="10"/>
      <c r="L23" s="14" t="str">
        <f>($A$4)</f>
        <v>Horváth Imre</v>
      </c>
      <c r="N23" s="13">
        <v>1</v>
      </c>
      <c r="O23" s="12" t="s">
        <v>32</v>
      </c>
      <c r="P23" s="13">
        <v>1</v>
      </c>
      <c r="R23" s="10" t="str">
        <f>($A$5)</f>
        <v>Donáth Tibor</v>
      </c>
      <c r="S23" s="10"/>
      <c r="V23" s="10"/>
      <c r="Z23" s="10"/>
      <c r="AA23" s="11"/>
      <c r="AB23" s="12"/>
      <c r="AC23" s="11"/>
      <c r="AE23" s="10"/>
      <c r="AF23" s="10"/>
      <c r="AG23" s="10"/>
      <c r="AH23" s="10"/>
      <c r="AI23" s="10"/>
      <c r="AJ23" s="10"/>
      <c r="AL23" s="10"/>
      <c r="AM23" s="10"/>
      <c r="AN23" s="10"/>
      <c r="AO23" s="10"/>
      <c r="AQ23" s="9"/>
    </row>
    <row r="24" spans="1:44" ht="20.25" x14ac:dyDescent="0.3">
      <c r="A24" s="8"/>
      <c r="B24" s="2"/>
      <c r="D24" s="16"/>
      <c r="E24" s="10"/>
      <c r="F24" s="10"/>
      <c r="G24" s="10"/>
      <c r="H24" s="10"/>
      <c r="I24" s="10"/>
      <c r="J24" s="10"/>
      <c r="L24" s="14" t="str">
        <f>($A$7)</f>
        <v>Najror Zoltán</v>
      </c>
      <c r="N24" s="13">
        <v>2</v>
      </c>
      <c r="O24" s="12" t="s">
        <v>32</v>
      </c>
      <c r="P24" s="13">
        <v>2</v>
      </c>
      <c r="Q24" s="10"/>
      <c r="R24" s="10" t="str">
        <f>($A$9)</f>
        <v>Rácz Ferenc</v>
      </c>
      <c r="S24" s="10"/>
      <c r="V24" s="10"/>
      <c r="Z24" s="10"/>
      <c r="AA24" s="15"/>
      <c r="AB24" s="15"/>
      <c r="AC24" s="15"/>
      <c r="AE24" s="10"/>
      <c r="AF24" s="10"/>
      <c r="AG24" s="10"/>
      <c r="AH24" s="10"/>
      <c r="AI24" s="10"/>
      <c r="AJ24" s="10"/>
      <c r="AL24" s="10"/>
      <c r="AM24" s="10"/>
      <c r="AN24" s="10"/>
      <c r="AO24" s="10"/>
      <c r="AQ24" s="9"/>
      <c r="AR24" s="10"/>
    </row>
    <row r="25" spans="1:44" ht="20.25" x14ac:dyDescent="0.3">
      <c r="A25" s="8"/>
      <c r="B25" s="2"/>
      <c r="E25" s="10"/>
      <c r="F25" s="10"/>
      <c r="G25" s="10"/>
      <c r="H25" s="10"/>
      <c r="I25" s="10"/>
      <c r="J25" s="10"/>
      <c r="L25" s="14" t="str">
        <f>($A$8)</f>
        <v>Bánfalvi Szabolcs</v>
      </c>
      <c r="N25" s="13" t="s">
        <v>31</v>
      </c>
      <c r="O25" s="12" t="s">
        <v>32</v>
      </c>
      <c r="P25" s="13" t="s">
        <v>31</v>
      </c>
      <c r="R25" s="10" t="str">
        <f>($A$10)</f>
        <v>.</v>
      </c>
      <c r="S25" s="10"/>
      <c r="V25" s="10"/>
      <c r="Z25" s="10"/>
      <c r="AA25" s="11"/>
      <c r="AB25" s="12"/>
      <c r="AC25" s="11"/>
      <c r="AE25" s="10"/>
      <c r="AF25" s="10"/>
      <c r="AG25" s="10"/>
      <c r="AH25" s="10"/>
      <c r="AI25" s="10"/>
      <c r="AJ25" s="10"/>
      <c r="AL25" s="10"/>
      <c r="AM25" s="10"/>
      <c r="AN25" s="10"/>
      <c r="AO25" s="10"/>
      <c r="AQ25" s="9"/>
    </row>
    <row r="26" spans="1:44" ht="3.75" customHeight="1" x14ac:dyDescent="0.4">
      <c r="A26" s="8"/>
      <c r="B26" s="2"/>
      <c r="C26" s="7"/>
      <c r="D26" s="6"/>
      <c r="E26" s="2"/>
      <c r="F26" s="2"/>
      <c r="G26" s="2"/>
      <c r="H26" s="2"/>
      <c r="I26" s="2"/>
      <c r="J26" s="2"/>
      <c r="K26" s="3"/>
      <c r="L26" s="3"/>
      <c r="M26" s="3"/>
      <c r="N26" s="2"/>
      <c r="O26" s="4"/>
      <c r="P26" s="2"/>
      <c r="Q26" s="4"/>
      <c r="R26" s="2"/>
      <c r="S26" s="2"/>
      <c r="T26" s="3"/>
      <c r="U26" s="3"/>
      <c r="V26" s="2"/>
      <c r="W26" s="3"/>
      <c r="X26" s="3"/>
      <c r="Y26" s="3"/>
      <c r="Z26" s="2"/>
      <c r="AA26" s="4"/>
      <c r="AB26" s="5"/>
      <c r="AC26" s="4"/>
      <c r="AD26" s="3"/>
      <c r="AE26" s="2"/>
      <c r="AF26" s="2"/>
      <c r="AG26" s="2"/>
    </row>
    <row r="27" spans="1:44" s="10" customFormat="1" ht="26.25" x14ac:dyDescent="0.3">
      <c r="A27" s="18">
        <v>4</v>
      </c>
      <c r="B27" s="25"/>
      <c r="D27" s="16"/>
      <c r="K27" s="15"/>
      <c r="L27" s="14" t="str">
        <f>($A$3)</f>
        <v>Gyozsán Zoltán</v>
      </c>
      <c r="M27" s="15"/>
      <c r="N27" s="13">
        <v>0</v>
      </c>
      <c r="O27" s="12" t="s">
        <v>32</v>
      </c>
      <c r="P27" s="13">
        <v>2</v>
      </c>
      <c r="R27" s="10" t="str">
        <f>($A$7)</f>
        <v>Najror Zoltán</v>
      </c>
      <c r="W27" s="15"/>
      <c r="X27" s="15"/>
      <c r="Y27" s="15"/>
      <c r="AQ27" s="9"/>
    </row>
    <row r="28" spans="1:44" ht="20.25" x14ac:dyDescent="0.3">
      <c r="A28" s="8"/>
      <c r="B28" s="19"/>
      <c r="E28" s="10"/>
      <c r="F28" s="10"/>
      <c r="G28" s="10"/>
      <c r="H28" s="10"/>
      <c r="I28" s="10"/>
      <c r="J28" s="10"/>
      <c r="L28" s="14" t="str">
        <f>($A$4)</f>
        <v>Horváth Imre</v>
      </c>
      <c r="N28" s="13">
        <v>1</v>
      </c>
      <c r="O28" s="12" t="s">
        <v>32</v>
      </c>
      <c r="P28" s="13">
        <v>0</v>
      </c>
      <c r="R28" s="10" t="str">
        <f>($A$6)</f>
        <v>Balla Antal</v>
      </c>
      <c r="S28" s="10"/>
      <c r="V28" s="10"/>
      <c r="Z28" s="10"/>
      <c r="AA28" s="11"/>
      <c r="AB28" s="12"/>
      <c r="AC28" s="11"/>
      <c r="AE28" s="10"/>
      <c r="AF28" s="10"/>
      <c r="AG28" s="10"/>
      <c r="AH28" s="10"/>
      <c r="AI28" s="10"/>
      <c r="AJ28" s="10"/>
      <c r="AL28" s="10"/>
      <c r="AM28" s="10"/>
      <c r="AN28" s="10"/>
      <c r="AO28" s="10"/>
      <c r="AQ28" s="9"/>
    </row>
    <row r="29" spans="1:44" ht="20.25" x14ac:dyDescent="0.3">
      <c r="A29" s="8"/>
      <c r="B29" s="19"/>
      <c r="D29" s="16"/>
      <c r="E29" s="10"/>
      <c r="F29" s="10"/>
      <c r="G29" s="10"/>
      <c r="H29" s="10"/>
      <c r="I29" s="10"/>
      <c r="J29" s="10"/>
      <c r="L29" s="14" t="str">
        <f>($A$5)</f>
        <v>Donáth Tibor</v>
      </c>
      <c r="N29" s="13" t="s">
        <v>31</v>
      </c>
      <c r="O29" s="12" t="s">
        <v>32</v>
      </c>
      <c r="P29" s="13" t="s">
        <v>31</v>
      </c>
      <c r="Q29" s="10"/>
      <c r="R29" s="10" t="str">
        <f>($A$10)</f>
        <v>.</v>
      </c>
      <c r="S29" s="10"/>
      <c r="V29" s="10"/>
      <c r="Z29" s="10"/>
      <c r="AA29" s="15"/>
      <c r="AB29" s="15"/>
      <c r="AC29" s="15"/>
      <c r="AE29" s="10"/>
      <c r="AF29" s="10"/>
      <c r="AG29" s="10"/>
      <c r="AH29" s="10"/>
      <c r="AI29" s="10"/>
      <c r="AJ29" s="10"/>
      <c r="AL29" s="10"/>
      <c r="AM29" s="10"/>
      <c r="AN29" s="10"/>
      <c r="AO29" s="10"/>
      <c r="AQ29" s="9"/>
      <c r="AR29" s="10"/>
    </row>
    <row r="30" spans="1:44" ht="20.25" x14ac:dyDescent="0.3">
      <c r="A30" s="8"/>
      <c r="B30" s="19"/>
      <c r="E30" s="10"/>
      <c r="F30" s="10"/>
      <c r="G30" s="10"/>
      <c r="H30" s="10"/>
      <c r="I30" s="10"/>
      <c r="J30" s="10"/>
      <c r="L30" s="14" t="str">
        <f>($A$8)</f>
        <v>Bánfalvi Szabolcs</v>
      </c>
      <c r="N30" s="13">
        <v>0</v>
      </c>
      <c r="O30" s="12" t="s">
        <v>32</v>
      </c>
      <c r="P30" s="13">
        <v>0</v>
      </c>
      <c r="R30" s="10" t="str">
        <f>($A$9)</f>
        <v>Rácz Ferenc</v>
      </c>
      <c r="S30" s="10"/>
      <c r="V30" s="10"/>
      <c r="Z30" s="10"/>
      <c r="AA30" s="11"/>
      <c r="AB30" s="12"/>
      <c r="AC30" s="11"/>
      <c r="AE30" s="10"/>
      <c r="AF30" s="10"/>
      <c r="AG30" s="10"/>
      <c r="AH30" s="10"/>
      <c r="AI30" s="10"/>
      <c r="AJ30" s="10"/>
      <c r="AL30" s="10"/>
      <c r="AM30" s="10"/>
      <c r="AN30" s="10"/>
      <c r="AO30" s="10"/>
      <c r="AQ30" s="9"/>
    </row>
    <row r="31" spans="1:44" ht="3.75" customHeight="1" x14ac:dyDescent="0.4">
      <c r="A31" s="8"/>
      <c r="B31" s="19"/>
      <c r="C31" s="24"/>
      <c r="D31" s="23"/>
      <c r="E31" s="19"/>
      <c r="F31" s="19"/>
      <c r="G31" s="19"/>
      <c r="H31" s="19"/>
      <c r="I31" s="19"/>
      <c r="J31" s="19"/>
      <c r="K31" s="20"/>
      <c r="L31" s="20"/>
      <c r="M31" s="20"/>
      <c r="N31" s="19"/>
      <c r="O31" s="21"/>
      <c r="P31" s="19"/>
      <c r="Q31" s="21"/>
      <c r="R31" s="19"/>
      <c r="S31" s="19"/>
      <c r="T31" s="20"/>
      <c r="U31" s="20"/>
      <c r="V31" s="19"/>
      <c r="W31" s="20"/>
      <c r="X31" s="20"/>
      <c r="Y31" s="20"/>
      <c r="Z31" s="19"/>
      <c r="AA31" s="21"/>
      <c r="AB31" s="22"/>
      <c r="AC31" s="21"/>
      <c r="AD31" s="20"/>
      <c r="AE31" s="19"/>
      <c r="AF31" s="19"/>
      <c r="AG31" s="19"/>
    </row>
    <row r="32" spans="1:44" s="10" customFormat="1" ht="26.25" x14ac:dyDescent="0.3">
      <c r="A32" s="18">
        <v>5</v>
      </c>
      <c r="B32" s="17"/>
      <c r="D32" s="16"/>
      <c r="K32" s="15"/>
      <c r="L32" s="14" t="str">
        <f>($A$3)</f>
        <v>Gyozsán Zoltán</v>
      </c>
      <c r="M32" s="15"/>
      <c r="N32" s="13">
        <v>0</v>
      </c>
      <c r="O32" s="12" t="s">
        <v>32</v>
      </c>
      <c r="P32" s="13">
        <v>1</v>
      </c>
      <c r="R32" s="10" t="str">
        <f>($A$8)</f>
        <v>Bánfalvi Szabolcs</v>
      </c>
      <c r="W32" s="15"/>
      <c r="X32" s="15"/>
      <c r="Y32" s="15"/>
      <c r="AQ32" s="9"/>
    </row>
    <row r="33" spans="1:44" ht="20.25" x14ac:dyDescent="0.3">
      <c r="A33" s="8"/>
      <c r="B33" s="2"/>
      <c r="E33" s="10"/>
      <c r="F33" s="10"/>
      <c r="G33" s="10"/>
      <c r="H33" s="10"/>
      <c r="I33" s="10"/>
      <c r="J33" s="10"/>
      <c r="L33" s="14" t="str">
        <f>($A$4)</f>
        <v>Horváth Imre</v>
      </c>
      <c r="N33" s="13">
        <v>2</v>
      </c>
      <c r="O33" s="12" t="s">
        <v>32</v>
      </c>
      <c r="P33" s="13">
        <v>2</v>
      </c>
      <c r="R33" s="10" t="str">
        <f>($A$7)</f>
        <v>Najror Zoltán</v>
      </c>
      <c r="S33" s="10"/>
      <c r="V33" s="10"/>
      <c r="Z33" s="10"/>
      <c r="AA33" s="11"/>
      <c r="AB33" s="12"/>
      <c r="AC33" s="11"/>
      <c r="AE33" s="10"/>
      <c r="AF33" s="10"/>
      <c r="AG33" s="10"/>
      <c r="AH33" s="10"/>
      <c r="AI33" s="10"/>
      <c r="AJ33" s="10"/>
      <c r="AL33" s="10"/>
      <c r="AM33" s="10"/>
      <c r="AN33" s="10"/>
      <c r="AO33" s="10"/>
      <c r="AQ33" s="9"/>
    </row>
    <row r="34" spans="1:44" ht="20.25" x14ac:dyDescent="0.3">
      <c r="A34" s="8"/>
      <c r="B34" s="2"/>
      <c r="D34" s="16"/>
      <c r="E34" s="10"/>
      <c r="F34" s="10"/>
      <c r="G34" s="10"/>
      <c r="H34" s="10"/>
      <c r="I34" s="10"/>
      <c r="J34" s="10"/>
      <c r="L34" s="14" t="str">
        <f>($A$5)</f>
        <v>Donáth Tibor</v>
      </c>
      <c r="N34" s="13">
        <v>1</v>
      </c>
      <c r="O34" s="12" t="s">
        <v>32</v>
      </c>
      <c r="P34" s="13">
        <v>1</v>
      </c>
      <c r="Q34" s="10"/>
      <c r="R34" s="10" t="str">
        <f>($A$6)</f>
        <v>Balla Antal</v>
      </c>
      <c r="S34" s="10"/>
      <c r="V34" s="10"/>
      <c r="Z34" s="10"/>
      <c r="AA34" s="15"/>
      <c r="AB34" s="15"/>
      <c r="AC34" s="15"/>
      <c r="AE34" s="10"/>
      <c r="AF34" s="10"/>
      <c r="AG34" s="10"/>
      <c r="AH34" s="10"/>
      <c r="AI34" s="10"/>
      <c r="AJ34" s="10"/>
      <c r="AL34" s="10"/>
      <c r="AM34" s="10"/>
      <c r="AN34" s="10"/>
      <c r="AO34" s="10"/>
      <c r="AQ34" s="9"/>
      <c r="AR34" s="10"/>
    </row>
    <row r="35" spans="1:44" ht="20.25" x14ac:dyDescent="0.3">
      <c r="A35" s="8"/>
      <c r="B35" s="2"/>
      <c r="E35" s="10"/>
      <c r="F35" s="10"/>
      <c r="G35" s="10"/>
      <c r="H35" s="10"/>
      <c r="I35" s="10"/>
      <c r="J35" s="10"/>
      <c r="L35" s="14" t="str">
        <f>($A$9)</f>
        <v>Rácz Ferenc</v>
      </c>
      <c r="N35" s="13" t="s">
        <v>31</v>
      </c>
      <c r="O35" s="12" t="s">
        <v>32</v>
      </c>
      <c r="P35" s="13" t="s">
        <v>31</v>
      </c>
      <c r="R35" s="10" t="str">
        <f>($A$10)</f>
        <v>.</v>
      </c>
      <c r="S35" s="10"/>
      <c r="V35" s="10"/>
      <c r="Z35" s="10"/>
      <c r="AA35" s="11"/>
      <c r="AB35" s="12"/>
      <c r="AC35" s="11"/>
      <c r="AE35" s="10"/>
      <c r="AF35" s="10"/>
      <c r="AG35" s="10"/>
      <c r="AH35" s="10"/>
      <c r="AI35" s="10"/>
      <c r="AJ35" s="10"/>
      <c r="AL35" s="10"/>
      <c r="AM35" s="10"/>
      <c r="AN35" s="10"/>
      <c r="AO35" s="10"/>
      <c r="AQ35" s="9"/>
    </row>
    <row r="36" spans="1:44" ht="3.75" customHeight="1" x14ac:dyDescent="0.4">
      <c r="A36" s="8"/>
      <c r="B36" s="2"/>
      <c r="C36" s="7"/>
      <c r="D36" s="6"/>
      <c r="E36" s="2"/>
      <c r="F36" s="2"/>
      <c r="G36" s="2"/>
      <c r="H36" s="2"/>
      <c r="I36" s="2"/>
      <c r="J36" s="2"/>
      <c r="K36" s="3"/>
      <c r="L36" s="3"/>
      <c r="M36" s="3"/>
      <c r="N36" s="2"/>
      <c r="O36" s="4"/>
      <c r="P36" s="2"/>
      <c r="Q36" s="4"/>
      <c r="R36" s="2"/>
      <c r="S36" s="2"/>
      <c r="T36" s="3"/>
      <c r="U36" s="3"/>
      <c r="V36" s="2"/>
      <c r="W36" s="3"/>
      <c r="X36" s="3"/>
      <c r="Y36" s="3"/>
      <c r="Z36" s="2"/>
      <c r="AA36" s="4"/>
      <c r="AB36" s="5"/>
      <c r="AC36" s="4"/>
      <c r="AD36" s="3"/>
      <c r="AE36" s="2"/>
      <c r="AF36" s="2"/>
      <c r="AG36" s="2"/>
    </row>
    <row r="37" spans="1:44" s="10" customFormat="1" ht="26.25" x14ac:dyDescent="0.3">
      <c r="A37" s="18">
        <v>6</v>
      </c>
      <c r="B37" s="25"/>
      <c r="D37" s="16"/>
      <c r="K37" s="15"/>
      <c r="L37" s="14" t="str">
        <f>($A$3)</f>
        <v>Gyozsán Zoltán</v>
      </c>
      <c r="M37" s="15"/>
      <c r="N37" s="13">
        <v>0</v>
      </c>
      <c r="O37" s="12" t="s">
        <v>32</v>
      </c>
      <c r="P37" s="13">
        <v>1</v>
      </c>
      <c r="R37" s="10" t="str">
        <f>($A$9)</f>
        <v>Rácz Ferenc</v>
      </c>
      <c r="W37" s="15"/>
      <c r="X37" s="15"/>
      <c r="Y37" s="15"/>
      <c r="AQ37" s="9"/>
    </row>
    <row r="38" spans="1:44" ht="21" x14ac:dyDescent="0.4">
      <c r="A38" s="8"/>
      <c r="B38" s="19"/>
      <c r="E38" s="10"/>
      <c r="F38" s="10"/>
      <c r="G38" s="10"/>
      <c r="H38" s="10"/>
      <c r="I38" s="10"/>
      <c r="J38" s="10"/>
      <c r="L38" s="14" t="str">
        <f>($A$4)</f>
        <v>Horváth Imre</v>
      </c>
      <c r="N38" s="13">
        <v>3</v>
      </c>
      <c r="O38" s="12" t="s">
        <v>32</v>
      </c>
      <c r="P38" s="13">
        <v>1</v>
      </c>
      <c r="R38" s="10" t="str">
        <f>($A$8)</f>
        <v>Bánfalvi Szabolcs</v>
      </c>
      <c r="S38" s="10"/>
      <c r="V38" s="10"/>
      <c r="Z38" s="10"/>
      <c r="AA38" s="11"/>
      <c r="AB38" s="12"/>
      <c r="AC38" s="11"/>
      <c r="AE38" s="10"/>
      <c r="AF38" s="10"/>
      <c r="AG38" s="10"/>
      <c r="AH38" s="10"/>
      <c r="AI38" s="10"/>
      <c r="AJ38" s="10"/>
      <c r="AL38" s="10"/>
      <c r="AM38" s="10"/>
      <c r="AN38" s="10"/>
      <c r="AO38" s="10"/>
      <c r="AQ38" s="9"/>
    </row>
    <row r="39" spans="1:44" ht="21" x14ac:dyDescent="0.4">
      <c r="A39" s="8"/>
      <c r="B39" s="19"/>
      <c r="D39" s="16"/>
      <c r="E39" s="10"/>
      <c r="F39" s="10"/>
      <c r="G39" s="10"/>
      <c r="H39" s="10"/>
      <c r="I39" s="10"/>
      <c r="J39" s="10"/>
      <c r="L39" s="14" t="str">
        <f>($A$5)</f>
        <v>Donáth Tibor</v>
      </c>
      <c r="N39" s="13">
        <v>1</v>
      </c>
      <c r="O39" s="12" t="s">
        <v>32</v>
      </c>
      <c r="P39" s="13">
        <v>0</v>
      </c>
      <c r="Q39" s="10"/>
      <c r="R39" s="10" t="str">
        <f>($A$7)</f>
        <v>Najror Zoltán</v>
      </c>
      <c r="S39" s="10"/>
      <c r="V39" s="10"/>
      <c r="Z39" s="10"/>
      <c r="AA39" s="15"/>
      <c r="AB39" s="15"/>
      <c r="AC39" s="15"/>
      <c r="AE39" s="10"/>
      <c r="AF39" s="10"/>
      <c r="AG39" s="10"/>
      <c r="AH39" s="10"/>
      <c r="AI39" s="10"/>
      <c r="AJ39" s="10"/>
      <c r="AL39" s="10"/>
      <c r="AM39" s="10"/>
      <c r="AN39" s="10"/>
      <c r="AO39" s="10"/>
      <c r="AQ39" s="9"/>
      <c r="AR39" s="10"/>
    </row>
    <row r="40" spans="1:44" ht="21" x14ac:dyDescent="0.4">
      <c r="A40" s="8"/>
      <c r="B40" s="19"/>
      <c r="E40" s="10"/>
      <c r="F40" s="10"/>
      <c r="G40" s="10"/>
      <c r="H40" s="10"/>
      <c r="I40" s="10"/>
      <c r="J40" s="10"/>
      <c r="L40" s="14" t="str">
        <f>($A$6)</f>
        <v>Balla Antal</v>
      </c>
      <c r="N40" s="13" t="s">
        <v>31</v>
      </c>
      <c r="O40" s="12" t="s">
        <v>32</v>
      </c>
      <c r="P40" s="13" t="s">
        <v>31</v>
      </c>
      <c r="R40" s="10" t="str">
        <f>($A$10)</f>
        <v>.</v>
      </c>
      <c r="S40" s="10"/>
      <c r="V40" s="10"/>
      <c r="Z40" s="10"/>
      <c r="AA40" s="11"/>
      <c r="AB40" s="12"/>
      <c r="AC40" s="11"/>
      <c r="AE40" s="10"/>
      <c r="AF40" s="10"/>
      <c r="AG40" s="10"/>
      <c r="AH40" s="10"/>
      <c r="AI40" s="10"/>
      <c r="AJ40" s="10"/>
      <c r="AL40" s="10"/>
      <c r="AM40" s="10"/>
      <c r="AN40" s="10"/>
      <c r="AO40" s="10"/>
      <c r="AQ40" s="9"/>
    </row>
    <row r="41" spans="1:44" ht="3.75" customHeight="1" x14ac:dyDescent="0.4">
      <c r="A41" s="8"/>
      <c r="B41" s="19"/>
      <c r="C41" s="24"/>
      <c r="D41" s="23"/>
      <c r="E41" s="19"/>
      <c r="F41" s="19"/>
      <c r="G41" s="19"/>
      <c r="H41" s="19"/>
      <c r="I41" s="19"/>
      <c r="J41" s="19"/>
      <c r="K41" s="20"/>
      <c r="L41" s="20"/>
      <c r="M41" s="20"/>
      <c r="N41" s="19"/>
      <c r="O41" s="21"/>
      <c r="P41" s="19"/>
      <c r="Q41" s="21"/>
      <c r="R41" s="19"/>
      <c r="S41" s="19"/>
      <c r="T41" s="20"/>
      <c r="U41" s="20"/>
      <c r="V41" s="19"/>
      <c r="W41" s="20"/>
      <c r="X41" s="20"/>
      <c r="Y41" s="20"/>
      <c r="Z41" s="19"/>
      <c r="AA41" s="21"/>
      <c r="AB41" s="22"/>
      <c r="AC41" s="21"/>
      <c r="AD41" s="20"/>
      <c r="AE41" s="19"/>
      <c r="AF41" s="19"/>
      <c r="AG41" s="19"/>
    </row>
    <row r="42" spans="1:44" s="10" customFormat="1" ht="24.6" x14ac:dyDescent="0.4">
      <c r="A42" s="18">
        <v>7</v>
      </c>
      <c r="B42" s="17"/>
      <c r="D42" s="16"/>
      <c r="K42" s="15"/>
      <c r="L42" s="14" t="str">
        <f>($A$3)</f>
        <v>Gyozsán Zoltán</v>
      </c>
      <c r="M42" s="15"/>
      <c r="N42" s="13" t="s">
        <v>31</v>
      </c>
      <c r="O42" s="12" t="s">
        <v>32</v>
      </c>
      <c r="P42" s="13" t="s">
        <v>31</v>
      </c>
      <c r="R42" s="10" t="str">
        <f>($A$10)</f>
        <v>.</v>
      </c>
      <c r="W42" s="15"/>
      <c r="X42" s="15"/>
      <c r="Y42" s="15"/>
      <c r="AQ42" s="9"/>
    </row>
    <row r="43" spans="1:44" ht="21" x14ac:dyDescent="0.4">
      <c r="A43" s="8"/>
      <c r="B43" s="2"/>
      <c r="E43" s="10"/>
      <c r="F43" s="10"/>
      <c r="G43" s="10"/>
      <c r="H43" s="10"/>
      <c r="I43" s="10"/>
      <c r="J43" s="10"/>
      <c r="L43" s="14" t="str">
        <f>($A$4)</f>
        <v>Horváth Imre</v>
      </c>
      <c r="N43" s="13">
        <v>3</v>
      </c>
      <c r="O43" s="12" t="s">
        <v>32</v>
      </c>
      <c r="P43" s="13">
        <v>2</v>
      </c>
      <c r="R43" s="10" t="str">
        <f>($A$9)</f>
        <v>Rácz Ferenc</v>
      </c>
      <c r="S43" s="10"/>
      <c r="V43" s="10"/>
      <c r="Z43" s="10"/>
      <c r="AA43" s="11"/>
      <c r="AB43" s="12"/>
      <c r="AC43" s="11"/>
      <c r="AE43" s="10"/>
      <c r="AF43" s="10"/>
      <c r="AG43" s="10"/>
      <c r="AH43" s="10"/>
      <c r="AI43" s="10"/>
      <c r="AJ43" s="10"/>
      <c r="AL43" s="10"/>
      <c r="AM43" s="10"/>
      <c r="AN43" s="10"/>
      <c r="AO43" s="10"/>
      <c r="AQ43" s="9"/>
    </row>
    <row r="44" spans="1:44" ht="21" x14ac:dyDescent="0.4">
      <c r="A44" s="8"/>
      <c r="B44" s="2"/>
      <c r="D44" s="16"/>
      <c r="E44" s="10"/>
      <c r="F44" s="10"/>
      <c r="G44" s="10"/>
      <c r="H44" s="10"/>
      <c r="I44" s="10"/>
      <c r="J44" s="10"/>
      <c r="L44" s="14" t="str">
        <f>($A$5)</f>
        <v>Donáth Tibor</v>
      </c>
      <c r="N44" s="13">
        <v>0</v>
      </c>
      <c r="O44" s="12" t="s">
        <v>32</v>
      </c>
      <c r="P44" s="13">
        <v>0</v>
      </c>
      <c r="Q44" s="10"/>
      <c r="R44" s="10" t="str">
        <f>($A$8)</f>
        <v>Bánfalvi Szabolcs</v>
      </c>
      <c r="S44" s="10"/>
      <c r="V44" s="10"/>
      <c r="Z44" s="10"/>
      <c r="AA44" s="15"/>
      <c r="AB44" s="15"/>
      <c r="AC44" s="15"/>
      <c r="AE44" s="10"/>
      <c r="AF44" s="10"/>
      <c r="AG44" s="10"/>
      <c r="AH44" s="10"/>
      <c r="AI44" s="10"/>
      <c r="AJ44" s="10"/>
      <c r="AL44" s="10"/>
      <c r="AM44" s="10"/>
      <c r="AN44" s="10"/>
      <c r="AO44" s="10"/>
      <c r="AQ44" s="9"/>
      <c r="AR44" s="10"/>
    </row>
    <row r="45" spans="1:44" ht="21" x14ac:dyDescent="0.4">
      <c r="A45" s="8"/>
      <c r="B45" s="2"/>
      <c r="E45" s="10"/>
      <c r="F45" s="10"/>
      <c r="G45" s="10"/>
      <c r="H45" s="10"/>
      <c r="I45" s="10"/>
      <c r="J45" s="10"/>
      <c r="L45" s="14" t="str">
        <f>($A$6)</f>
        <v>Balla Antal</v>
      </c>
      <c r="N45" s="13">
        <v>4</v>
      </c>
      <c r="O45" s="12" t="s">
        <v>32</v>
      </c>
      <c r="P45" s="13">
        <v>3</v>
      </c>
      <c r="R45" s="10" t="str">
        <f>($A$7)</f>
        <v>Najror Zoltán</v>
      </c>
      <c r="S45" s="10"/>
      <c r="V45" s="10"/>
      <c r="Z45" s="10"/>
      <c r="AA45" s="11"/>
      <c r="AB45" s="12"/>
      <c r="AC45" s="11"/>
      <c r="AE45" s="10"/>
      <c r="AF45" s="10"/>
      <c r="AG45" s="10"/>
      <c r="AH45" s="10"/>
      <c r="AI45" s="10"/>
      <c r="AJ45" s="10"/>
      <c r="AL45" s="10"/>
      <c r="AM45" s="10"/>
      <c r="AN45" s="10"/>
      <c r="AO45" s="10"/>
      <c r="AQ45" s="9"/>
    </row>
    <row r="46" spans="1:44" ht="3.75" customHeight="1" x14ac:dyDescent="0.4">
      <c r="A46" s="8"/>
      <c r="B46" s="2"/>
      <c r="C46" s="7"/>
      <c r="D46" s="6"/>
      <c r="E46" s="2"/>
      <c r="F46" s="2"/>
      <c r="G46" s="2"/>
      <c r="H46" s="2"/>
      <c r="I46" s="2"/>
      <c r="J46" s="2"/>
      <c r="K46" s="3"/>
      <c r="L46" s="3"/>
      <c r="M46" s="3"/>
      <c r="N46" s="2"/>
      <c r="O46" s="4"/>
      <c r="P46" s="2"/>
      <c r="Q46" s="4"/>
      <c r="R46" s="2"/>
      <c r="S46" s="2"/>
      <c r="T46" s="3"/>
      <c r="U46" s="3"/>
      <c r="V46" s="2"/>
      <c r="W46" s="3"/>
      <c r="X46" s="3"/>
      <c r="Y46" s="3"/>
      <c r="Z46" s="2"/>
      <c r="AA46" s="4"/>
      <c r="AB46" s="5"/>
      <c r="AC46" s="4"/>
      <c r="AD46" s="3"/>
      <c r="AE46" s="2"/>
      <c r="AF46" s="2"/>
      <c r="AG46" s="2"/>
    </row>
  </sheetData>
  <conditionalFormatting sqref="E4:E10 I3 I5:I10 M3:M4 M6:M10 Q3:Q5 Q7:Q10 U3:U6 U8:U10 Y3:Y7 Y9:Y10 AC3:AC8 AC10 AG3:AG9">
    <cfRule type="cellIs" dxfId="5" priority="1" stopIfTrue="1" operator="equal">
      <formula>"g"</formula>
    </cfRule>
    <cfRule type="cellIs" dxfId="4" priority="2" stopIfTrue="1" operator="equal">
      <formula>"d"</formula>
    </cfRule>
    <cfRule type="cellIs" dxfId="3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defaultGridColor="0" colorId="22" zoomScaleNormal="100" zoomScaleSheetLayoutView="100" workbookViewId="0">
      <pane xSplit="1" ySplit="11" topLeftCell="B12" activePane="bottomRight" state="frozen"/>
      <selection activeCell="H30" sqref="H30"/>
      <selection pane="topRight" activeCell="H30" sqref="H30"/>
      <selection pane="bottomLeft" activeCell="H30" sqref="H30"/>
      <selection pane="bottomRight" activeCell="U18" sqref="U18"/>
    </sheetView>
  </sheetViews>
  <sheetFormatPr defaultColWidth="3" defaultRowHeight="15" x14ac:dyDescent="0.25"/>
  <cols>
    <col min="1" max="1" width="21.33203125" style="1" bestFit="1" customWidth="1"/>
    <col min="2" max="33" width="2.88671875" style="1" customWidth="1"/>
    <col min="34" max="34" width="1.44140625" style="1" customWidth="1"/>
    <col min="35" max="40" width="3" style="1" customWidth="1"/>
    <col min="41" max="41" width="3.88671875" style="1" bestFit="1" customWidth="1"/>
    <col min="42" max="42" width="0.88671875" style="1" customWidth="1"/>
    <col min="43" max="43" width="3" style="1" customWidth="1"/>
    <col min="44" max="44" width="1" style="1" customWidth="1"/>
    <col min="45" max="16384" width="3" style="1"/>
  </cols>
  <sheetData>
    <row r="1" spans="1:45" ht="16.5" thickBot="1" x14ac:dyDescent="0.3">
      <c r="A1" s="86" t="s">
        <v>43</v>
      </c>
      <c r="AI1" s="85">
        <v>36892</v>
      </c>
      <c r="AJ1" s="84"/>
      <c r="AK1" s="84"/>
      <c r="AL1" s="84"/>
      <c r="AM1" s="84"/>
      <c r="AN1" s="84"/>
      <c r="AO1" s="84"/>
      <c r="AQ1" s="83"/>
      <c r="AR1" s="82"/>
    </row>
    <row r="2" spans="1:45" ht="33.75" customHeight="1" thickTop="1" thickBot="1" x14ac:dyDescent="0.35">
      <c r="A2" s="81" t="s">
        <v>42</v>
      </c>
      <c r="B2" s="78" t="str">
        <f>(A3)</f>
        <v>Lukács Viktor</v>
      </c>
      <c r="C2" s="80"/>
      <c r="D2" s="78"/>
      <c r="E2" s="78"/>
      <c r="F2" s="79" t="str">
        <f>(A4)</f>
        <v>Trecskó János</v>
      </c>
      <c r="G2" s="78"/>
      <c r="H2" s="78"/>
      <c r="I2" s="78"/>
      <c r="J2" s="79" t="str">
        <f>(A5)</f>
        <v>Lukács László</v>
      </c>
      <c r="K2" s="78"/>
      <c r="L2" s="78"/>
      <c r="M2" s="78"/>
      <c r="N2" s="79" t="str">
        <f>(A6)</f>
        <v>Varga Ervin</v>
      </c>
      <c r="O2" s="78"/>
      <c r="P2" s="78"/>
      <c r="Q2" s="78"/>
      <c r="R2" s="79" t="str">
        <f>(A7)</f>
        <v>Bodó Attila</v>
      </c>
      <c r="S2" s="78"/>
      <c r="T2" s="78"/>
      <c r="U2" s="78"/>
      <c r="V2" s="79" t="str">
        <f>(A8)</f>
        <v>Serák György</v>
      </c>
      <c r="W2" s="78"/>
      <c r="X2" s="78"/>
      <c r="Y2" s="78"/>
      <c r="Z2" s="79" t="str">
        <f>(A9)</f>
        <v>Benkő János</v>
      </c>
      <c r="AA2" s="78"/>
      <c r="AB2" s="78"/>
      <c r="AC2" s="78"/>
      <c r="AD2" s="79" t="str">
        <f>(A10)</f>
        <v>.</v>
      </c>
      <c r="AE2" s="78"/>
      <c r="AF2" s="78"/>
      <c r="AG2" s="78"/>
      <c r="AH2" s="41"/>
      <c r="AI2" s="77" t="s">
        <v>41</v>
      </c>
      <c r="AJ2" s="76" t="s">
        <v>40</v>
      </c>
      <c r="AK2" s="76" t="s">
        <v>39</v>
      </c>
      <c r="AL2" s="76" t="s">
        <v>38</v>
      </c>
      <c r="AM2" s="75" t="s">
        <v>37</v>
      </c>
      <c r="AN2" s="75" t="s">
        <v>36</v>
      </c>
      <c r="AO2" s="74" t="s">
        <v>35</v>
      </c>
      <c r="AP2" s="73"/>
      <c r="AQ2" s="72" t="s">
        <v>34</v>
      </c>
      <c r="AR2" s="71"/>
      <c r="AS2" s="70" t="s">
        <v>33</v>
      </c>
    </row>
    <row r="3" spans="1:45" ht="16.2" thickTop="1" x14ac:dyDescent="0.3">
      <c r="A3" s="69" t="str">
        <f>Nevezők!J3</f>
        <v>Lukács Viktor</v>
      </c>
      <c r="B3" s="68"/>
      <c r="C3" s="67"/>
      <c r="D3" s="67"/>
      <c r="E3" s="67"/>
      <c r="F3" s="66">
        <v>1</v>
      </c>
      <c r="G3" s="56">
        <f>(N12)</f>
        <v>0</v>
      </c>
      <c r="H3" s="56">
        <f>(P12)</f>
        <v>2</v>
      </c>
      <c r="I3" s="64" t="str">
        <f>IF(G3=".","-",IF(G3&gt;H3,"g",IF(G3=H3,"d","v")))</f>
        <v>v</v>
      </c>
      <c r="J3" s="66">
        <v>2</v>
      </c>
      <c r="K3" s="65">
        <f>(N17)</f>
        <v>1</v>
      </c>
      <c r="L3" s="65">
        <f>(P17)</f>
        <v>2</v>
      </c>
      <c r="M3" s="64" t="str">
        <f>IF(K3=".","-",IF(K3&gt;L3,"g",IF(K3=L3,"d","v")))</f>
        <v>v</v>
      </c>
      <c r="N3" s="66">
        <v>3</v>
      </c>
      <c r="O3" s="65">
        <f>(N22)</f>
        <v>1</v>
      </c>
      <c r="P3" s="65">
        <f>(P22)</f>
        <v>0</v>
      </c>
      <c r="Q3" s="64" t="str">
        <f>IF(O3=".","-",IF(O3&gt;P3,"g",IF(O3=P3,"d","v")))</f>
        <v>g</v>
      </c>
      <c r="R3" s="66">
        <v>4</v>
      </c>
      <c r="S3" s="65">
        <f>(N27)</f>
        <v>3</v>
      </c>
      <c r="T3" s="65">
        <f>(P27)</f>
        <v>0</v>
      </c>
      <c r="U3" s="64" t="str">
        <f>IF(S3=".","-",IF(S3&gt;T3,"g",IF(S3=T3,"d","v")))</f>
        <v>g</v>
      </c>
      <c r="V3" s="66">
        <v>5</v>
      </c>
      <c r="W3" s="65">
        <f>(N32)</f>
        <v>4</v>
      </c>
      <c r="X3" s="65">
        <f>(P32)</f>
        <v>1</v>
      </c>
      <c r="Y3" s="64" t="str">
        <f>IF(W3=".","-",IF(W3&gt;X3,"g",IF(W3=X3,"d","v")))</f>
        <v>g</v>
      </c>
      <c r="Z3" s="66">
        <v>6</v>
      </c>
      <c r="AA3" s="65">
        <f>(N37)</f>
        <v>2</v>
      </c>
      <c r="AB3" s="65">
        <f>(P37)</f>
        <v>0</v>
      </c>
      <c r="AC3" s="64" t="str">
        <f t="shared" ref="AC3:AC8" si="0">IF(AA3=".","-",IF(AA3&gt;AB3,"g",IF(AA3=AB3,"d","v")))</f>
        <v>g</v>
      </c>
      <c r="AD3" s="66">
        <v>7</v>
      </c>
      <c r="AE3" s="65" t="str">
        <f>(N42)</f>
        <v>.</v>
      </c>
      <c r="AF3" s="65" t="str">
        <f>(P42)</f>
        <v>.</v>
      </c>
      <c r="AG3" s="64" t="str">
        <f t="shared" ref="AG3:AG9" si="1">IF(AE3=".","-",IF(AE3&gt;AF3,"g",IF(AE3=AF3,"d","v")))</f>
        <v>-</v>
      </c>
      <c r="AH3" s="63"/>
      <c r="AI3" s="62">
        <f t="shared" ref="AI3:AI10" si="2">SUM(AJ3:AL3)</f>
        <v>6</v>
      </c>
      <c r="AJ3" s="61">
        <f t="shared" ref="AJ3:AJ10" si="3">COUNTIF(B3:AG3,"g")</f>
        <v>4</v>
      </c>
      <c r="AK3" s="61">
        <f t="shared" ref="AK3:AK10" si="4">COUNTIF(B3:AG3,"d")</f>
        <v>0</v>
      </c>
      <c r="AL3" s="61">
        <f t="shared" ref="AL3:AL10" si="5">COUNTIF(B3:AG3,"v")</f>
        <v>2</v>
      </c>
      <c r="AM3" s="51">
        <f>SUM(IF(G3&lt;&gt;".",G3)+IF(K3&lt;&gt;".",K3)+IF(O3&lt;&gt;".",O3)+IF(S3&lt;&gt;".",S3)+IF(W3&lt;&gt;".",W3)+IF(AA3&lt;&gt;".",AA3)+IF(AE3&lt;&gt;".",AE3))</f>
        <v>11</v>
      </c>
      <c r="AN3" s="51">
        <f>SUM(IF(H3&lt;&gt;".",H3)+IF(L3&lt;&gt;".",L3)+IF(P3&lt;&gt;".",P3)+IF(T3&lt;&gt;".",T3)+IF(X3&lt;&gt;".",X3)+IF(AB3&lt;&gt;".",AB3)+IF(AF3&lt;&gt;".",AF3))</f>
        <v>5</v>
      </c>
      <c r="AO3" s="60">
        <f t="shared" ref="AO3:AO10" si="6">SUM(AJ3*3+AK3*1)</f>
        <v>12</v>
      </c>
      <c r="AP3" s="36"/>
      <c r="AQ3" s="48">
        <f t="shared" ref="AQ3:AQ10" si="7">RANK(AO3,$AO$3:$AO$10,0)</f>
        <v>2</v>
      </c>
      <c r="AR3" s="34"/>
      <c r="AS3" s="33">
        <f t="shared" ref="AS3:AS10" si="8">SUM(AM3-AN3)</f>
        <v>6</v>
      </c>
    </row>
    <row r="4" spans="1:45" ht="15.6" x14ac:dyDescent="0.3">
      <c r="A4" s="69" t="str">
        <f>Nevezők!J4</f>
        <v>Trecskó János</v>
      </c>
      <c r="B4" s="57">
        <v>1</v>
      </c>
      <c r="C4" s="56">
        <f>(P12)</f>
        <v>2</v>
      </c>
      <c r="D4" s="56">
        <f>(N12)</f>
        <v>0</v>
      </c>
      <c r="E4" s="55" t="str">
        <f t="shared" ref="E4:E10" si="9">IF(C4=".","-",IF(C4&gt;D4,"g",IF(C4=D4,"d","v")))</f>
        <v>g</v>
      </c>
      <c r="F4" s="59"/>
      <c r="G4" s="58"/>
      <c r="H4" s="58"/>
      <c r="I4" s="58"/>
      <c r="J4" s="57">
        <v>3</v>
      </c>
      <c r="K4" s="56">
        <f>(N23)</f>
        <v>2</v>
      </c>
      <c r="L4" s="56">
        <f>(P23)</f>
        <v>0</v>
      </c>
      <c r="M4" s="55" t="str">
        <f>IF(K4=".","-",IF(K4&gt;L4,"g",IF(K4=L4,"d","v")))</f>
        <v>g</v>
      </c>
      <c r="N4" s="57">
        <v>4</v>
      </c>
      <c r="O4" s="56">
        <f>(N28)</f>
        <v>1</v>
      </c>
      <c r="P4" s="56">
        <f>(P28)</f>
        <v>4</v>
      </c>
      <c r="Q4" s="55" t="str">
        <f>IF(O4=".","-",IF(O4&gt;P4,"g",IF(O4=P4,"d","v")))</f>
        <v>v</v>
      </c>
      <c r="R4" s="57">
        <v>5</v>
      </c>
      <c r="S4" s="56">
        <f>(N33)</f>
        <v>1</v>
      </c>
      <c r="T4" s="56">
        <f>(P33)</f>
        <v>3</v>
      </c>
      <c r="U4" s="55" t="str">
        <f>IF(S4=".","-",IF(S4&gt;T4,"g",IF(S4=T4,"d","v")))</f>
        <v>v</v>
      </c>
      <c r="V4" s="57">
        <v>6</v>
      </c>
      <c r="W4" s="56">
        <f>(N38)</f>
        <v>0</v>
      </c>
      <c r="X4" s="56">
        <f>(P38)</f>
        <v>1</v>
      </c>
      <c r="Y4" s="55" t="str">
        <f>IF(W4=".","-",IF(W4&gt;X4,"g",IF(W4=X4,"d","v")))</f>
        <v>v</v>
      </c>
      <c r="Z4" s="57">
        <v>7</v>
      </c>
      <c r="AA4" s="56">
        <f>(N43)</f>
        <v>3</v>
      </c>
      <c r="AB4" s="56">
        <f>(P43)</f>
        <v>0</v>
      </c>
      <c r="AC4" s="55" t="str">
        <f t="shared" si="0"/>
        <v>g</v>
      </c>
      <c r="AD4" s="57">
        <v>2</v>
      </c>
      <c r="AE4" s="56" t="str">
        <f>(N18)</f>
        <v>.</v>
      </c>
      <c r="AF4" s="56" t="str">
        <f>(P18)</f>
        <v>.</v>
      </c>
      <c r="AG4" s="55" t="str">
        <f t="shared" si="1"/>
        <v>-</v>
      </c>
      <c r="AH4" s="54"/>
      <c r="AI4" s="53">
        <f t="shared" si="2"/>
        <v>6</v>
      </c>
      <c r="AJ4" s="52">
        <f t="shared" si="3"/>
        <v>3</v>
      </c>
      <c r="AK4" s="52">
        <f t="shared" si="4"/>
        <v>0</v>
      </c>
      <c r="AL4" s="52">
        <f t="shared" si="5"/>
        <v>3</v>
      </c>
      <c r="AM4" s="51">
        <f>SUM(IF(C4&lt;&gt;".",C4)+IF(K4&lt;&gt;".",K4)+IF(O4&lt;&gt;".",O4)+IF(S4&lt;&gt;".",S4)+IF(W4&lt;&gt;".",W4)+IF(AA4&lt;&gt;".",AA4)+IF(AE4&lt;&gt;".",AE4))</f>
        <v>9</v>
      </c>
      <c r="AN4" s="51">
        <f>SUM(IF(D4&lt;&gt;".",D4)+IF(L4&lt;&gt;".",L4)+IF(P4&lt;&gt;".",P4)+IF(T4&lt;&gt;".",T4)+IF(X4&lt;&gt;".",X4)+IF(AB4&lt;&gt;".",AB4)+IF(AF4&lt;&gt;".",AF4))</f>
        <v>8</v>
      </c>
      <c r="AO4" s="50">
        <f t="shared" si="6"/>
        <v>9</v>
      </c>
      <c r="AP4" s="36"/>
      <c r="AQ4" s="48">
        <f t="shared" si="7"/>
        <v>3</v>
      </c>
      <c r="AR4" s="34"/>
      <c r="AS4" s="33">
        <f t="shared" si="8"/>
        <v>1</v>
      </c>
    </row>
    <row r="5" spans="1:45" ht="15.6" x14ac:dyDescent="0.3">
      <c r="A5" s="69" t="str">
        <f>Nevezők!J5</f>
        <v>Lukács László</v>
      </c>
      <c r="B5" s="57">
        <v>2</v>
      </c>
      <c r="C5" s="56">
        <f>(P17)</f>
        <v>2</v>
      </c>
      <c r="D5" s="56">
        <f>(N17)</f>
        <v>1</v>
      </c>
      <c r="E5" s="55" t="str">
        <f t="shared" si="9"/>
        <v>g</v>
      </c>
      <c r="F5" s="57">
        <v>3</v>
      </c>
      <c r="G5" s="56">
        <f>(P23)</f>
        <v>0</v>
      </c>
      <c r="H5" s="56">
        <f>(N23)</f>
        <v>2</v>
      </c>
      <c r="I5" s="55" t="str">
        <f t="shared" ref="I5:I10" si="10">IF(G5=".","-",IF(G5&gt;H5,"g",IF(G5=H5,"d","v")))</f>
        <v>v</v>
      </c>
      <c r="J5" s="59"/>
      <c r="K5" s="58"/>
      <c r="L5" s="58"/>
      <c r="M5" s="58"/>
      <c r="N5" s="57">
        <v>5</v>
      </c>
      <c r="O5" s="56">
        <f>(N34)</f>
        <v>4</v>
      </c>
      <c r="P5" s="56">
        <f>(P34)</f>
        <v>0</v>
      </c>
      <c r="Q5" s="55" t="str">
        <f>IF(O5=".","-",IF(O5&gt;P5,"g",IF(O5=P5,"d","v")))</f>
        <v>g</v>
      </c>
      <c r="R5" s="57">
        <v>6</v>
      </c>
      <c r="S5" s="56">
        <f>(N39)</f>
        <v>1</v>
      </c>
      <c r="T5" s="56">
        <f>(P39)</f>
        <v>1</v>
      </c>
      <c r="U5" s="55" t="str">
        <f>IF(S5=".","-",IF(S5&gt;T5,"g",IF(S5=T5,"d","v")))</f>
        <v>d</v>
      </c>
      <c r="V5" s="57">
        <v>7</v>
      </c>
      <c r="W5" s="56">
        <f>(N44)</f>
        <v>2</v>
      </c>
      <c r="X5" s="56">
        <f>(P44)</f>
        <v>1</v>
      </c>
      <c r="Y5" s="55" t="str">
        <f>IF(W5=".","-",IF(W5&gt;X5,"g",IF(W5=X5,"d","v")))</f>
        <v>g</v>
      </c>
      <c r="Z5" s="57">
        <v>1</v>
      </c>
      <c r="AA5" s="56">
        <f>(N13)</f>
        <v>2</v>
      </c>
      <c r="AB5" s="56">
        <f>(P13)</f>
        <v>1</v>
      </c>
      <c r="AC5" s="55" t="str">
        <f t="shared" si="0"/>
        <v>g</v>
      </c>
      <c r="AD5" s="57">
        <v>4</v>
      </c>
      <c r="AE5" s="56" t="str">
        <f>(N29)</f>
        <v>.</v>
      </c>
      <c r="AF5" s="56" t="str">
        <f>(P29)</f>
        <v>.</v>
      </c>
      <c r="AG5" s="55" t="str">
        <f t="shared" si="1"/>
        <v>-</v>
      </c>
      <c r="AH5" s="54"/>
      <c r="AI5" s="53">
        <f t="shared" si="2"/>
        <v>6</v>
      </c>
      <c r="AJ5" s="52">
        <f t="shared" si="3"/>
        <v>4</v>
      </c>
      <c r="AK5" s="52">
        <f t="shared" si="4"/>
        <v>1</v>
      </c>
      <c r="AL5" s="52">
        <f t="shared" si="5"/>
        <v>1</v>
      </c>
      <c r="AM5" s="51">
        <f>SUM(IF(C5&lt;&gt;".",C5)+IF(G5&lt;&gt;".",G5)+IF(O5&lt;&gt;".",O5)+IF(S5&lt;&gt;".",S5)+IF(W5&lt;&gt;".",W5)+IF(AA5&lt;&gt;".",AA5)+IF(AE5&lt;&gt;".",AE5))</f>
        <v>11</v>
      </c>
      <c r="AN5" s="51">
        <f>SUM(IF(D5&lt;&gt;".",D5)+IF(H5&lt;&gt;".",H5)+IF(P5&lt;&gt;".",P5)+IF(T5&lt;&gt;".",T5)+IF(X5&lt;&gt;".",X5)+IF(AB5&lt;&gt;".",AB5)+IF(AF5&lt;&gt;".",AF5))</f>
        <v>6</v>
      </c>
      <c r="AO5" s="50">
        <f t="shared" si="6"/>
        <v>13</v>
      </c>
      <c r="AP5" s="36"/>
      <c r="AQ5" s="48">
        <f t="shared" si="7"/>
        <v>1</v>
      </c>
      <c r="AR5" s="34"/>
      <c r="AS5" s="33">
        <f t="shared" si="8"/>
        <v>5</v>
      </c>
    </row>
    <row r="6" spans="1:45" ht="15.75" x14ac:dyDescent="0.2">
      <c r="A6" s="69" t="str">
        <f>Nevezők!J6</f>
        <v>Varga Ervin</v>
      </c>
      <c r="B6" s="57">
        <v>3</v>
      </c>
      <c r="C6" s="56">
        <f>(P22)</f>
        <v>0</v>
      </c>
      <c r="D6" s="56">
        <f>(N22)</f>
        <v>1</v>
      </c>
      <c r="E6" s="55" t="str">
        <f t="shared" si="9"/>
        <v>v</v>
      </c>
      <c r="F6" s="57">
        <v>4</v>
      </c>
      <c r="G6" s="56">
        <f>(P28)</f>
        <v>4</v>
      </c>
      <c r="H6" s="56">
        <f>(N28)</f>
        <v>1</v>
      </c>
      <c r="I6" s="55" t="str">
        <f t="shared" si="10"/>
        <v>g</v>
      </c>
      <c r="J6" s="57">
        <v>5</v>
      </c>
      <c r="K6" s="56">
        <f>(P34)</f>
        <v>0</v>
      </c>
      <c r="L6" s="56">
        <f>(N34)</f>
        <v>4</v>
      </c>
      <c r="M6" s="55" t="str">
        <f>IF(K6=".","-",IF(K6&gt;L6,"g",IF(K6=L6,"d","v")))</f>
        <v>v</v>
      </c>
      <c r="N6" s="59"/>
      <c r="O6" s="58"/>
      <c r="P6" s="58"/>
      <c r="Q6" s="58"/>
      <c r="R6" s="57">
        <v>7</v>
      </c>
      <c r="S6" s="56">
        <f>(N45)</f>
        <v>2</v>
      </c>
      <c r="T6" s="56">
        <f>(P45)</f>
        <v>0</v>
      </c>
      <c r="U6" s="55" t="str">
        <f>IF(S6=".","-",IF(S6&gt;T6,"g",IF(S6=T6,"d","v")))</f>
        <v>g</v>
      </c>
      <c r="V6" s="57">
        <v>1</v>
      </c>
      <c r="W6" s="56">
        <f>(N14)</f>
        <v>3</v>
      </c>
      <c r="X6" s="56">
        <f>(P14)</f>
        <v>0</v>
      </c>
      <c r="Y6" s="55" t="str">
        <f>IF(W6=".","-",IF(W6&gt;X6,"g",IF(W6=X6,"d","v")))</f>
        <v>g</v>
      </c>
      <c r="Z6" s="57">
        <v>2</v>
      </c>
      <c r="AA6" s="56">
        <f>(N19)</f>
        <v>0</v>
      </c>
      <c r="AB6" s="56">
        <f>(P19)</f>
        <v>1</v>
      </c>
      <c r="AC6" s="55" t="str">
        <f t="shared" si="0"/>
        <v>v</v>
      </c>
      <c r="AD6" s="57">
        <v>6</v>
      </c>
      <c r="AE6" s="56" t="str">
        <f>(N40)</f>
        <v>.</v>
      </c>
      <c r="AF6" s="56" t="str">
        <f>(P40)</f>
        <v>.</v>
      </c>
      <c r="AG6" s="55" t="str">
        <f t="shared" si="1"/>
        <v>-</v>
      </c>
      <c r="AH6" s="54"/>
      <c r="AI6" s="53">
        <f t="shared" si="2"/>
        <v>6</v>
      </c>
      <c r="AJ6" s="52">
        <f t="shared" si="3"/>
        <v>3</v>
      </c>
      <c r="AK6" s="52">
        <f t="shared" si="4"/>
        <v>0</v>
      </c>
      <c r="AL6" s="52">
        <f t="shared" si="5"/>
        <v>3</v>
      </c>
      <c r="AM6" s="51">
        <f>SUM(IF(C6&lt;&gt;".",C6)+IF(G6&lt;&gt;".",G6)+IF(K6&lt;&gt;".",K6)+IF(S6&lt;&gt;".",S6)+IF(W6&lt;&gt;".",W6)+IF(AA6&lt;&gt;".",AA6)+IF(AE6&lt;&gt;".",AE6))</f>
        <v>9</v>
      </c>
      <c r="AN6" s="51">
        <f>SUM(IF(D6&lt;&gt;".",D6)+IF(H6&lt;&gt;".",H6)+IF(L6&lt;&gt;".",L6)+IF(T6&lt;&gt;".",T6)+IF(X6&lt;&gt;".",X6)+IF(AB6&lt;&gt;".",AB6)+IF(AF6&lt;&gt;".",AF6))</f>
        <v>7</v>
      </c>
      <c r="AO6" s="50">
        <f t="shared" si="6"/>
        <v>9</v>
      </c>
      <c r="AP6" s="36"/>
      <c r="AQ6" s="48">
        <f t="shared" si="7"/>
        <v>3</v>
      </c>
      <c r="AR6" s="34"/>
      <c r="AS6" s="33">
        <f t="shared" si="8"/>
        <v>2</v>
      </c>
    </row>
    <row r="7" spans="1:45" ht="15.6" x14ac:dyDescent="0.3">
      <c r="A7" s="69" t="str">
        <f>Nevezők!J7</f>
        <v>Bodó Attila</v>
      </c>
      <c r="B7" s="57">
        <v>4</v>
      </c>
      <c r="C7" s="56">
        <f>(P27)</f>
        <v>0</v>
      </c>
      <c r="D7" s="56">
        <f>(N27)</f>
        <v>3</v>
      </c>
      <c r="E7" s="55" t="str">
        <f t="shared" si="9"/>
        <v>v</v>
      </c>
      <c r="F7" s="57">
        <v>5</v>
      </c>
      <c r="G7" s="56">
        <f>(P33)</f>
        <v>3</v>
      </c>
      <c r="H7" s="56">
        <f>(N33)</f>
        <v>1</v>
      </c>
      <c r="I7" s="55" t="str">
        <f t="shared" si="10"/>
        <v>g</v>
      </c>
      <c r="J7" s="57">
        <v>6</v>
      </c>
      <c r="K7" s="56">
        <f>(P39)</f>
        <v>1</v>
      </c>
      <c r="L7" s="56">
        <f>(N39)</f>
        <v>1</v>
      </c>
      <c r="M7" s="55" t="str">
        <f>IF(K7=".","-",IF(K7&gt;L7,"g",IF(K7=L7,"d","v")))</f>
        <v>d</v>
      </c>
      <c r="N7" s="57">
        <v>7</v>
      </c>
      <c r="O7" s="56">
        <f>(P45)</f>
        <v>0</v>
      </c>
      <c r="P7" s="56">
        <f>(N45)</f>
        <v>2</v>
      </c>
      <c r="Q7" s="55" t="str">
        <f>IF(O7=".","-",IF(O7&gt;P7,"g",IF(O7=P7,"d","v")))</f>
        <v>v</v>
      </c>
      <c r="R7" s="59"/>
      <c r="S7" s="58"/>
      <c r="T7" s="58"/>
      <c r="U7" s="58"/>
      <c r="V7" s="57">
        <v>2</v>
      </c>
      <c r="W7" s="56">
        <f>(N20)</f>
        <v>0</v>
      </c>
      <c r="X7" s="56">
        <f>(P20)</f>
        <v>0</v>
      </c>
      <c r="Y7" s="55" t="str">
        <f>IF(W7=".","-",IF(W7&gt;X7,"g",IF(W7=X7,"d","v")))</f>
        <v>d</v>
      </c>
      <c r="Z7" s="57">
        <v>3</v>
      </c>
      <c r="AA7" s="56">
        <f>(N24)</f>
        <v>1</v>
      </c>
      <c r="AB7" s="56">
        <f>(P24)</f>
        <v>1</v>
      </c>
      <c r="AC7" s="55" t="str">
        <f t="shared" si="0"/>
        <v>d</v>
      </c>
      <c r="AD7" s="57">
        <v>1</v>
      </c>
      <c r="AE7" s="56" t="str">
        <f>(N15)</f>
        <v>.</v>
      </c>
      <c r="AF7" s="56" t="str">
        <f>(P15)</f>
        <v>.</v>
      </c>
      <c r="AG7" s="55" t="str">
        <f t="shared" si="1"/>
        <v>-</v>
      </c>
      <c r="AH7" s="54"/>
      <c r="AI7" s="53">
        <f t="shared" si="2"/>
        <v>6</v>
      </c>
      <c r="AJ7" s="52">
        <f t="shared" si="3"/>
        <v>1</v>
      </c>
      <c r="AK7" s="52">
        <f t="shared" si="4"/>
        <v>3</v>
      </c>
      <c r="AL7" s="52">
        <f t="shared" si="5"/>
        <v>2</v>
      </c>
      <c r="AM7" s="51">
        <f>SUM(IF(C7&lt;&gt;".",C7)+IF(G7&lt;&gt;".",G7)+IF(K7&lt;&gt;".",K7)+IF(O7&lt;&gt;".",O7)+IF(W7&lt;&gt;".",W7)+IF(AA7&lt;&gt;".",AA7)+IF(AE7&lt;&gt;".",AE7))</f>
        <v>5</v>
      </c>
      <c r="AN7" s="51">
        <f>SUM(IF(D7&lt;&gt;".",D7)+IF(H7&lt;&gt;".",H7)+IF(L7&lt;&gt;".",L7)+IF(P7&lt;&gt;".",P7)+IF(X7&lt;&gt;".",X7)+IF(AB7&lt;&gt;".",AB7)+IF(AF7&lt;&gt;".",AF7))</f>
        <v>8</v>
      </c>
      <c r="AO7" s="50">
        <f t="shared" si="6"/>
        <v>6</v>
      </c>
      <c r="AP7" s="36"/>
      <c r="AQ7" s="48">
        <f t="shared" si="7"/>
        <v>6</v>
      </c>
      <c r="AR7" s="34"/>
      <c r="AS7" s="33">
        <f t="shared" si="8"/>
        <v>-3</v>
      </c>
    </row>
    <row r="8" spans="1:45" ht="15.6" x14ac:dyDescent="0.3">
      <c r="A8" s="69" t="str">
        <f>Nevezők!J8</f>
        <v>Serák György</v>
      </c>
      <c r="B8" s="57">
        <v>5</v>
      </c>
      <c r="C8" s="56">
        <f>(P32)</f>
        <v>1</v>
      </c>
      <c r="D8" s="56">
        <f>(N32)</f>
        <v>4</v>
      </c>
      <c r="E8" s="55" t="str">
        <f t="shared" si="9"/>
        <v>v</v>
      </c>
      <c r="F8" s="57">
        <v>6</v>
      </c>
      <c r="G8" s="56">
        <f>(P38)</f>
        <v>1</v>
      </c>
      <c r="H8" s="56">
        <f>(N38)</f>
        <v>0</v>
      </c>
      <c r="I8" s="55" t="str">
        <f t="shared" si="10"/>
        <v>g</v>
      </c>
      <c r="J8" s="57">
        <v>7</v>
      </c>
      <c r="K8" s="56">
        <f>(P44)</f>
        <v>1</v>
      </c>
      <c r="L8" s="56">
        <f>(N44)</f>
        <v>2</v>
      </c>
      <c r="M8" s="55" t="str">
        <f>IF(K8=".","-",IF(K8&gt;L8,"g",IF(K8=L8,"d","v")))</f>
        <v>v</v>
      </c>
      <c r="N8" s="57">
        <v>1</v>
      </c>
      <c r="O8" s="56">
        <f>(P14)</f>
        <v>0</v>
      </c>
      <c r="P8" s="56">
        <f>(N14)</f>
        <v>3</v>
      </c>
      <c r="Q8" s="55" t="str">
        <f>IF(O8=".","-",IF(O8&gt;P8,"g",IF(O8=P8,"d","v")))</f>
        <v>v</v>
      </c>
      <c r="R8" s="57">
        <v>2</v>
      </c>
      <c r="S8" s="56">
        <f>(P20)</f>
        <v>0</v>
      </c>
      <c r="T8" s="56">
        <f>(N20)</f>
        <v>0</v>
      </c>
      <c r="U8" s="55" t="str">
        <f>IF(S8=".","-",IF(S8&gt;T8,"g",IF(S8=T8,"d","v")))</f>
        <v>d</v>
      </c>
      <c r="V8" s="59"/>
      <c r="W8" s="58"/>
      <c r="X8" s="58"/>
      <c r="Y8" s="58"/>
      <c r="Z8" s="57">
        <v>4</v>
      </c>
      <c r="AA8" s="56">
        <f>(N30)</f>
        <v>0</v>
      </c>
      <c r="AB8" s="56">
        <f>(P30)</f>
        <v>1</v>
      </c>
      <c r="AC8" s="55" t="str">
        <f t="shared" si="0"/>
        <v>v</v>
      </c>
      <c r="AD8" s="57">
        <v>3</v>
      </c>
      <c r="AE8" s="56" t="str">
        <f>(N25)</f>
        <v>.</v>
      </c>
      <c r="AF8" s="56" t="str">
        <f>(P25)</f>
        <v>.</v>
      </c>
      <c r="AG8" s="55" t="str">
        <f t="shared" si="1"/>
        <v>-</v>
      </c>
      <c r="AH8" s="54"/>
      <c r="AI8" s="53">
        <f t="shared" si="2"/>
        <v>6</v>
      </c>
      <c r="AJ8" s="52">
        <f t="shared" si="3"/>
        <v>1</v>
      </c>
      <c r="AK8" s="52">
        <f t="shared" si="4"/>
        <v>1</v>
      </c>
      <c r="AL8" s="52">
        <f t="shared" si="5"/>
        <v>4</v>
      </c>
      <c r="AM8" s="51">
        <f>SUM(IF(C8&lt;&gt;".",C8)+IF(G8&lt;&gt;".",G8)+IF(K8&lt;&gt;".",K8)+IF(S8&lt;&gt;".",S8)+IF(O8&lt;&gt;".",O8)+IF(AA8&lt;&gt;".",AA8)+IF(AE8&lt;&gt;".",AE8))</f>
        <v>3</v>
      </c>
      <c r="AN8" s="51">
        <f>SUM(IF(D8&lt;&gt;".",D8)+IF(H8&lt;&gt;".",H8)+IF(L8&lt;&gt;".",L8)+IF(T8&lt;&gt;".",T8)+IF(P8&lt;&gt;".",P8)+IF(AB8&lt;&gt;".",AB8)+IF(AF8&lt;&gt;".",AF8))</f>
        <v>10</v>
      </c>
      <c r="AO8" s="50">
        <f t="shared" si="6"/>
        <v>4</v>
      </c>
      <c r="AP8" s="36"/>
      <c r="AQ8" s="48">
        <f t="shared" si="7"/>
        <v>7</v>
      </c>
      <c r="AR8" s="34"/>
      <c r="AS8" s="33">
        <f t="shared" si="8"/>
        <v>-7</v>
      </c>
    </row>
    <row r="9" spans="1:45" ht="15.6" x14ac:dyDescent="0.3">
      <c r="A9" s="69" t="str">
        <f>Nevezők!J9</f>
        <v>Benkő János</v>
      </c>
      <c r="B9" s="57">
        <v>6</v>
      </c>
      <c r="C9" s="56">
        <f>(P37)</f>
        <v>0</v>
      </c>
      <c r="D9" s="56">
        <f>(N37)</f>
        <v>2</v>
      </c>
      <c r="E9" s="55" t="str">
        <f t="shared" si="9"/>
        <v>v</v>
      </c>
      <c r="F9" s="57">
        <v>7</v>
      </c>
      <c r="G9" s="56">
        <f>(P43)</f>
        <v>0</v>
      </c>
      <c r="H9" s="56">
        <f>(N43)</f>
        <v>3</v>
      </c>
      <c r="I9" s="55" t="str">
        <f t="shared" si="10"/>
        <v>v</v>
      </c>
      <c r="J9" s="57">
        <v>1</v>
      </c>
      <c r="K9" s="56">
        <f>(P13)</f>
        <v>1</v>
      </c>
      <c r="L9" s="56">
        <f>(N13)</f>
        <v>2</v>
      </c>
      <c r="M9" s="55" t="str">
        <f>IF(K9=".","-",IF(K9&gt;L9,"g",IF(K9=L9,"d","v")))</f>
        <v>v</v>
      </c>
      <c r="N9" s="57">
        <v>2</v>
      </c>
      <c r="O9" s="56">
        <f>(P19)</f>
        <v>1</v>
      </c>
      <c r="P9" s="56">
        <f>(N19)</f>
        <v>0</v>
      </c>
      <c r="Q9" s="55" t="str">
        <f>IF(O9=".","-",IF(O9&gt;P9,"g",IF(O9=P9,"d","v")))</f>
        <v>g</v>
      </c>
      <c r="R9" s="57">
        <v>3</v>
      </c>
      <c r="S9" s="56">
        <f>(P24)</f>
        <v>1</v>
      </c>
      <c r="T9" s="56">
        <f>(N24)</f>
        <v>1</v>
      </c>
      <c r="U9" s="55" t="str">
        <f>IF(S9=".","-",IF(S9&gt;T9,"g",IF(S9=T9,"d","v")))</f>
        <v>d</v>
      </c>
      <c r="V9" s="57">
        <v>4</v>
      </c>
      <c r="W9" s="56">
        <f>(P30)</f>
        <v>1</v>
      </c>
      <c r="X9" s="56">
        <f>(N30)</f>
        <v>0</v>
      </c>
      <c r="Y9" s="55" t="str">
        <f>IF(W9=".","-",IF(W9&gt;X9,"g",IF(W9=X9,"d","v")))</f>
        <v>g</v>
      </c>
      <c r="Z9" s="59"/>
      <c r="AA9" s="58"/>
      <c r="AB9" s="58"/>
      <c r="AC9" s="58"/>
      <c r="AD9" s="57">
        <v>5</v>
      </c>
      <c r="AE9" s="56" t="str">
        <f>(N35)</f>
        <v>.</v>
      </c>
      <c r="AF9" s="56" t="str">
        <f>(P35)</f>
        <v>.</v>
      </c>
      <c r="AG9" s="55" t="str">
        <f t="shared" si="1"/>
        <v>-</v>
      </c>
      <c r="AH9" s="54"/>
      <c r="AI9" s="53">
        <f t="shared" si="2"/>
        <v>6</v>
      </c>
      <c r="AJ9" s="52">
        <f t="shared" si="3"/>
        <v>2</v>
      </c>
      <c r="AK9" s="52">
        <f t="shared" si="4"/>
        <v>1</v>
      </c>
      <c r="AL9" s="52">
        <f t="shared" si="5"/>
        <v>3</v>
      </c>
      <c r="AM9" s="51">
        <f>SUM(IF(C9&lt;&gt;".",C9)+IF(G9&lt;&gt;".",G9)+IF(K9&lt;&gt;".",K9)+IF(S9&lt;&gt;".",S9)+IF(W9&lt;&gt;".",W9)+IF(O9&lt;&gt;".",O9)+IF(AE9&lt;&gt;".",AE9))</f>
        <v>4</v>
      </c>
      <c r="AN9" s="51">
        <f>SUM(IF(D9&lt;&gt;".",D9)+IF(H9&lt;&gt;".",H9)+IF(L9&lt;&gt;".",L9)+IF(T9&lt;&gt;".",T9)+IF(X9&lt;&gt;".",X9)+IF(P9&lt;&gt;".",P9)+IF(AF9&lt;&gt;".",AF9))</f>
        <v>8</v>
      </c>
      <c r="AO9" s="50">
        <f t="shared" si="6"/>
        <v>7</v>
      </c>
      <c r="AP9" s="49"/>
      <c r="AQ9" s="48">
        <f t="shared" si="7"/>
        <v>5</v>
      </c>
      <c r="AR9" s="34"/>
      <c r="AS9" s="33">
        <f t="shared" si="8"/>
        <v>-4</v>
      </c>
    </row>
    <row r="10" spans="1:45" s="10" customFormat="1" ht="16.5" thickBot="1" x14ac:dyDescent="0.25">
      <c r="A10" s="47" t="s">
        <v>31</v>
      </c>
      <c r="B10" s="46">
        <v>7</v>
      </c>
      <c r="C10" s="45" t="str">
        <f>(P42)</f>
        <v>.</v>
      </c>
      <c r="D10" s="45" t="str">
        <f>(N42)</f>
        <v>.</v>
      </c>
      <c r="E10" s="44" t="str">
        <f t="shared" si="9"/>
        <v>-</v>
      </c>
      <c r="F10" s="46">
        <v>2</v>
      </c>
      <c r="G10" s="45" t="str">
        <f>(P18)</f>
        <v>.</v>
      </c>
      <c r="H10" s="45" t="str">
        <f>(N18)</f>
        <v>.</v>
      </c>
      <c r="I10" s="44" t="str">
        <f t="shared" si="10"/>
        <v>-</v>
      </c>
      <c r="J10" s="46">
        <v>4</v>
      </c>
      <c r="K10" s="45" t="str">
        <f>(P29)</f>
        <v>.</v>
      </c>
      <c r="L10" s="45" t="str">
        <f>(N29)</f>
        <v>.</v>
      </c>
      <c r="M10" s="44" t="str">
        <f>IF(K10=".","-",IF(K10&gt;L10,"g",IF(K10=L10,"d","v")))</f>
        <v>-</v>
      </c>
      <c r="N10" s="46">
        <v>6</v>
      </c>
      <c r="O10" s="45" t="str">
        <f>(P40)</f>
        <v>.</v>
      </c>
      <c r="P10" s="45" t="str">
        <f>(N40)</f>
        <v>.</v>
      </c>
      <c r="Q10" s="44" t="str">
        <f>IF(O10=".","-",IF(O10&gt;P10,"g",IF(O10=P10,"d","v")))</f>
        <v>-</v>
      </c>
      <c r="R10" s="46">
        <v>1</v>
      </c>
      <c r="S10" s="45" t="str">
        <f>(P15)</f>
        <v>.</v>
      </c>
      <c r="T10" s="45" t="str">
        <f>(N15)</f>
        <v>.</v>
      </c>
      <c r="U10" s="44" t="str">
        <f>IF(S10=".","-",IF(S10&gt;T10,"g",IF(S10=T10,"d","v")))</f>
        <v>-</v>
      </c>
      <c r="V10" s="46">
        <v>3</v>
      </c>
      <c r="W10" s="45" t="str">
        <f>(P25)</f>
        <v>.</v>
      </c>
      <c r="X10" s="45" t="str">
        <f>(N25)</f>
        <v>.</v>
      </c>
      <c r="Y10" s="44" t="str">
        <f>IF(W10=".","-",IF(W10&gt;X10,"g",IF(W10=X10,"d","v")))</f>
        <v>-</v>
      </c>
      <c r="Z10" s="46">
        <v>5</v>
      </c>
      <c r="AA10" s="45" t="str">
        <f>(P35)</f>
        <v>.</v>
      </c>
      <c r="AB10" s="45" t="str">
        <f>(N35)</f>
        <v>.</v>
      </c>
      <c r="AC10" s="44" t="str">
        <f>IF(AA10=".","-",IF(AA10&gt;AB10,"g",IF(AA10=AB10,"d","v")))</f>
        <v>-</v>
      </c>
      <c r="AD10" s="43"/>
      <c r="AE10" s="42"/>
      <c r="AF10" s="42"/>
      <c r="AG10" s="42"/>
      <c r="AH10" s="41"/>
      <c r="AI10" s="40">
        <f t="shared" si="2"/>
        <v>0</v>
      </c>
      <c r="AJ10" s="39">
        <f t="shared" si="3"/>
        <v>0</v>
      </c>
      <c r="AK10" s="39">
        <f t="shared" si="4"/>
        <v>0</v>
      </c>
      <c r="AL10" s="39">
        <f t="shared" si="5"/>
        <v>0</v>
      </c>
      <c r="AM10" s="38">
        <f>SUM(IF(C10&lt;&gt;".",C10)+IF(G10&lt;&gt;".",G10)+IF(K10&lt;&gt;".",K10)+IF(S10&lt;&gt;".",S10)+IF(W10&lt;&gt;".",W10)+IF(AA10&lt;&gt;".",AA10)+IF(O10&lt;&gt;".",O10))</f>
        <v>0</v>
      </c>
      <c r="AN10" s="38">
        <f>SUM(IF(D10&lt;&gt;".",D10)+IF(H10&lt;&gt;".",H10)+IF(L10&lt;&gt;".",L10)+IF(T10&lt;&gt;".",T10)+IF(X10&lt;&gt;".",X10)+IF(AB10&lt;&gt;".",AB10)+IF(P10&lt;&gt;".",P10))</f>
        <v>0</v>
      </c>
      <c r="AO10" s="37">
        <f t="shared" si="6"/>
        <v>0</v>
      </c>
      <c r="AP10" s="36"/>
      <c r="AQ10" s="35">
        <f t="shared" si="7"/>
        <v>8</v>
      </c>
      <c r="AR10" s="34"/>
      <c r="AS10" s="33">
        <f t="shared" si="8"/>
        <v>0</v>
      </c>
    </row>
    <row r="11" spans="1:45" s="10" customFormat="1" ht="3.75" customHeight="1" thickTop="1" x14ac:dyDescent="0.2">
      <c r="B11" s="32"/>
      <c r="C11" s="31"/>
      <c r="D11" s="31"/>
      <c r="E11" s="30"/>
      <c r="F11" s="32"/>
      <c r="G11" s="31"/>
      <c r="H11" s="31"/>
      <c r="I11" s="30"/>
      <c r="J11" s="32"/>
      <c r="K11" s="31"/>
      <c r="L11" s="31"/>
      <c r="M11" s="30"/>
      <c r="N11" s="32"/>
      <c r="O11" s="31"/>
      <c r="P11" s="31"/>
      <c r="Q11" s="30"/>
      <c r="R11" s="32"/>
      <c r="S11" s="31"/>
      <c r="T11" s="31"/>
      <c r="U11" s="30"/>
      <c r="V11" s="32"/>
      <c r="W11" s="31"/>
      <c r="X11" s="31"/>
      <c r="Y11" s="30"/>
      <c r="Z11" s="32"/>
      <c r="AA11" s="31"/>
      <c r="AB11" s="31"/>
      <c r="AC11" s="30"/>
      <c r="AI11" s="29"/>
      <c r="AJ11" s="28"/>
      <c r="AK11" s="28"/>
      <c r="AL11" s="28"/>
      <c r="AM11" s="27"/>
      <c r="AN11" s="27"/>
      <c r="AO11" s="26"/>
    </row>
    <row r="12" spans="1:45" s="10" customFormat="1" ht="26.25" x14ac:dyDescent="0.3">
      <c r="A12" s="18">
        <v>1</v>
      </c>
      <c r="B12" s="17"/>
      <c r="D12" s="16"/>
      <c r="K12" s="15"/>
      <c r="L12" s="14" t="str">
        <f>($A$3)</f>
        <v>Lukács Viktor</v>
      </c>
      <c r="M12" s="15"/>
      <c r="N12" s="13">
        <v>0</v>
      </c>
      <c r="O12" s="12" t="s">
        <v>32</v>
      </c>
      <c r="P12" s="13">
        <v>2</v>
      </c>
      <c r="R12" s="10" t="str">
        <f>($A$4)</f>
        <v>Trecskó János</v>
      </c>
      <c r="W12" s="15"/>
      <c r="X12" s="15"/>
      <c r="Y12" s="15"/>
      <c r="AQ12" s="9"/>
    </row>
    <row r="13" spans="1:45" ht="20.25" x14ac:dyDescent="0.3">
      <c r="A13" s="8"/>
      <c r="B13" s="2"/>
      <c r="E13" s="10"/>
      <c r="F13" s="10"/>
      <c r="G13" s="10"/>
      <c r="H13" s="10"/>
      <c r="I13" s="10"/>
      <c r="J13" s="10"/>
      <c r="L13" s="14" t="str">
        <f>($A$5)</f>
        <v>Lukács László</v>
      </c>
      <c r="N13" s="13">
        <v>2</v>
      </c>
      <c r="O13" s="12" t="s">
        <v>32</v>
      </c>
      <c r="P13" s="13">
        <v>1</v>
      </c>
      <c r="R13" s="10" t="str">
        <f>($A$9)</f>
        <v>Benkő János</v>
      </c>
      <c r="S13" s="10"/>
      <c r="V13" s="10"/>
      <c r="Z13" s="10"/>
      <c r="AA13" s="11"/>
      <c r="AB13" s="12"/>
      <c r="AC13" s="11"/>
      <c r="AE13" s="10"/>
      <c r="AF13" s="10"/>
      <c r="AG13" s="10"/>
      <c r="AH13" s="10"/>
      <c r="AI13" s="10"/>
      <c r="AJ13" s="10"/>
      <c r="AL13" s="10"/>
      <c r="AM13" s="10"/>
      <c r="AN13" s="10"/>
      <c r="AO13" s="10"/>
      <c r="AQ13" s="9"/>
    </row>
    <row r="14" spans="1:45" ht="20.25" x14ac:dyDescent="0.3">
      <c r="A14" s="8"/>
      <c r="B14" s="2"/>
      <c r="D14" s="16"/>
      <c r="E14" s="10"/>
      <c r="F14" s="10"/>
      <c r="G14" s="10"/>
      <c r="H14" s="10"/>
      <c r="I14" s="10"/>
      <c r="J14" s="10"/>
      <c r="L14" s="14" t="str">
        <f>($A$6)</f>
        <v>Varga Ervin</v>
      </c>
      <c r="N14" s="13">
        <v>3</v>
      </c>
      <c r="O14" s="12" t="s">
        <v>32</v>
      </c>
      <c r="P14" s="13">
        <v>0</v>
      </c>
      <c r="Q14" s="10"/>
      <c r="R14" s="10" t="str">
        <f>($A$8)</f>
        <v>Serák György</v>
      </c>
      <c r="S14" s="10"/>
      <c r="V14" s="10"/>
      <c r="Z14" s="10"/>
      <c r="AA14" s="15"/>
      <c r="AB14" s="15"/>
      <c r="AC14" s="15"/>
      <c r="AE14" s="10"/>
      <c r="AF14" s="10"/>
      <c r="AG14" s="10"/>
      <c r="AH14" s="10"/>
      <c r="AI14" s="10"/>
      <c r="AJ14" s="10"/>
      <c r="AL14" s="10"/>
      <c r="AM14" s="10"/>
      <c r="AN14" s="10"/>
      <c r="AO14" s="10"/>
      <c r="AQ14" s="9"/>
      <c r="AR14" s="10"/>
    </row>
    <row r="15" spans="1:45" ht="20.25" x14ac:dyDescent="0.3">
      <c r="A15" s="8"/>
      <c r="B15" s="2"/>
      <c r="E15" s="10"/>
      <c r="F15" s="10"/>
      <c r="G15" s="10"/>
      <c r="H15" s="10"/>
      <c r="I15" s="10"/>
      <c r="J15" s="10"/>
      <c r="L15" s="14" t="str">
        <f>($A$7)</f>
        <v>Bodó Attila</v>
      </c>
      <c r="N15" s="13" t="s">
        <v>31</v>
      </c>
      <c r="O15" s="12" t="s">
        <v>32</v>
      </c>
      <c r="P15" s="13" t="s">
        <v>31</v>
      </c>
      <c r="R15" s="10" t="str">
        <f>($A$10)</f>
        <v>.</v>
      </c>
      <c r="S15" s="10"/>
      <c r="V15" s="10"/>
      <c r="Z15" s="10"/>
      <c r="AA15" s="11"/>
      <c r="AB15" s="12"/>
      <c r="AC15" s="11"/>
      <c r="AE15" s="10"/>
      <c r="AF15" s="10"/>
      <c r="AG15" s="10"/>
      <c r="AH15" s="10"/>
      <c r="AI15" s="10"/>
      <c r="AJ15" s="10"/>
      <c r="AL15" s="10"/>
      <c r="AM15" s="10"/>
      <c r="AN15" s="10"/>
      <c r="AO15" s="10"/>
      <c r="AQ15" s="9"/>
    </row>
    <row r="16" spans="1:45" ht="3.75" customHeight="1" x14ac:dyDescent="0.4">
      <c r="A16" s="8"/>
      <c r="B16" s="2"/>
      <c r="C16" s="7"/>
      <c r="D16" s="6"/>
      <c r="E16" s="2"/>
      <c r="F16" s="2"/>
      <c r="G16" s="2"/>
      <c r="H16" s="2"/>
      <c r="I16" s="2"/>
      <c r="J16" s="2"/>
      <c r="K16" s="3"/>
      <c r="L16" s="3"/>
      <c r="M16" s="3"/>
      <c r="N16" s="2"/>
      <c r="O16" s="4"/>
      <c r="P16" s="2"/>
      <c r="Q16" s="4"/>
      <c r="R16" s="2"/>
      <c r="S16" s="2"/>
      <c r="T16" s="3"/>
      <c r="U16" s="3"/>
      <c r="V16" s="2"/>
      <c r="W16" s="3"/>
      <c r="X16" s="3"/>
      <c r="Y16" s="3"/>
      <c r="Z16" s="2"/>
      <c r="AA16" s="4"/>
      <c r="AB16" s="5"/>
      <c r="AC16" s="4"/>
      <c r="AD16" s="3"/>
      <c r="AE16" s="2"/>
      <c r="AF16" s="2"/>
      <c r="AG16" s="2"/>
    </row>
    <row r="17" spans="1:44" s="10" customFormat="1" ht="26.25" x14ac:dyDescent="0.3">
      <c r="A17" s="18">
        <v>2</v>
      </c>
      <c r="B17" s="25"/>
      <c r="D17" s="16"/>
      <c r="K17" s="15"/>
      <c r="L17" s="14" t="str">
        <f>($A$3)</f>
        <v>Lukács Viktor</v>
      </c>
      <c r="M17" s="15"/>
      <c r="N17" s="13">
        <v>1</v>
      </c>
      <c r="O17" s="12" t="s">
        <v>32</v>
      </c>
      <c r="P17" s="13">
        <v>2</v>
      </c>
      <c r="R17" s="10" t="str">
        <f>($A$5)</f>
        <v>Lukács László</v>
      </c>
      <c r="W17" s="15"/>
      <c r="X17" s="15"/>
      <c r="Y17" s="15"/>
      <c r="AQ17" s="9"/>
    </row>
    <row r="18" spans="1:44" ht="20.25" x14ac:dyDescent="0.3">
      <c r="A18" s="8"/>
      <c r="B18" s="19"/>
      <c r="E18" s="10"/>
      <c r="F18" s="10"/>
      <c r="G18" s="10"/>
      <c r="H18" s="10"/>
      <c r="I18" s="10"/>
      <c r="J18" s="10"/>
      <c r="L18" s="14" t="str">
        <f>($A$4)</f>
        <v>Trecskó János</v>
      </c>
      <c r="N18" s="13" t="s">
        <v>31</v>
      </c>
      <c r="O18" s="12" t="s">
        <v>32</v>
      </c>
      <c r="P18" s="13" t="s">
        <v>31</v>
      </c>
      <c r="R18" s="10" t="str">
        <f>($A$10)</f>
        <v>.</v>
      </c>
      <c r="S18" s="10"/>
      <c r="V18" s="10"/>
      <c r="Z18" s="10"/>
      <c r="AA18" s="11"/>
      <c r="AB18" s="12"/>
      <c r="AC18" s="11"/>
      <c r="AE18" s="10"/>
      <c r="AF18" s="10"/>
      <c r="AG18" s="10"/>
      <c r="AH18" s="10"/>
      <c r="AI18" s="10"/>
      <c r="AJ18" s="10"/>
      <c r="AL18" s="10"/>
      <c r="AM18" s="10"/>
      <c r="AN18" s="10"/>
      <c r="AO18" s="10"/>
      <c r="AQ18" s="9"/>
    </row>
    <row r="19" spans="1:44" ht="20.25" x14ac:dyDescent="0.3">
      <c r="A19" s="8"/>
      <c r="B19" s="19"/>
      <c r="D19" s="16"/>
      <c r="E19" s="10"/>
      <c r="F19" s="10"/>
      <c r="G19" s="10"/>
      <c r="H19" s="10"/>
      <c r="I19" s="10"/>
      <c r="J19" s="10"/>
      <c r="L19" s="14" t="str">
        <f>($A$6)</f>
        <v>Varga Ervin</v>
      </c>
      <c r="N19" s="13">
        <v>0</v>
      </c>
      <c r="O19" s="12" t="s">
        <v>32</v>
      </c>
      <c r="P19" s="13">
        <v>1</v>
      </c>
      <c r="Q19" s="10"/>
      <c r="R19" s="10" t="str">
        <f>($A$9)</f>
        <v>Benkő János</v>
      </c>
      <c r="S19" s="10"/>
      <c r="V19" s="10"/>
      <c r="Z19" s="10"/>
      <c r="AA19" s="15"/>
      <c r="AB19" s="15"/>
      <c r="AC19" s="15"/>
      <c r="AE19" s="10"/>
      <c r="AF19" s="10"/>
      <c r="AG19" s="10"/>
      <c r="AH19" s="10"/>
      <c r="AI19" s="10"/>
      <c r="AJ19" s="10"/>
      <c r="AL19" s="10"/>
      <c r="AM19" s="10"/>
      <c r="AN19" s="10"/>
      <c r="AO19" s="10"/>
      <c r="AQ19" s="9"/>
      <c r="AR19" s="10"/>
    </row>
    <row r="20" spans="1:44" ht="20.25" x14ac:dyDescent="0.3">
      <c r="A20" s="8"/>
      <c r="B20" s="19"/>
      <c r="E20" s="10"/>
      <c r="F20" s="10"/>
      <c r="G20" s="10"/>
      <c r="H20" s="10"/>
      <c r="I20" s="10"/>
      <c r="J20" s="10"/>
      <c r="L20" s="14" t="str">
        <f>($A$7)</f>
        <v>Bodó Attila</v>
      </c>
      <c r="N20" s="13">
        <v>0</v>
      </c>
      <c r="O20" s="12" t="s">
        <v>32</v>
      </c>
      <c r="P20" s="13">
        <v>0</v>
      </c>
      <c r="R20" s="10" t="str">
        <f>($A$8)</f>
        <v>Serák György</v>
      </c>
      <c r="S20" s="10"/>
      <c r="V20" s="10"/>
      <c r="Z20" s="10"/>
      <c r="AA20" s="11"/>
      <c r="AB20" s="12"/>
      <c r="AC20" s="11"/>
      <c r="AE20" s="10"/>
      <c r="AF20" s="10"/>
      <c r="AG20" s="10"/>
      <c r="AH20" s="10"/>
      <c r="AI20" s="10"/>
      <c r="AJ20" s="10"/>
      <c r="AL20" s="10"/>
      <c r="AM20" s="10"/>
      <c r="AN20" s="10"/>
      <c r="AO20" s="10"/>
      <c r="AQ20" s="9"/>
    </row>
    <row r="21" spans="1:44" ht="3.75" customHeight="1" x14ac:dyDescent="0.4">
      <c r="A21" s="8"/>
      <c r="B21" s="19"/>
      <c r="C21" s="24"/>
      <c r="D21" s="23"/>
      <c r="E21" s="19"/>
      <c r="F21" s="19"/>
      <c r="G21" s="19"/>
      <c r="H21" s="19"/>
      <c r="I21" s="19"/>
      <c r="J21" s="19"/>
      <c r="K21" s="20"/>
      <c r="L21" s="20"/>
      <c r="M21" s="20"/>
      <c r="N21" s="19"/>
      <c r="O21" s="21"/>
      <c r="P21" s="19"/>
      <c r="Q21" s="21"/>
      <c r="R21" s="19"/>
      <c r="S21" s="19"/>
      <c r="T21" s="20"/>
      <c r="U21" s="20"/>
      <c r="V21" s="19"/>
      <c r="W21" s="20"/>
      <c r="X21" s="20"/>
      <c r="Y21" s="20"/>
      <c r="Z21" s="19"/>
      <c r="AA21" s="21"/>
      <c r="AB21" s="22"/>
      <c r="AC21" s="21"/>
      <c r="AD21" s="20"/>
      <c r="AE21" s="19"/>
      <c r="AF21" s="19"/>
      <c r="AG21" s="19"/>
    </row>
    <row r="22" spans="1:44" s="10" customFormat="1" ht="26.25" x14ac:dyDescent="0.3">
      <c r="A22" s="18">
        <v>3</v>
      </c>
      <c r="B22" s="17"/>
      <c r="D22" s="16"/>
      <c r="K22" s="15"/>
      <c r="L22" s="14" t="str">
        <f>($A$3)</f>
        <v>Lukács Viktor</v>
      </c>
      <c r="M22" s="15"/>
      <c r="N22" s="13">
        <v>1</v>
      </c>
      <c r="O22" s="12" t="s">
        <v>32</v>
      </c>
      <c r="P22" s="13">
        <v>0</v>
      </c>
      <c r="R22" s="10" t="str">
        <f>($A$6)</f>
        <v>Varga Ervin</v>
      </c>
      <c r="W22" s="15"/>
      <c r="X22" s="15"/>
      <c r="Y22" s="15"/>
      <c r="AQ22" s="9"/>
    </row>
    <row r="23" spans="1:44" ht="20.25" x14ac:dyDescent="0.3">
      <c r="A23" s="8"/>
      <c r="B23" s="2"/>
      <c r="E23" s="10"/>
      <c r="F23" s="10"/>
      <c r="G23" s="10"/>
      <c r="H23" s="10"/>
      <c r="I23" s="10"/>
      <c r="J23" s="10"/>
      <c r="L23" s="14" t="str">
        <f>($A$4)</f>
        <v>Trecskó János</v>
      </c>
      <c r="N23" s="13">
        <v>2</v>
      </c>
      <c r="O23" s="12" t="s">
        <v>32</v>
      </c>
      <c r="P23" s="13">
        <v>0</v>
      </c>
      <c r="R23" s="10" t="str">
        <f>($A$5)</f>
        <v>Lukács László</v>
      </c>
      <c r="S23" s="10"/>
      <c r="V23" s="10"/>
      <c r="Z23" s="10"/>
      <c r="AA23" s="11"/>
      <c r="AB23" s="12"/>
      <c r="AC23" s="11"/>
      <c r="AE23" s="10"/>
      <c r="AF23" s="10"/>
      <c r="AG23" s="10"/>
      <c r="AH23" s="10"/>
      <c r="AI23" s="10"/>
      <c r="AJ23" s="10"/>
      <c r="AL23" s="10"/>
      <c r="AM23" s="10"/>
      <c r="AN23" s="10"/>
      <c r="AO23" s="10"/>
      <c r="AQ23" s="9"/>
    </row>
    <row r="24" spans="1:44" ht="20.25" x14ac:dyDescent="0.3">
      <c r="A24" s="8"/>
      <c r="B24" s="2"/>
      <c r="D24" s="16"/>
      <c r="E24" s="10"/>
      <c r="F24" s="10"/>
      <c r="G24" s="10"/>
      <c r="H24" s="10"/>
      <c r="I24" s="10"/>
      <c r="J24" s="10"/>
      <c r="L24" s="14" t="str">
        <f>($A$7)</f>
        <v>Bodó Attila</v>
      </c>
      <c r="N24" s="13">
        <v>1</v>
      </c>
      <c r="O24" s="12" t="s">
        <v>32</v>
      </c>
      <c r="P24" s="13">
        <v>1</v>
      </c>
      <c r="Q24" s="10"/>
      <c r="R24" s="10" t="str">
        <f>($A$9)</f>
        <v>Benkő János</v>
      </c>
      <c r="S24" s="10"/>
      <c r="V24" s="10"/>
      <c r="Z24" s="10"/>
      <c r="AA24" s="15"/>
      <c r="AB24" s="15"/>
      <c r="AC24" s="15"/>
      <c r="AE24" s="10"/>
      <c r="AF24" s="10"/>
      <c r="AG24" s="10"/>
      <c r="AH24" s="10"/>
      <c r="AI24" s="10"/>
      <c r="AJ24" s="10"/>
      <c r="AL24" s="10"/>
      <c r="AM24" s="10"/>
      <c r="AN24" s="10"/>
      <c r="AO24" s="10"/>
      <c r="AQ24" s="9"/>
      <c r="AR24" s="10"/>
    </row>
    <row r="25" spans="1:44" ht="20.25" x14ac:dyDescent="0.3">
      <c r="A25" s="8"/>
      <c r="B25" s="2"/>
      <c r="E25" s="10"/>
      <c r="F25" s="10"/>
      <c r="G25" s="10"/>
      <c r="H25" s="10"/>
      <c r="I25" s="10"/>
      <c r="J25" s="10"/>
      <c r="L25" s="14" t="str">
        <f>($A$8)</f>
        <v>Serák György</v>
      </c>
      <c r="N25" s="13" t="s">
        <v>31</v>
      </c>
      <c r="O25" s="12" t="s">
        <v>32</v>
      </c>
      <c r="P25" s="13" t="s">
        <v>31</v>
      </c>
      <c r="R25" s="10" t="str">
        <f>($A$10)</f>
        <v>.</v>
      </c>
      <c r="S25" s="10"/>
      <c r="V25" s="10"/>
      <c r="Z25" s="10"/>
      <c r="AA25" s="11"/>
      <c r="AB25" s="12"/>
      <c r="AC25" s="11"/>
      <c r="AE25" s="10"/>
      <c r="AF25" s="10"/>
      <c r="AG25" s="10"/>
      <c r="AH25" s="10"/>
      <c r="AI25" s="10"/>
      <c r="AJ25" s="10"/>
      <c r="AL25" s="10"/>
      <c r="AM25" s="10"/>
      <c r="AN25" s="10"/>
      <c r="AO25" s="10"/>
      <c r="AQ25" s="9"/>
    </row>
    <row r="26" spans="1:44" ht="3.75" customHeight="1" x14ac:dyDescent="0.4">
      <c r="A26" s="8"/>
      <c r="B26" s="2"/>
      <c r="C26" s="7"/>
      <c r="D26" s="6"/>
      <c r="E26" s="2"/>
      <c r="F26" s="2"/>
      <c r="G26" s="2"/>
      <c r="H26" s="2"/>
      <c r="I26" s="2"/>
      <c r="J26" s="2"/>
      <c r="K26" s="3"/>
      <c r="L26" s="3"/>
      <c r="M26" s="3"/>
      <c r="N26" s="2"/>
      <c r="O26" s="4"/>
      <c r="P26" s="2"/>
      <c r="Q26" s="4"/>
      <c r="R26" s="2"/>
      <c r="S26" s="2"/>
      <c r="T26" s="3"/>
      <c r="U26" s="3"/>
      <c r="V26" s="2"/>
      <c r="W26" s="3"/>
      <c r="X26" s="3"/>
      <c r="Y26" s="3"/>
      <c r="Z26" s="2"/>
      <c r="AA26" s="4"/>
      <c r="AB26" s="5"/>
      <c r="AC26" s="4"/>
      <c r="AD26" s="3"/>
      <c r="AE26" s="2"/>
      <c r="AF26" s="2"/>
      <c r="AG26" s="2"/>
    </row>
    <row r="27" spans="1:44" s="10" customFormat="1" ht="26.25" x14ac:dyDescent="0.3">
      <c r="A27" s="18">
        <v>4</v>
      </c>
      <c r="B27" s="25"/>
      <c r="D27" s="16"/>
      <c r="K27" s="15"/>
      <c r="L27" s="14" t="str">
        <f>($A$3)</f>
        <v>Lukács Viktor</v>
      </c>
      <c r="M27" s="15"/>
      <c r="N27" s="13">
        <v>3</v>
      </c>
      <c r="O27" s="12" t="s">
        <v>32</v>
      </c>
      <c r="P27" s="13">
        <v>0</v>
      </c>
      <c r="R27" s="10" t="str">
        <f>($A$7)</f>
        <v>Bodó Attila</v>
      </c>
      <c r="W27" s="15"/>
      <c r="X27" s="15"/>
      <c r="Y27" s="15"/>
      <c r="AQ27" s="9"/>
    </row>
    <row r="28" spans="1:44" ht="20.25" x14ac:dyDescent="0.3">
      <c r="A28" s="8"/>
      <c r="B28" s="19"/>
      <c r="E28" s="10"/>
      <c r="F28" s="10"/>
      <c r="G28" s="10"/>
      <c r="H28" s="10"/>
      <c r="I28" s="10"/>
      <c r="J28" s="10"/>
      <c r="L28" s="14" t="str">
        <f>($A$4)</f>
        <v>Trecskó János</v>
      </c>
      <c r="N28" s="13">
        <v>1</v>
      </c>
      <c r="O28" s="12" t="s">
        <v>32</v>
      </c>
      <c r="P28" s="13">
        <v>4</v>
      </c>
      <c r="R28" s="10" t="str">
        <f>($A$6)</f>
        <v>Varga Ervin</v>
      </c>
      <c r="S28" s="10"/>
      <c r="V28" s="10"/>
      <c r="Z28" s="10"/>
      <c r="AA28" s="11"/>
      <c r="AB28" s="12"/>
      <c r="AC28" s="11"/>
      <c r="AE28" s="10"/>
      <c r="AF28" s="10"/>
      <c r="AG28" s="10"/>
      <c r="AH28" s="10"/>
      <c r="AI28" s="10"/>
      <c r="AJ28" s="10"/>
      <c r="AL28" s="10"/>
      <c r="AM28" s="10"/>
      <c r="AN28" s="10"/>
      <c r="AO28" s="10"/>
      <c r="AQ28" s="9"/>
    </row>
    <row r="29" spans="1:44" ht="20.25" x14ac:dyDescent="0.3">
      <c r="A29" s="8"/>
      <c r="B29" s="19"/>
      <c r="D29" s="16"/>
      <c r="E29" s="10"/>
      <c r="F29" s="10"/>
      <c r="G29" s="10"/>
      <c r="H29" s="10"/>
      <c r="I29" s="10"/>
      <c r="J29" s="10"/>
      <c r="L29" s="14" t="str">
        <f>($A$5)</f>
        <v>Lukács László</v>
      </c>
      <c r="N29" s="13" t="s">
        <v>31</v>
      </c>
      <c r="O29" s="12" t="s">
        <v>32</v>
      </c>
      <c r="P29" s="13" t="s">
        <v>31</v>
      </c>
      <c r="Q29" s="10"/>
      <c r="R29" s="10" t="str">
        <f>($A$10)</f>
        <v>.</v>
      </c>
      <c r="S29" s="10"/>
      <c r="V29" s="10"/>
      <c r="Z29" s="10"/>
      <c r="AA29" s="15"/>
      <c r="AB29" s="15"/>
      <c r="AC29" s="15"/>
      <c r="AE29" s="10"/>
      <c r="AF29" s="10"/>
      <c r="AG29" s="10"/>
      <c r="AH29" s="10"/>
      <c r="AI29" s="10"/>
      <c r="AJ29" s="10"/>
      <c r="AL29" s="10"/>
      <c r="AM29" s="10"/>
      <c r="AN29" s="10"/>
      <c r="AO29" s="10"/>
      <c r="AQ29" s="9"/>
      <c r="AR29" s="10"/>
    </row>
    <row r="30" spans="1:44" ht="20.25" x14ac:dyDescent="0.3">
      <c r="A30" s="8"/>
      <c r="B30" s="19"/>
      <c r="E30" s="10"/>
      <c r="F30" s="10"/>
      <c r="G30" s="10"/>
      <c r="H30" s="10"/>
      <c r="I30" s="10"/>
      <c r="J30" s="10"/>
      <c r="L30" s="14" t="str">
        <f>($A$8)</f>
        <v>Serák György</v>
      </c>
      <c r="N30" s="13">
        <v>0</v>
      </c>
      <c r="O30" s="12" t="s">
        <v>32</v>
      </c>
      <c r="P30" s="13">
        <v>1</v>
      </c>
      <c r="R30" s="10" t="str">
        <f>($A$9)</f>
        <v>Benkő János</v>
      </c>
      <c r="S30" s="10"/>
      <c r="V30" s="10"/>
      <c r="Z30" s="10"/>
      <c r="AA30" s="11"/>
      <c r="AB30" s="12"/>
      <c r="AC30" s="11"/>
      <c r="AE30" s="10"/>
      <c r="AF30" s="10"/>
      <c r="AG30" s="10"/>
      <c r="AH30" s="10"/>
      <c r="AI30" s="10"/>
      <c r="AJ30" s="10"/>
      <c r="AL30" s="10"/>
      <c r="AM30" s="10"/>
      <c r="AN30" s="10"/>
      <c r="AO30" s="10"/>
      <c r="AQ30" s="9"/>
    </row>
    <row r="31" spans="1:44" ht="3.75" customHeight="1" x14ac:dyDescent="0.4">
      <c r="A31" s="8"/>
      <c r="B31" s="19"/>
      <c r="C31" s="24"/>
      <c r="D31" s="23"/>
      <c r="E31" s="19"/>
      <c r="F31" s="19"/>
      <c r="G31" s="19"/>
      <c r="H31" s="19"/>
      <c r="I31" s="19"/>
      <c r="J31" s="19"/>
      <c r="K31" s="20"/>
      <c r="L31" s="20"/>
      <c r="M31" s="20"/>
      <c r="N31" s="19"/>
      <c r="O31" s="21"/>
      <c r="P31" s="19"/>
      <c r="Q31" s="21"/>
      <c r="R31" s="19"/>
      <c r="S31" s="19"/>
      <c r="T31" s="20"/>
      <c r="U31" s="20"/>
      <c r="V31" s="19"/>
      <c r="W31" s="20"/>
      <c r="X31" s="20"/>
      <c r="Y31" s="20"/>
      <c r="Z31" s="19"/>
      <c r="AA31" s="21"/>
      <c r="AB31" s="22"/>
      <c r="AC31" s="21"/>
      <c r="AD31" s="20"/>
      <c r="AE31" s="19"/>
      <c r="AF31" s="19"/>
      <c r="AG31" s="19"/>
    </row>
    <row r="32" spans="1:44" s="10" customFormat="1" ht="26.25" x14ac:dyDescent="0.3">
      <c r="A32" s="18">
        <v>5</v>
      </c>
      <c r="B32" s="17"/>
      <c r="D32" s="16"/>
      <c r="K32" s="15"/>
      <c r="L32" s="14" t="str">
        <f>($A$3)</f>
        <v>Lukács Viktor</v>
      </c>
      <c r="M32" s="15"/>
      <c r="N32" s="13">
        <v>4</v>
      </c>
      <c r="O32" s="12" t="s">
        <v>32</v>
      </c>
      <c r="P32" s="13">
        <v>1</v>
      </c>
      <c r="R32" s="10" t="str">
        <f>($A$8)</f>
        <v>Serák György</v>
      </c>
      <c r="W32" s="15"/>
      <c r="X32" s="15"/>
      <c r="Y32" s="15"/>
      <c r="AQ32" s="9"/>
    </row>
    <row r="33" spans="1:44" ht="20.25" x14ac:dyDescent="0.3">
      <c r="A33" s="8"/>
      <c r="B33" s="2"/>
      <c r="E33" s="10"/>
      <c r="F33" s="10"/>
      <c r="G33" s="10"/>
      <c r="H33" s="10"/>
      <c r="I33" s="10"/>
      <c r="J33" s="10"/>
      <c r="L33" s="14" t="str">
        <f>($A$4)</f>
        <v>Trecskó János</v>
      </c>
      <c r="N33" s="13">
        <v>1</v>
      </c>
      <c r="O33" s="12" t="s">
        <v>32</v>
      </c>
      <c r="P33" s="13">
        <v>3</v>
      </c>
      <c r="R33" s="10" t="str">
        <f>($A$7)</f>
        <v>Bodó Attila</v>
      </c>
      <c r="S33" s="10"/>
      <c r="V33" s="10"/>
      <c r="Z33" s="10"/>
      <c r="AA33" s="11"/>
      <c r="AB33" s="12"/>
      <c r="AC33" s="11"/>
      <c r="AE33" s="10"/>
      <c r="AF33" s="10"/>
      <c r="AG33" s="10"/>
      <c r="AH33" s="10"/>
      <c r="AI33" s="10"/>
      <c r="AJ33" s="10"/>
      <c r="AL33" s="10"/>
      <c r="AM33" s="10"/>
      <c r="AN33" s="10"/>
      <c r="AO33" s="10"/>
      <c r="AQ33" s="9"/>
    </row>
    <row r="34" spans="1:44" ht="20.25" x14ac:dyDescent="0.3">
      <c r="A34" s="8"/>
      <c r="B34" s="2"/>
      <c r="D34" s="16"/>
      <c r="E34" s="10"/>
      <c r="F34" s="10"/>
      <c r="G34" s="10"/>
      <c r="H34" s="10"/>
      <c r="I34" s="10"/>
      <c r="J34" s="10"/>
      <c r="L34" s="14" t="str">
        <f>($A$5)</f>
        <v>Lukács László</v>
      </c>
      <c r="N34" s="13">
        <v>4</v>
      </c>
      <c r="O34" s="12" t="s">
        <v>32</v>
      </c>
      <c r="P34" s="13">
        <v>0</v>
      </c>
      <c r="Q34" s="10"/>
      <c r="R34" s="10" t="str">
        <f>($A$6)</f>
        <v>Varga Ervin</v>
      </c>
      <c r="S34" s="10"/>
      <c r="V34" s="10"/>
      <c r="Z34" s="10"/>
      <c r="AA34" s="15"/>
      <c r="AB34" s="15"/>
      <c r="AC34" s="15"/>
      <c r="AE34" s="10"/>
      <c r="AF34" s="10"/>
      <c r="AG34" s="10"/>
      <c r="AH34" s="10"/>
      <c r="AI34" s="10"/>
      <c r="AJ34" s="10"/>
      <c r="AL34" s="10"/>
      <c r="AM34" s="10"/>
      <c r="AN34" s="10"/>
      <c r="AO34" s="10"/>
      <c r="AQ34" s="9"/>
      <c r="AR34" s="10"/>
    </row>
    <row r="35" spans="1:44" ht="20.25" x14ac:dyDescent="0.3">
      <c r="A35" s="8"/>
      <c r="B35" s="2"/>
      <c r="E35" s="10"/>
      <c r="F35" s="10"/>
      <c r="G35" s="10"/>
      <c r="H35" s="10"/>
      <c r="I35" s="10"/>
      <c r="J35" s="10"/>
      <c r="L35" s="14" t="str">
        <f>($A$9)</f>
        <v>Benkő János</v>
      </c>
      <c r="N35" s="13" t="s">
        <v>31</v>
      </c>
      <c r="O35" s="12" t="s">
        <v>32</v>
      </c>
      <c r="P35" s="13" t="s">
        <v>31</v>
      </c>
      <c r="R35" s="10" t="str">
        <f>($A$10)</f>
        <v>.</v>
      </c>
      <c r="S35" s="10"/>
      <c r="V35" s="10"/>
      <c r="Z35" s="10"/>
      <c r="AA35" s="11"/>
      <c r="AB35" s="12"/>
      <c r="AC35" s="11"/>
      <c r="AE35" s="10"/>
      <c r="AF35" s="10"/>
      <c r="AG35" s="10"/>
      <c r="AH35" s="10"/>
      <c r="AI35" s="10"/>
      <c r="AJ35" s="10"/>
      <c r="AL35" s="10"/>
      <c r="AM35" s="10"/>
      <c r="AN35" s="10"/>
      <c r="AO35" s="10"/>
      <c r="AQ35" s="9"/>
    </row>
    <row r="36" spans="1:44" ht="3.75" customHeight="1" x14ac:dyDescent="0.4">
      <c r="A36" s="8"/>
      <c r="B36" s="2"/>
      <c r="C36" s="7"/>
      <c r="D36" s="6"/>
      <c r="E36" s="2"/>
      <c r="F36" s="2"/>
      <c r="G36" s="2"/>
      <c r="H36" s="2"/>
      <c r="I36" s="2"/>
      <c r="J36" s="2"/>
      <c r="K36" s="3"/>
      <c r="L36" s="3"/>
      <c r="M36" s="3"/>
      <c r="N36" s="2"/>
      <c r="O36" s="4"/>
      <c r="P36" s="2"/>
      <c r="Q36" s="4"/>
      <c r="R36" s="2"/>
      <c r="S36" s="2"/>
      <c r="T36" s="3"/>
      <c r="U36" s="3"/>
      <c r="V36" s="2"/>
      <c r="W36" s="3"/>
      <c r="X36" s="3"/>
      <c r="Y36" s="3"/>
      <c r="Z36" s="2"/>
      <c r="AA36" s="4"/>
      <c r="AB36" s="5"/>
      <c r="AC36" s="4"/>
      <c r="AD36" s="3"/>
      <c r="AE36" s="2"/>
      <c r="AF36" s="2"/>
      <c r="AG36" s="2"/>
    </row>
    <row r="37" spans="1:44" s="10" customFormat="1" ht="24.6" x14ac:dyDescent="0.4">
      <c r="A37" s="18">
        <v>6</v>
      </c>
      <c r="B37" s="25"/>
      <c r="D37" s="16"/>
      <c r="K37" s="15"/>
      <c r="L37" s="14" t="str">
        <f>($A$3)</f>
        <v>Lukács Viktor</v>
      </c>
      <c r="M37" s="15"/>
      <c r="N37" s="13">
        <v>2</v>
      </c>
      <c r="O37" s="12" t="s">
        <v>32</v>
      </c>
      <c r="P37" s="13">
        <v>0</v>
      </c>
      <c r="R37" s="10" t="str">
        <f>($A$9)</f>
        <v>Benkő János</v>
      </c>
      <c r="W37" s="15"/>
      <c r="X37" s="15"/>
      <c r="Y37" s="15"/>
      <c r="AQ37" s="9"/>
    </row>
    <row r="38" spans="1:44" ht="21" x14ac:dyDescent="0.4">
      <c r="A38" s="8"/>
      <c r="B38" s="19"/>
      <c r="E38" s="10"/>
      <c r="F38" s="10"/>
      <c r="G38" s="10"/>
      <c r="H38" s="10"/>
      <c r="I38" s="10"/>
      <c r="J38" s="10"/>
      <c r="L38" s="14" t="str">
        <f>($A$4)</f>
        <v>Trecskó János</v>
      </c>
      <c r="N38" s="13">
        <v>0</v>
      </c>
      <c r="O38" s="12" t="s">
        <v>32</v>
      </c>
      <c r="P38" s="13">
        <v>1</v>
      </c>
      <c r="R38" s="10" t="str">
        <f>($A$8)</f>
        <v>Serák György</v>
      </c>
      <c r="S38" s="10"/>
      <c r="V38" s="10"/>
      <c r="Z38" s="10"/>
      <c r="AA38" s="11"/>
      <c r="AB38" s="12"/>
      <c r="AC38" s="11"/>
      <c r="AE38" s="10"/>
      <c r="AF38" s="10"/>
      <c r="AG38" s="10"/>
      <c r="AH38" s="10"/>
      <c r="AI38" s="10"/>
      <c r="AJ38" s="10"/>
      <c r="AL38" s="10"/>
      <c r="AM38" s="10"/>
      <c r="AN38" s="10"/>
      <c r="AO38" s="10"/>
      <c r="AQ38" s="9"/>
    </row>
    <row r="39" spans="1:44" ht="21" x14ac:dyDescent="0.4">
      <c r="A39" s="8"/>
      <c r="B39" s="19"/>
      <c r="D39" s="16"/>
      <c r="E39" s="10"/>
      <c r="F39" s="10"/>
      <c r="G39" s="10"/>
      <c r="H39" s="10"/>
      <c r="I39" s="10"/>
      <c r="J39" s="10"/>
      <c r="L39" s="14" t="str">
        <f>($A$5)</f>
        <v>Lukács László</v>
      </c>
      <c r="N39" s="13">
        <v>1</v>
      </c>
      <c r="O39" s="12" t="s">
        <v>32</v>
      </c>
      <c r="P39" s="13">
        <v>1</v>
      </c>
      <c r="Q39" s="10"/>
      <c r="R39" s="10" t="str">
        <f>($A$7)</f>
        <v>Bodó Attila</v>
      </c>
      <c r="S39" s="10"/>
      <c r="V39" s="10"/>
      <c r="Z39" s="10"/>
      <c r="AA39" s="15"/>
      <c r="AB39" s="15"/>
      <c r="AC39" s="15"/>
      <c r="AE39" s="10"/>
      <c r="AF39" s="10"/>
      <c r="AG39" s="10"/>
      <c r="AH39" s="10"/>
      <c r="AI39" s="10"/>
      <c r="AJ39" s="10"/>
      <c r="AL39" s="10"/>
      <c r="AM39" s="10"/>
      <c r="AN39" s="10"/>
      <c r="AO39" s="10"/>
      <c r="AQ39" s="9"/>
      <c r="AR39" s="10"/>
    </row>
    <row r="40" spans="1:44" ht="21" x14ac:dyDescent="0.4">
      <c r="A40" s="8"/>
      <c r="B40" s="19"/>
      <c r="E40" s="10"/>
      <c r="F40" s="10"/>
      <c r="G40" s="10"/>
      <c r="H40" s="10"/>
      <c r="I40" s="10"/>
      <c r="J40" s="10"/>
      <c r="L40" s="14" t="str">
        <f>($A$6)</f>
        <v>Varga Ervin</v>
      </c>
      <c r="N40" s="13" t="s">
        <v>31</v>
      </c>
      <c r="O40" s="12" t="s">
        <v>32</v>
      </c>
      <c r="P40" s="13" t="s">
        <v>31</v>
      </c>
      <c r="R40" s="10" t="str">
        <f>($A$10)</f>
        <v>.</v>
      </c>
      <c r="S40" s="10"/>
      <c r="V40" s="10"/>
      <c r="Z40" s="10"/>
      <c r="AA40" s="11"/>
      <c r="AB40" s="12"/>
      <c r="AC40" s="11"/>
      <c r="AE40" s="10"/>
      <c r="AF40" s="10"/>
      <c r="AG40" s="10"/>
      <c r="AH40" s="10"/>
      <c r="AI40" s="10"/>
      <c r="AJ40" s="10"/>
      <c r="AL40" s="10"/>
      <c r="AM40" s="10"/>
      <c r="AN40" s="10"/>
      <c r="AO40" s="10"/>
      <c r="AQ40" s="9"/>
    </row>
    <row r="41" spans="1:44" ht="3.75" customHeight="1" x14ac:dyDescent="0.4">
      <c r="A41" s="8"/>
      <c r="B41" s="19"/>
      <c r="C41" s="24"/>
      <c r="D41" s="23"/>
      <c r="E41" s="19"/>
      <c r="F41" s="19"/>
      <c r="G41" s="19"/>
      <c r="H41" s="19"/>
      <c r="I41" s="19"/>
      <c r="J41" s="19"/>
      <c r="K41" s="20"/>
      <c r="L41" s="20"/>
      <c r="M41" s="20"/>
      <c r="N41" s="19"/>
      <c r="O41" s="21"/>
      <c r="P41" s="19"/>
      <c r="Q41" s="21"/>
      <c r="R41" s="19"/>
      <c r="S41" s="19"/>
      <c r="T41" s="20"/>
      <c r="U41" s="20"/>
      <c r="V41" s="19"/>
      <c r="W41" s="20"/>
      <c r="X41" s="20"/>
      <c r="Y41" s="20"/>
      <c r="Z41" s="19"/>
      <c r="AA41" s="21"/>
      <c r="AB41" s="22"/>
      <c r="AC41" s="21"/>
      <c r="AD41" s="20"/>
      <c r="AE41" s="19"/>
      <c r="AF41" s="19"/>
      <c r="AG41" s="19"/>
    </row>
    <row r="42" spans="1:44" s="10" customFormat="1" ht="24.6" x14ac:dyDescent="0.4">
      <c r="A42" s="18">
        <v>7</v>
      </c>
      <c r="B42" s="17"/>
      <c r="D42" s="16"/>
      <c r="K42" s="15"/>
      <c r="L42" s="14" t="str">
        <f>($A$3)</f>
        <v>Lukács Viktor</v>
      </c>
      <c r="M42" s="15"/>
      <c r="N42" s="13" t="s">
        <v>31</v>
      </c>
      <c r="O42" s="12" t="s">
        <v>32</v>
      </c>
      <c r="P42" s="13" t="s">
        <v>31</v>
      </c>
      <c r="R42" s="10" t="str">
        <f>($A$10)</f>
        <v>.</v>
      </c>
      <c r="W42" s="15"/>
      <c r="X42" s="15"/>
      <c r="Y42" s="15"/>
      <c r="AQ42" s="9"/>
    </row>
    <row r="43" spans="1:44" ht="21" x14ac:dyDescent="0.4">
      <c r="A43" s="8"/>
      <c r="B43" s="2"/>
      <c r="E43" s="10"/>
      <c r="F43" s="10"/>
      <c r="G43" s="10"/>
      <c r="H43" s="10"/>
      <c r="I43" s="10"/>
      <c r="J43" s="10"/>
      <c r="L43" s="14" t="str">
        <f>($A$4)</f>
        <v>Trecskó János</v>
      </c>
      <c r="N43" s="13">
        <v>3</v>
      </c>
      <c r="O43" s="12" t="s">
        <v>32</v>
      </c>
      <c r="P43" s="13">
        <v>0</v>
      </c>
      <c r="R43" s="10" t="str">
        <f>($A$9)</f>
        <v>Benkő János</v>
      </c>
      <c r="S43" s="10"/>
      <c r="V43" s="10"/>
      <c r="Z43" s="10"/>
      <c r="AA43" s="11"/>
      <c r="AB43" s="12"/>
      <c r="AC43" s="11"/>
      <c r="AE43" s="10"/>
      <c r="AF43" s="10"/>
      <c r="AG43" s="10"/>
      <c r="AH43" s="10"/>
      <c r="AI43" s="10"/>
      <c r="AJ43" s="10"/>
      <c r="AL43" s="10"/>
      <c r="AM43" s="10"/>
      <c r="AN43" s="10"/>
      <c r="AO43" s="10"/>
      <c r="AQ43" s="9"/>
    </row>
    <row r="44" spans="1:44" ht="21" x14ac:dyDescent="0.4">
      <c r="A44" s="8"/>
      <c r="B44" s="2"/>
      <c r="D44" s="16"/>
      <c r="E44" s="10"/>
      <c r="F44" s="10"/>
      <c r="G44" s="10"/>
      <c r="H44" s="10"/>
      <c r="I44" s="10"/>
      <c r="J44" s="10"/>
      <c r="L44" s="14" t="str">
        <f>($A$5)</f>
        <v>Lukács László</v>
      </c>
      <c r="N44" s="13">
        <v>2</v>
      </c>
      <c r="O44" s="12" t="s">
        <v>32</v>
      </c>
      <c r="P44" s="13">
        <v>1</v>
      </c>
      <c r="Q44" s="10"/>
      <c r="R44" s="10" t="str">
        <f>($A$8)</f>
        <v>Serák György</v>
      </c>
      <c r="S44" s="10"/>
      <c r="V44" s="10"/>
      <c r="Z44" s="10"/>
      <c r="AA44" s="15"/>
      <c r="AB44" s="15"/>
      <c r="AC44" s="15"/>
      <c r="AE44" s="10"/>
      <c r="AF44" s="10"/>
      <c r="AG44" s="10"/>
      <c r="AH44" s="10"/>
      <c r="AI44" s="10"/>
      <c r="AJ44" s="10"/>
      <c r="AL44" s="10"/>
      <c r="AM44" s="10"/>
      <c r="AN44" s="10"/>
      <c r="AO44" s="10"/>
      <c r="AQ44" s="9"/>
      <c r="AR44" s="10"/>
    </row>
    <row r="45" spans="1:44" ht="21" x14ac:dyDescent="0.4">
      <c r="A45" s="8"/>
      <c r="B45" s="2"/>
      <c r="E45" s="10"/>
      <c r="F45" s="10"/>
      <c r="G45" s="10"/>
      <c r="H45" s="10"/>
      <c r="I45" s="10"/>
      <c r="J45" s="10"/>
      <c r="L45" s="14" t="str">
        <f>($A$6)</f>
        <v>Varga Ervin</v>
      </c>
      <c r="N45" s="13">
        <v>2</v>
      </c>
      <c r="O45" s="12" t="s">
        <v>32</v>
      </c>
      <c r="P45" s="13">
        <v>0</v>
      </c>
      <c r="R45" s="10" t="str">
        <f>($A$7)</f>
        <v>Bodó Attila</v>
      </c>
      <c r="S45" s="10"/>
      <c r="V45" s="10"/>
      <c r="Z45" s="10"/>
      <c r="AA45" s="11"/>
      <c r="AB45" s="12"/>
      <c r="AC45" s="11"/>
      <c r="AE45" s="10"/>
      <c r="AF45" s="10"/>
      <c r="AG45" s="10"/>
      <c r="AH45" s="10"/>
      <c r="AI45" s="10"/>
      <c r="AJ45" s="10"/>
      <c r="AL45" s="10"/>
      <c r="AM45" s="10"/>
      <c r="AN45" s="10"/>
      <c r="AO45" s="10"/>
      <c r="AQ45" s="9"/>
    </row>
    <row r="46" spans="1:44" ht="3.75" customHeight="1" x14ac:dyDescent="0.4">
      <c r="A46" s="8"/>
      <c r="B46" s="2"/>
      <c r="C46" s="7"/>
      <c r="D46" s="6"/>
      <c r="E46" s="2"/>
      <c r="F46" s="2"/>
      <c r="G46" s="2"/>
      <c r="H46" s="2"/>
      <c r="I46" s="2"/>
      <c r="J46" s="2"/>
      <c r="K46" s="3"/>
      <c r="L46" s="3"/>
      <c r="M46" s="3"/>
      <c r="N46" s="2"/>
      <c r="O46" s="4"/>
      <c r="P46" s="2"/>
      <c r="Q46" s="4"/>
      <c r="R46" s="2"/>
      <c r="S46" s="2"/>
      <c r="T46" s="3"/>
      <c r="U46" s="3"/>
      <c r="V46" s="2"/>
      <c r="W46" s="3"/>
      <c r="X46" s="3"/>
      <c r="Y46" s="3"/>
      <c r="Z46" s="2"/>
      <c r="AA46" s="4"/>
      <c r="AB46" s="5"/>
      <c r="AC46" s="4"/>
      <c r="AD46" s="3"/>
      <c r="AE46" s="2"/>
      <c r="AF46" s="2"/>
      <c r="AG46" s="2"/>
    </row>
  </sheetData>
  <conditionalFormatting sqref="E4:E10 I3 I5:I10 M3:M4 M6:M10 Q3:Q5 Q7:Q10 U3:U6 U8:U10 Y3:Y7 Y9:Y10 AC3:AC8 AC10 AG3:AG9">
    <cfRule type="cellIs" dxfId="2" priority="1" stopIfTrue="1" operator="equal">
      <formula>"g"</formula>
    </cfRule>
    <cfRule type="cellIs" dxfId="1" priority="2" stopIfTrue="1" operator="equal">
      <formula>"d"</formula>
    </cfRule>
    <cfRule type="cellIs" dxfId="0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tabSelected="1" workbookViewId="0">
      <selection activeCell="K35" sqref="K35"/>
    </sheetView>
  </sheetViews>
  <sheetFormatPr defaultRowHeight="14.4" x14ac:dyDescent="0.3"/>
  <cols>
    <col min="1" max="1" width="3.88671875" bestFit="1" customWidth="1"/>
    <col min="2" max="2" width="18.6640625" bestFit="1" customWidth="1"/>
    <col min="3" max="3" width="4" customWidth="1"/>
    <col min="4" max="4" width="7.6640625" customWidth="1"/>
    <col min="5" max="5" width="18.109375" customWidth="1"/>
    <col min="6" max="6" width="3.109375" customWidth="1"/>
    <col min="7" max="7" width="7.88671875" customWidth="1"/>
    <col min="8" max="8" width="17.5546875" customWidth="1"/>
    <col min="9" max="9" width="4.6640625" customWidth="1"/>
    <col min="11" max="11" width="18" customWidth="1"/>
    <col min="14" max="14" width="18.109375" customWidth="1"/>
    <col min="15" max="15" width="3.109375" customWidth="1"/>
    <col min="16" max="16" width="7.88671875" customWidth="1"/>
    <col min="17" max="17" width="17.5546875" customWidth="1"/>
    <col min="18" max="18" width="4.6640625" customWidth="1"/>
    <col min="20" max="20" width="18" customWidth="1"/>
    <col min="21" max="21" width="4.44140625" customWidth="1"/>
  </cols>
  <sheetData>
    <row r="1" spans="1:22" x14ac:dyDescent="0.3">
      <c r="B1" t="s">
        <v>69</v>
      </c>
      <c r="E1" t="s">
        <v>70</v>
      </c>
      <c r="H1" t="s">
        <v>71</v>
      </c>
      <c r="K1" t="s">
        <v>72</v>
      </c>
      <c r="N1" t="s">
        <v>73</v>
      </c>
      <c r="T1" t="s">
        <v>74</v>
      </c>
    </row>
    <row r="3" spans="1:22" x14ac:dyDescent="0.3">
      <c r="A3" t="s">
        <v>75</v>
      </c>
      <c r="B3" t="s">
        <v>148</v>
      </c>
      <c r="C3">
        <v>6</v>
      </c>
    </row>
    <row r="4" spans="1:22" x14ac:dyDescent="0.3">
      <c r="A4" s="89" t="s">
        <v>76</v>
      </c>
      <c r="B4" s="89" t="s">
        <v>149</v>
      </c>
      <c r="C4" s="89">
        <v>1</v>
      </c>
      <c r="D4" s="89"/>
      <c r="E4" s="90" t="s">
        <v>148</v>
      </c>
      <c r="F4" s="89">
        <v>2</v>
      </c>
      <c r="N4" s="91" t="s">
        <v>149</v>
      </c>
      <c r="O4">
        <v>0</v>
      </c>
    </row>
    <row r="5" spans="1:22" x14ac:dyDescent="0.3">
      <c r="A5" t="s">
        <v>77</v>
      </c>
      <c r="B5" s="94" t="s">
        <v>147</v>
      </c>
      <c r="C5">
        <v>1</v>
      </c>
      <c r="H5" s="90" t="s">
        <v>148</v>
      </c>
      <c r="I5" s="89">
        <v>2</v>
      </c>
      <c r="Q5" s="91" t="s">
        <v>194</v>
      </c>
      <c r="R5" s="93">
        <v>0</v>
      </c>
      <c r="S5" s="93"/>
      <c r="T5" s="93"/>
    </row>
    <row r="6" spans="1:22" x14ac:dyDescent="0.3">
      <c r="A6" s="89" t="s">
        <v>78</v>
      </c>
      <c r="B6" s="89" t="s">
        <v>20</v>
      </c>
      <c r="C6" s="89">
        <v>1</v>
      </c>
      <c r="D6" s="89" t="s">
        <v>184</v>
      </c>
      <c r="E6" s="90" t="s">
        <v>20</v>
      </c>
      <c r="F6" s="89">
        <v>0</v>
      </c>
      <c r="N6" s="91" t="s">
        <v>185</v>
      </c>
      <c r="O6">
        <v>0</v>
      </c>
      <c r="P6" t="s">
        <v>182</v>
      </c>
      <c r="Q6" s="93"/>
      <c r="R6" s="93"/>
      <c r="S6" s="93"/>
      <c r="T6" s="93"/>
    </row>
    <row r="7" spans="1:22" x14ac:dyDescent="0.3">
      <c r="A7" t="s">
        <v>79</v>
      </c>
      <c r="B7" s="94" t="s">
        <v>150</v>
      </c>
      <c r="C7">
        <v>0</v>
      </c>
      <c r="Q7" s="93"/>
      <c r="R7" s="93"/>
      <c r="S7" s="93"/>
      <c r="T7" s="93"/>
    </row>
    <row r="8" spans="1:22" x14ac:dyDescent="0.3">
      <c r="A8" s="89" t="s">
        <v>80</v>
      </c>
      <c r="B8" s="89" t="s">
        <v>151</v>
      </c>
      <c r="C8" s="89">
        <v>0</v>
      </c>
      <c r="D8" s="89" t="s">
        <v>183</v>
      </c>
      <c r="E8" s="90" t="s">
        <v>151</v>
      </c>
      <c r="F8" s="89">
        <v>0</v>
      </c>
      <c r="K8" s="92" t="s">
        <v>148</v>
      </c>
      <c r="L8">
        <v>0</v>
      </c>
      <c r="N8" s="91" t="s">
        <v>150</v>
      </c>
      <c r="Q8" s="93"/>
      <c r="R8" s="93"/>
      <c r="S8" s="93"/>
      <c r="T8" s="91" t="s">
        <v>194</v>
      </c>
      <c r="U8">
        <v>0</v>
      </c>
    </row>
    <row r="9" spans="1:22" x14ac:dyDescent="0.3">
      <c r="A9" t="s">
        <v>81</v>
      </c>
      <c r="B9" s="104" t="s">
        <v>152</v>
      </c>
      <c r="C9" s="94">
        <v>1</v>
      </c>
      <c r="D9" s="106"/>
      <c r="H9" s="90" t="s">
        <v>151</v>
      </c>
      <c r="I9" s="89">
        <v>0</v>
      </c>
      <c r="Q9" s="91" t="s">
        <v>150</v>
      </c>
      <c r="R9" s="93">
        <v>0</v>
      </c>
      <c r="S9" s="93" t="s">
        <v>187</v>
      </c>
      <c r="T9" s="93"/>
    </row>
    <row r="10" spans="1:22" x14ac:dyDescent="0.3">
      <c r="A10" s="89" t="s">
        <v>82</v>
      </c>
      <c r="B10" s="105" t="s">
        <v>153</v>
      </c>
      <c r="C10" s="89">
        <v>0</v>
      </c>
      <c r="D10" s="89"/>
      <c r="E10" s="90" t="s">
        <v>152</v>
      </c>
      <c r="F10" s="89">
        <v>0</v>
      </c>
      <c r="G10" t="s">
        <v>187</v>
      </c>
      <c r="N10" s="103" t="s">
        <v>153</v>
      </c>
      <c r="O10" t="s">
        <v>188</v>
      </c>
      <c r="Q10" s="93"/>
      <c r="R10" s="93"/>
      <c r="S10" s="93"/>
      <c r="T10" s="93"/>
    </row>
    <row r="11" spans="1:22" x14ac:dyDescent="0.3">
      <c r="A11" t="s">
        <v>83</v>
      </c>
      <c r="B11" s="94" t="s">
        <v>154</v>
      </c>
      <c r="C11" s="94">
        <v>0</v>
      </c>
      <c r="N11" s="93"/>
      <c r="Q11" s="93"/>
      <c r="R11" s="93"/>
      <c r="S11" s="93"/>
      <c r="T11" s="93"/>
    </row>
    <row r="12" spans="1:22" x14ac:dyDescent="0.3">
      <c r="A12" s="89" t="s">
        <v>84</v>
      </c>
      <c r="B12" s="89" t="s">
        <v>155</v>
      </c>
      <c r="C12" s="89">
        <v>0</v>
      </c>
      <c r="D12" s="89" t="s">
        <v>187</v>
      </c>
      <c r="E12" s="90" t="s">
        <v>154</v>
      </c>
      <c r="F12" s="89">
        <v>1</v>
      </c>
      <c r="N12" s="103" t="s">
        <v>155</v>
      </c>
      <c r="Q12" s="93"/>
      <c r="R12" s="93"/>
      <c r="S12" s="93"/>
      <c r="T12" s="93"/>
    </row>
    <row r="13" spans="1:22" x14ac:dyDescent="0.3">
      <c r="A13" t="s">
        <v>85</v>
      </c>
      <c r="B13" s="94" t="s">
        <v>21</v>
      </c>
      <c r="C13" s="94">
        <v>0</v>
      </c>
      <c r="H13" s="90" t="s">
        <v>21</v>
      </c>
      <c r="I13" s="89">
        <v>0</v>
      </c>
      <c r="N13" s="93"/>
      <c r="Q13" s="91" t="s">
        <v>156</v>
      </c>
      <c r="R13" s="93">
        <v>0</v>
      </c>
      <c r="S13" s="93"/>
      <c r="T13" s="93"/>
    </row>
    <row r="14" spans="1:22" x14ac:dyDescent="0.3">
      <c r="A14" s="89" t="s">
        <v>86</v>
      </c>
      <c r="B14" s="89" t="s">
        <v>156</v>
      </c>
      <c r="C14" s="89">
        <v>0</v>
      </c>
      <c r="D14" s="89" t="s">
        <v>186</v>
      </c>
      <c r="E14" s="90" t="s">
        <v>21</v>
      </c>
      <c r="F14" s="89">
        <v>2</v>
      </c>
      <c r="K14" s="92" t="s">
        <v>179</v>
      </c>
      <c r="L14">
        <v>2</v>
      </c>
      <c r="N14" s="91" t="s">
        <v>156</v>
      </c>
      <c r="O14" t="s">
        <v>188</v>
      </c>
      <c r="Q14" s="93"/>
      <c r="R14" s="93"/>
      <c r="S14" s="93"/>
      <c r="T14" s="91" t="s">
        <v>156</v>
      </c>
      <c r="U14">
        <v>0</v>
      </c>
      <c r="V14" t="s">
        <v>187</v>
      </c>
    </row>
    <row r="15" spans="1:22" x14ac:dyDescent="0.3">
      <c r="A15" t="s">
        <v>87</v>
      </c>
      <c r="B15" s="94" t="s">
        <v>1</v>
      </c>
      <c r="C15" s="94">
        <v>2</v>
      </c>
      <c r="N15" s="93"/>
      <c r="Q15" s="93"/>
      <c r="R15" s="93"/>
      <c r="S15" s="93"/>
      <c r="T15" s="93"/>
    </row>
    <row r="16" spans="1:22" x14ac:dyDescent="0.3">
      <c r="A16" s="95" t="s">
        <v>88</v>
      </c>
      <c r="B16" s="95" t="s">
        <v>19</v>
      </c>
      <c r="C16" s="95">
        <v>3</v>
      </c>
      <c r="D16" s="95"/>
      <c r="E16" s="96" t="s">
        <v>176</v>
      </c>
      <c r="F16" s="97">
        <v>0</v>
      </c>
      <c r="N16" s="91" t="s">
        <v>181</v>
      </c>
      <c r="Q16" s="93"/>
      <c r="R16" s="93"/>
      <c r="S16" s="93"/>
      <c r="T16" s="93"/>
    </row>
    <row r="17" spans="1:20" x14ac:dyDescent="0.3">
      <c r="A17" t="s">
        <v>89</v>
      </c>
      <c r="B17" s="99" t="s">
        <v>24</v>
      </c>
      <c r="C17" s="94">
        <v>3</v>
      </c>
      <c r="H17" s="90" t="s">
        <v>179</v>
      </c>
      <c r="I17" s="89">
        <v>1</v>
      </c>
      <c r="K17" t="s">
        <v>90</v>
      </c>
      <c r="N17" s="93"/>
      <c r="Q17" s="91" t="s">
        <v>181</v>
      </c>
      <c r="R17" s="93">
        <v>0</v>
      </c>
      <c r="S17" s="93" t="s">
        <v>187</v>
      </c>
      <c r="T17" s="93" t="s">
        <v>91</v>
      </c>
    </row>
    <row r="18" spans="1:20" x14ac:dyDescent="0.3">
      <c r="A18" s="89" t="s">
        <v>92</v>
      </c>
      <c r="B18" s="89" t="s">
        <v>8</v>
      </c>
      <c r="C18" s="89">
        <v>1</v>
      </c>
      <c r="D18" s="89"/>
      <c r="E18" s="90" t="s">
        <v>179</v>
      </c>
      <c r="F18" s="89">
        <v>4</v>
      </c>
      <c r="K18" s="92" t="s">
        <v>55</v>
      </c>
      <c r="L18">
        <v>0</v>
      </c>
      <c r="N18" s="103" t="s">
        <v>180</v>
      </c>
      <c r="O18" t="s">
        <v>188</v>
      </c>
      <c r="Q18" s="93"/>
      <c r="R18" s="93"/>
      <c r="S18" s="93"/>
      <c r="T18" s="103" t="s">
        <v>150</v>
      </c>
    </row>
    <row r="19" spans="1:20" x14ac:dyDescent="0.3">
      <c r="D19" s="107"/>
      <c r="E19" s="108"/>
      <c r="K19" s="92" t="s">
        <v>21</v>
      </c>
      <c r="L19">
        <v>0</v>
      </c>
      <c r="M19" t="s">
        <v>187</v>
      </c>
      <c r="Q19" s="93"/>
      <c r="R19" s="93"/>
      <c r="S19" s="93"/>
      <c r="T19" s="91" t="s">
        <v>181</v>
      </c>
    </row>
    <row r="20" spans="1:20" x14ac:dyDescent="0.3">
      <c r="A20" s="106" t="s">
        <v>195</v>
      </c>
      <c r="B20" s="106"/>
      <c r="C20" s="106"/>
      <c r="D20" s="106"/>
      <c r="E20" s="106"/>
      <c r="F20" s="106"/>
      <c r="G20" s="106"/>
      <c r="H20" s="109"/>
      <c r="I20" s="109"/>
      <c r="J20" s="109"/>
      <c r="K20" s="109"/>
      <c r="L20" s="109"/>
      <c r="M20" s="109"/>
      <c r="N20" s="109"/>
      <c r="O20" s="93"/>
      <c r="P20" s="93"/>
      <c r="Q20" s="93"/>
      <c r="R20" s="93"/>
      <c r="S20" s="93"/>
      <c r="T20" s="93"/>
    </row>
    <row r="21" spans="1:20" x14ac:dyDescent="0.3">
      <c r="B21" t="s">
        <v>93</v>
      </c>
      <c r="D21" t="s">
        <v>193</v>
      </c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</row>
    <row r="22" spans="1:20" x14ac:dyDescent="0.3">
      <c r="A22" s="98" t="s">
        <v>94</v>
      </c>
      <c r="B22" t="s">
        <v>15</v>
      </c>
      <c r="E22" t="s">
        <v>24</v>
      </c>
      <c r="H22" s="93" t="s">
        <v>95</v>
      </c>
      <c r="I22" s="93"/>
      <c r="J22" s="93"/>
      <c r="K22" s="93"/>
      <c r="L22" s="93"/>
      <c r="M22" s="93"/>
      <c r="N22" s="93"/>
      <c r="O22" s="93"/>
      <c r="P22" s="93"/>
      <c r="Q22" s="93" t="s">
        <v>96</v>
      </c>
      <c r="R22" s="93"/>
      <c r="S22" s="93"/>
      <c r="T22" s="93"/>
    </row>
    <row r="23" spans="1:20" x14ac:dyDescent="0.3">
      <c r="A23" s="98" t="s">
        <v>97</v>
      </c>
      <c r="B23" t="s">
        <v>24</v>
      </c>
      <c r="E23" t="s">
        <v>15</v>
      </c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</row>
    <row r="24" spans="1:20" x14ac:dyDescent="0.3">
      <c r="A24" s="98" t="s">
        <v>98</v>
      </c>
      <c r="B24" t="s">
        <v>55</v>
      </c>
      <c r="E24" t="s">
        <v>55</v>
      </c>
      <c r="H24" s="93"/>
      <c r="I24" s="93"/>
      <c r="J24" s="93"/>
      <c r="K24" s="93" t="s">
        <v>99</v>
      </c>
      <c r="L24" s="93"/>
      <c r="M24" s="93"/>
      <c r="N24" s="93"/>
      <c r="O24" s="93"/>
      <c r="P24" s="93"/>
      <c r="Q24" s="93"/>
      <c r="R24" s="93"/>
      <c r="S24" s="93"/>
      <c r="T24" s="93" t="s">
        <v>100</v>
      </c>
    </row>
    <row r="25" spans="1:20" x14ac:dyDescent="0.3">
      <c r="A25" s="98" t="s">
        <v>101</v>
      </c>
      <c r="B25" t="s">
        <v>21</v>
      </c>
      <c r="H25" s="91" t="s">
        <v>20</v>
      </c>
      <c r="I25" s="93"/>
      <c r="J25" s="93"/>
      <c r="K25" s="91"/>
      <c r="L25" s="93"/>
      <c r="M25" s="93"/>
      <c r="N25" s="93"/>
      <c r="O25" s="93"/>
      <c r="P25" s="93"/>
      <c r="Q25" s="91" t="s">
        <v>149</v>
      </c>
      <c r="R25" s="93"/>
      <c r="S25" s="93"/>
      <c r="T25" s="91"/>
    </row>
    <row r="26" spans="1:20" x14ac:dyDescent="0.3">
      <c r="A26" s="98" t="s">
        <v>102</v>
      </c>
      <c r="B26" t="s">
        <v>0</v>
      </c>
      <c r="D26" t="s">
        <v>192</v>
      </c>
      <c r="E26" t="s">
        <v>55</v>
      </c>
      <c r="H26" s="93"/>
      <c r="I26" s="93"/>
      <c r="J26" s="93"/>
      <c r="K26" s="91"/>
      <c r="L26" s="93"/>
      <c r="M26" s="93"/>
      <c r="N26" s="93"/>
      <c r="O26" s="93"/>
      <c r="P26" s="93"/>
      <c r="Q26" s="93"/>
      <c r="R26" s="93"/>
      <c r="S26" s="93"/>
      <c r="T26" s="91"/>
    </row>
    <row r="27" spans="1:20" x14ac:dyDescent="0.3">
      <c r="A27" s="98" t="s">
        <v>103</v>
      </c>
      <c r="B27" t="s">
        <v>20</v>
      </c>
      <c r="E27" t="s">
        <v>21</v>
      </c>
      <c r="H27" s="91" t="s">
        <v>189</v>
      </c>
      <c r="I27" s="93" t="s">
        <v>188</v>
      </c>
      <c r="J27" s="93"/>
      <c r="K27" s="93"/>
      <c r="L27" s="93"/>
      <c r="M27" s="93"/>
      <c r="N27" s="93"/>
      <c r="O27" s="93"/>
      <c r="P27" s="93"/>
      <c r="Q27" s="103"/>
      <c r="R27" s="93"/>
      <c r="S27" s="93"/>
      <c r="T27" s="93"/>
    </row>
    <row r="28" spans="1:20" x14ac:dyDescent="0.3">
      <c r="A28" s="98" t="s">
        <v>104</v>
      </c>
      <c r="B28" t="s">
        <v>19</v>
      </c>
      <c r="E28" t="s">
        <v>0</v>
      </c>
      <c r="H28" s="93"/>
      <c r="I28" s="93"/>
      <c r="J28" s="93"/>
      <c r="K28" s="93" t="s">
        <v>105</v>
      </c>
      <c r="L28" s="93"/>
      <c r="M28" s="93"/>
      <c r="N28" s="93"/>
      <c r="O28" s="93"/>
      <c r="P28" s="93"/>
      <c r="Q28" s="93"/>
      <c r="R28" s="93"/>
      <c r="S28" s="93"/>
      <c r="T28" s="93" t="s">
        <v>106</v>
      </c>
    </row>
    <row r="29" spans="1:20" x14ac:dyDescent="0.3">
      <c r="A29" s="98" t="s">
        <v>107</v>
      </c>
      <c r="B29" t="s">
        <v>9</v>
      </c>
      <c r="H29" s="91" t="s">
        <v>0</v>
      </c>
      <c r="I29" s="93"/>
      <c r="J29" s="93"/>
      <c r="K29" s="91"/>
      <c r="L29" s="93"/>
      <c r="M29" s="93"/>
      <c r="N29" s="93"/>
      <c r="O29" s="93"/>
      <c r="P29" s="93"/>
      <c r="Q29" s="103"/>
      <c r="R29" s="93"/>
      <c r="S29" s="93"/>
      <c r="T29" s="91"/>
    </row>
    <row r="30" spans="1:20" x14ac:dyDescent="0.3">
      <c r="A30" s="98" t="s">
        <v>108</v>
      </c>
      <c r="B30" t="s">
        <v>147</v>
      </c>
      <c r="D30" t="s">
        <v>191</v>
      </c>
      <c r="E30" t="s">
        <v>53</v>
      </c>
      <c r="H30" s="93"/>
      <c r="I30" s="93"/>
      <c r="J30" s="93"/>
      <c r="K30" s="91"/>
      <c r="L30" s="93"/>
      <c r="M30" s="93"/>
      <c r="N30" s="93"/>
      <c r="O30" s="93"/>
      <c r="P30" s="93"/>
      <c r="Q30" s="93"/>
      <c r="R30" s="93"/>
      <c r="S30" s="93"/>
      <c r="T30" s="91"/>
    </row>
    <row r="31" spans="1:20" x14ac:dyDescent="0.3">
      <c r="A31" s="98" t="s">
        <v>109</v>
      </c>
      <c r="B31" t="s">
        <v>16</v>
      </c>
      <c r="E31" t="s">
        <v>52</v>
      </c>
      <c r="H31" s="91" t="s">
        <v>19</v>
      </c>
      <c r="I31" s="93" t="s">
        <v>188</v>
      </c>
      <c r="J31" s="93"/>
      <c r="K31" s="93"/>
      <c r="L31" s="93"/>
      <c r="M31" s="93"/>
      <c r="N31" s="93"/>
      <c r="O31" s="93"/>
      <c r="P31" s="93"/>
      <c r="Q31" s="103"/>
      <c r="R31" s="93"/>
      <c r="S31" s="93"/>
      <c r="T31" s="93"/>
    </row>
    <row r="32" spans="1:20" x14ac:dyDescent="0.3">
      <c r="A32" s="98" t="s">
        <v>110</v>
      </c>
      <c r="B32" t="s">
        <v>1</v>
      </c>
      <c r="E32" t="s">
        <v>17</v>
      </c>
    </row>
    <row r="33" spans="1:5" x14ac:dyDescent="0.3">
      <c r="A33" s="98" t="s">
        <v>111</v>
      </c>
      <c r="B33" t="s">
        <v>18</v>
      </c>
    </row>
    <row r="34" spans="1:5" x14ac:dyDescent="0.3">
      <c r="A34" s="98" t="s">
        <v>112</v>
      </c>
      <c r="B34" t="s">
        <v>60</v>
      </c>
      <c r="D34" t="s">
        <v>190</v>
      </c>
      <c r="E34" t="s">
        <v>2</v>
      </c>
    </row>
    <row r="35" spans="1:5" x14ac:dyDescent="0.3">
      <c r="A35" s="98" t="s">
        <v>113</v>
      </c>
      <c r="B35" t="s">
        <v>6</v>
      </c>
      <c r="E35" t="s">
        <v>58</v>
      </c>
    </row>
    <row r="36" spans="1:5" x14ac:dyDescent="0.3">
      <c r="A36" s="98" t="s">
        <v>114</v>
      </c>
      <c r="B36" t="s">
        <v>5</v>
      </c>
      <c r="E36" t="s">
        <v>3</v>
      </c>
    </row>
    <row r="37" spans="1:5" x14ac:dyDescent="0.3">
      <c r="A37" s="98" t="s">
        <v>115</v>
      </c>
      <c r="B37" t="s">
        <v>7</v>
      </c>
    </row>
    <row r="38" spans="1:5" x14ac:dyDescent="0.3">
      <c r="A38" s="98" t="s">
        <v>116</v>
      </c>
      <c r="B38" t="s">
        <v>51</v>
      </c>
    </row>
    <row r="39" spans="1:5" x14ac:dyDescent="0.3">
      <c r="A39" s="98" t="s">
        <v>117</v>
      </c>
      <c r="B39" t="s">
        <v>54</v>
      </c>
    </row>
    <row r="40" spans="1:5" x14ac:dyDescent="0.3">
      <c r="A40" s="98" t="s">
        <v>118</v>
      </c>
      <c r="B40" t="s">
        <v>53</v>
      </c>
    </row>
    <row r="41" spans="1:5" x14ac:dyDescent="0.3">
      <c r="A41" s="98" t="s">
        <v>119</v>
      </c>
      <c r="B41" t="s">
        <v>2</v>
      </c>
    </row>
    <row r="42" spans="1:5" x14ac:dyDescent="0.3">
      <c r="A42" s="98" t="s">
        <v>120</v>
      </c>
    </row>
    <row r="43" spans="1:5" x14ac:dyDescent="0.3">
      <c r="A43" s="98" t="s">
        <v>121</v>
      </c>
    </row>
    <row r="44" spans="1:5" x14ac:dyDescent="0.3">
      <c r="A44" s="98" t="s">
        <v>122</v>
      </c>
    </row>
    <row r="45" spans="1:5" x14ac:dyDescent="0.3">
      <c r="A45" s="98" t="s">
        <v>123</v>
      </c>
    </row>
    <row r="46" spans="1:5" x14ac:dyDescent="0.3">
      <c r="A46" s="98" t="s">
        <v>124</v>
      </c>
    </row>
    <row r="47" spans="1:5" x14ac:dyDescent="0.3">
      <c r="A47" s="98" t="s">
        <v>125</v>
      </c>
    </row>
    <row r="48" spans="1:5" x14ac:dyDescent="0.3">
      <c r="A48" s="98" t="s">
        <v>126</v>
      </c>
    </row>
    <row r="49" spans="1:1" x14ac:dyDescent="0.3">
      <c r="A49" s="98" t="s">
        <v>127</v>
      </c>
    </row>
    <row r="50" spans="1:1" x14ac:dyDescent="0.3">
      <c r="A50" s="98" t="s">
        <v>128</v>
      </c>
    </row>
    <row r="51" spans="1:1" x14ac:dyDescent="0.3">
      <c r="A51" s="98" t="s">
        <v>129</v>
      </c>
    </row>
    <row r="52" spans="1:1" x14ac:dyDescent="0.3">
      <c r="A52" s="98" t="s">
        <v>130</v>
      </c>
    </row>
    <row r="53" spans="1:1" x14ac:dyDescent="0.3">
      <c r="A53" s="98" t="s">
        <v>131</v>
      </c>
    </row>
    <row r="54" spans="1:1" x14ac:dyDescent="0.3">
      <c r="A54" s="98" t="s">
        <v>132</v>
      </c>
    </row>
    <row r="55" spans="1:1" x14ac:dyDescent="0.3">
      <c r="A55" s="98" t="s">
        <v>133</v>
      </c>
    </row>
    <row r="56" spans="1:1" x14ac:dyDescent="0.3">
      <c r="A56" s="98" t="s">
        <v>134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workbookViewId="0">
      <selection activeCell="B23" sqref="B23"/>
    </sheetView>
  </sheetViews>
  <sheetFormatPr defaultRowHeight="14.4" x14ac:dyDescent="0.3"/>
  <cols>
    <col min="1" max="1" width="3.88671875" bestFit="1" customWidth="1"/>
    <col min="2" max="2" width="15.6640625" customWidth="1"/>
    <col min="3" max="3" width="4" customWidth="1"/>
    <col min="4" max="4" width="9.33203125" customWidth="1"/>
    <col min="5" max="5" width="18.109375" customWidth="1"/>
    <col min="6" max="6" width="3.109375" customWidth="1"/>
    <col min="7" max="7" width="7.88671875" customWidth="1"/>
    <col min="8" max="8" width="17.5546875" customWidth="1"/>
    <col min="9" max="9" width="4.6640625" customWidth="1"/>
    <col min="11" max="11" width="18" customWidth="1"/>
    <col min="14" max="14" width="18.109375" customWidth="1"/>
    <col min="15" max="15" width="3.109375" customWidth="1"/>
    <col min="16" max="16" width="7.88671875" customWidth="1"/>
    <col min="17" max="17" width="17.5546875" customWidth="1"/>
    <col min="18" max="18" width="4.6640625" customWidth="1"/>
    <col min="20" max="20" width="18" customWidth="1"/>
    <col min="21" max="21" width="3.6640625" customWidth="1"/>
  </cols>
  <sheetData>
    <row r="1" spans="1:20" x14ac:dyDescent="0.3">
      <c r="B1" t="s">
        <v>69</v>
      </c>
      <c r="E1" t="s">
        <v>70</v>
      </c>
      <c r="H1" t="s">
        <v>71</v>
      </c>
      <c r="K1" t="s">
        <v>135</v>
      </c>
      <c r="N1" t="s">
        <v>136</v>
      </c>
      <c r="T1" t="s">
        <v>137</v>
      </c>
    </row>
    <row r="3" spans="1:20" x14ac:dyDescent="0.3">
      <c r="A3" t="s">
        <v>101</v>
      </c>
      <c r="B3" s="102" t="s">
        <v>173</v>
      </c>
      <c r="C3">
        <v>1</v>
      </c>
    </row>
    <row r="4" spans="1:20" x14ac:dyDescent="0.3">
      <c r="A4" s="89">
        <v>5</v>
      </c>
      <c r="B4" s="89" t="s">
        <v>166</v>
      </c>
      <c r="C4" s="89">
        <v>0</v>
      </c>
      <c r="D4" s="89"/>
      <c r="E4" s="90" t="s">
        <v>173</v>
      </c>
      <c r="F4" s="89">
        <v>0</v>
      </c>
      <c r="N4" s="91" t="s">
        <v>166</v>
      </c>
      <c r="O4" s="93">
        <v>1</v>
      </c>
      <c r="P4" s="93"/>
      <c r="Q4" s="93"/>
      <c r="R4" s="93"/>
      <c r="S4" s="93"/>
      <c r="T4" s="93"/>
    </row>
    <row r="5" spans="1:20" x14ac:dyDescent="0.3">
      <c r="A5">
        <v>5</v>
      </c>
      <c r="B5" s="89" t="s">
        <v>163</v>
      </c>
      <c r="C5">
        <v>1</v>
      </c>
      <c r="H5" s="92" t="s">
        <v>167</v>
      </c>
      <c r="I5">
        <v>0</v>
      </c>
      <c r="N5" s="93"/>
      <c r="O5" s="93"/>
      <c r="P5" s="93"/>
      <c r="Q5" s="91" t="s">
        <v>163</v>
      </c>
      <c r="R5" s="93">
        <v>2</v>
      </c>
      <c r="S5" s="93"/>
      <c r="T5" s="93"/>
    </row>
    <row r="6" spans="1:20" x14ac:dyDescent="0.3">
      <c r="A6" s="89">
        <v>6</v>
      </c>
      <c r="B6" s="89" t="s">
        <v>167</v>
      </c>
      <c r="C6" s="89">
        <v>1</v>
      </c>
      <c r="D6" s="89" t="s">
        <v>182</v>
      </c>
      <c r="E6" s="90" t="s">
        <v>167</v>
      </c>
      <c r="F6" s="89">
        <v>1</v>
      </c>
      <c r="N6" s="91" t="s">
        <v>163</v>
      </c>
      <c r="O6" s="93">
        <v>3</v>
      </c>
      <c r="P6" s="93"/>
      <c r="Q6" s="93"/>
      <c r="R6" s="93"/>
      <c r="S6" s="93"/>
      <c r="T6" s="93"/>
    </row>
    <row r="7" spans="1:20" x14ac:dyDescent="0.3">
      <c r="A7">
        <v>5</v>
      </c>
      <c r="B7" t="s">
        <v>164</v>
      </c>
      <c r="C7" s="94"/>
      <c r="N7" s="93"/>
      <c r="O7" s="93"/>
      <c r="P7" s="93"/>
      <c r="Q7" s="93"/>
      <c r="R7" s="93"/>
      <c r="S7" s="93"/>
      <c r="T7" s="93"/>
    </row>
    <row r="8" spans="1:20" x14ac:dyDescent="0.3">
      <c r="A8" s="89">
        <v>6</v>
      </c>
      <c r="B8" s="101"/>
      <c r="C8" s="89"/>
      <c r="D8" s="89" t="s">
        <v>175</v>
      </c>
      <c r="E8" s="101" t="s">
        <v>164</v>
      </c>
      <c r="F8" s="89"/>
      <c r="K8" s="92" t="s">
        <v>168</v>
      </c>
      <c r="L8">
        <v>0</v>
      </c>
      <c r="N8" s="103"/>
      <c r="O8" s="93"/>
      <c r="P8" s="93"/>
      <c r="Q8" s="93"/>
      <c r="R8" s="93"/>
      <c r="S8" s="93"/>
      <c r="T8" s="91" t="s">
        <v>163</v>
      </c>
    </row>
    <row r="9" spans="1:20" x14ac:dyDescent="0.3">
      <c r="A9" t="s">
        <v>101</v>
      </c>
      <c r="B9" t="s">
        <v>162</v>
      </c>
      <c r="C9" s="94">
        <v>0</v>
      </c>
      <c r="H9" s="92" t="s">
        <v>168</v>
      </c>
      <c r="I9">
        <v>2</v>
      </c>
      <c r="N9" s="93"/>
      <c r="O9" s="93"/>
      <c r="P9" s="93"/>
      <c r="Q9" s="91" t="s">
        <v>162</v>
      </c>
      <c r="R9" s="93">
        <v>0</v>
      </c>
      <c r="S9" s="93"/>
      <c r="T9" s="93"/>
    </row>
    <row r="10" spans="1:20" x14ac:dyDescent="0.3">
      <c r="A10" s="89">
        <v>6</v>
      </c>
      <c r="B10" s="89" t="s">
        <v>168</v>
      </c>
      <c r="C10" s="89">
        <v>2</v>
      </c>
      <c r="D10" s="89"/>
      <c r="E10" s="90" t="s">
        <v>168</v>
      </c>
      <c r="F10" s="89" t="s">
        <v>188</v>
      </c>
      <c r="N10" s="91" t="s">
        <v>162</v>
      </c>
      <c r="O10" s="93"/>
      <c r="P10" s="93"/>
      <c r="Q10" s="93"/>
      <c r="R10" s="93"/>
      <c r="S10" s="93"/>
      <c r="T10" s="93"/>
    </row>
    <row r="11" spans="1:20" x14ac:dyDescent="0.3">
      <c r="A11" t="s">
        <v>101</v>
      </c>
      <c r="B11" t="s">
        <v>161</v>
      </c>
      <c r="C11" s="94">
        <v>0</v>
      </c>
      <c r="N11" s="93"/>
      <c r="O11" s="93"/>
      <c r="P11" s="93"/>
      <c r="Q11" s="93"/>
      <c r="R11" s="93"/>
      <c r="S11" s="93"/>
      <c r="T11" s="93"/>
    </row>
    <row r="12" spans="1:20" x14ac:dyDescent="0.3">
      <c r="A12" s="89">
        <v>7</v>
      </c>
      <c r="B12" s="89" t="s">
        <v>171</v>
      </c>
      <c r="C12" s="89">
        <v>1</v>
      </c>
      <c r="D12" s="89"/>
      <c r="E12" s="90" t="s">
        <v>171</v>
      </c>
      <c r="F12" s="89">
        <v>1</v>
      </c>
      <c r="N12" s="91" t="s">
        <v>161</v>
      </c>
      <c r="O12" s="93">
        <v>2</v>
      </c>
      <c r="P12" s="93"/>
      <c r="Q12" s="93"/>
      <c r="R12" s="93"/>
      <c r="S12" s="93"/>
      <c r="T12" s="93"/>
    </row>
    <row r="13" spans="1:20" x14ac:dyDescent="0.3">
      <c r="A13">
        <v>5</v>
      </c>
      <c r="B13" t="s">
        <v>165</v>
      </c>
      <c r="C13" s="94">
        <v>3</v>
      </c>
      <c r="H13" s="92" t="s">
        <v>165</v>
      </c>
      <c r="I13">
        <v>2</v>
      </c>
      <c r="N13" s="93"/>
      <c r="O13" s="93"/>
      <c r="P13" s="93"/>
      <c r="Q13" s="91" t="s">
        <v>169</v>
      </c>
      <c r="R13" s="93"/>
      <c r="S13" s="93"/>
      <c r="T13" s="93"/>
    </row>
    <row r="14" spans="1:20" x14ac:dyDescent="0.3">
      <c r="A14" s="89">
        <v>6</v>
      </c>
      <c r="B14" s="89" t="s">
        <v>169</v>
      </c>
      <c r="C14" s="89">
        <v>3</v>
      </c>
      <c r="D14" s="89" t="s">
        <v>177</v>
      </c>
      <c r="E14" s="90" t="s">
        <v>165</v>
      </c>
      <c r="F14" s="89">
        <v>4</v>
      </c>
      <c r="K14" s="92" t="s">
        <v>165</v>
      </c>
      <c r="L14">
        <v>1</v>
      </c>
      <c r="N14" s="91" t="s">
        <v>169</v>
      </c>
      <c r="O14" s="93">
        <v>2</v>
      </c>
      <c r="P14" s="93" t="s">
        <v>183</v>
      </c>
      <c r="Q14" s="93"/>
      <c r="R14" s="93"/>
      <c r="S14" s="93"/>
      <c r="T14" s="103" t="s">
        <v>169</v>
      </c>
    </row>
    <row r="15" spans="1:20" x14ac:dyDescent="0.3">
      <c r="A15">
        <v>5</v>
      </c>
      <c r="B15" s="100"/>
      <c r="C15" s="94"/>
      <c r="N15" s="93"/>
      <c r="O15" s="93"/>
      <c r="P15" s="93"/>
      <c r="Q15" s="93"/>
      <c r="R15" s="93"/>
      <c r="S15" s="93"/>
      <c r="T15" s="93"/>
    </row>
    <row r="16" spans="1:20" x14ac:dyDescent="0.3">
      <c r="A16" s="95">
        <v>6</v>
      </c>
      <c r="B16" s="95" t="s">
        <v>170</v>
      </c>
      <c r="C16" s="95"/>
      <c r="D16" s="95" t="s">
        <v>175</v>
      </c>
      <c r="E16" s="96" t="s">
        <v>170</v>
      </c>
      <c r="F16" s="97">
        <v>0</v>
      </c>
      <c r="N16" s="103"/>
      <c r="O16" s="93"/>
      <c r="P16" s="93"/>
      <c r="Q16" s="93"/>
      <c r="R16" s="93"/>
      <c r="S16" s="93"/>
      <c r="T16" s="93"/>
    </row>
    <row r="17" spans="1:20" x14ac:dyDescent="0.3">
      <c r="A17" t="s">
        <v>101</v>
      </c>
      <c r="B17" t="s">
        <v>12</v>
      </c>
      <c r="C17" s="94">
        <v>0</v>
      </c>
      <c r="H17" s="92" t="s">
        <v>172</v>
      </c>
      <c r="I17">
        <v>0</v>
      </c>
      <c r="K17" t="s">
        <v>139</v>
      </c>
      <c r="N17" s="93"/>
      <c r="O17" s="93"/>
      <c r="P17" s="93"/>
      <c r="Q17" s="103" t="s">
        <v>178</v>
      </c>
      <c r="R17" s="93" t="s">
        <v>188</v>
      </c>
      <c r="S17" s="93"/>
      <c r="T17" s="93" t="s">
        <v>140</v>
      </c>
    </row>
    <row r="18" spans="1:20" x14ac:dyDescent="0.3">
      <c r="A18" s="89" t="s">
        <v>138</v>
      </c>
      <c r="B18" s="89" t="s">
        <v>172</v>
      </c>
      <c r="C18" s="89">
        <v>3</v>
      </c>
      <c r="D18" s="89"/>
      <c r="E18" s="90" t="s">
        <v>172</v>
      </c>
      <c r="F18" s="89">
        <v>4</v>
      </c>
      <c r="K18" s="92" t="s">
        <v>167</v>
      </c>
      <c r="L18">
        <v>1</v>
      </c>
      <c r="N18" s="91" t="s">
        <v>178</v>
      </c>
      <c r="O18" s="93"/>
      <c r="P18" s="93"/>
      <c r="Q18" s="93"/>
      <c r="R18" s="93"/>
      <c r="S18" s="93"/>
      <c r="T18" s="91"/>
    </row>
    <row r="19" spans="1:20" x14ac:dyDescent="0.3">
      <c r="K19" s="92" t="s">
        <v>172</v>
      </c>
      <c r="L19">
        <v>3</v>
      </c>
      <c r="N19" s="93"/>
      <c r="O19" s="93"/>
      <c r="P19" s="93"/>
      <c r="Q19" s="93"/>
      <c r="R19" s="93"/>
      <c r="S19" s="93"/>
      <c r="T19" s="91"/>
    </row>
    <row r="20" spans="1:20" x14ac:dyDescent="0.3"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</row>
    <row r="21" spans="1:20" x14ac:dyDescent="0.3">
      <c r="B21" t="s">
        <v>93</v>
      </c>
      <c r="D21" t="s">
        <v>193</v>
      </c>
      <c r="E21" t="s">
        <v>24</v>
      </c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</row>
    <row r="22" spans="1:20" x14ac:dyDescent="0.3">
      <c r="A22" s="98" t="s">
        <v>116</v>
      </c>
      <c r="E22" t="s">
        <v>15</v>
      </c>
      <c r="H22" s="93" t="s">
        <v>141</v>
      </c>
      <c r="I22" s="93"/>
      <c r="J22" s="93"/>
      <c r="K22" s="93"/>
      <c r="L22" s="93"/>
      <c r="M22" s="93"/>
      <c r="N22" s="93"/>
      <c r="O22" s="93"/>
      <c r="P22" s="93"/>
      <c r="Q22" s="93" t="s">
        <v>142</v>
      </c>
      <c r="R22" s="93"/>
      <c r="S22" s="93"/>
      <c r="T22" s="93"/>
    </row>
    <row r="23" spans="1:20" x14ac:dyDescent="0.3">
      <c r="A23" s="98" t="s">
        <v>117</v>
      </c>
      <c r="E23" t="s">
        <v>55</v>
      </c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</row>
    <row r="24" spans="1:20" x14ac:dyDescent="0.3">
      <c r="A24" s="98" t="s">
        <v>118</v>
      </c>
      <c r="D24" t="s">
        <v>192</v>
      </c>
      <c r="E24" t="s">
        <v>55</v>
      </c>
      <c r="F24" t="s">
        <v>21</v>
      </c>
      <c r="H24" s="93"/>
      <c r="I24" s="93"/>
      <c r="J24" s="93"/>
      <c r="K24" s="93" t="s">
        <v>143</v>
      </c>
      <c r="L24" s="93"/>
      <c r="M24" s="93"/>
      <c r="N24" s="93"/>
      <c r="O24" s="93"/>
      <c r="P24" s="93"/>
      <c r="Q24" s="93"/>
      <c r="R24" s="93"/>
      <c r="S24" s="93"/>
      <c r="T24" s="93" t="s">
        <v>144</v>
      </c>
    </row>
    <row r="25" spans="1:20" x14ac:dyDescent="0.3">
      <c r="A25" s="98" t="s">
        <v>119</v>
      </c>
      <c r="E25" t="s">
        <v>21</v>
      </c>
      <c r="H25" s="91" t="s">
        <v>173</v>
      </c>
      <c r="I25" s="93"/>
      <c r="J25" s="93"/>
      <c r="K25" s="91"/>
      <c r="L25" s="93"/>
      <c r="M25" s="93"/>
      <c r="N25" s="93"/>
      <c r="O25" s="93"/>
      <c r="P25" s="93"/>
      <c r="Q25" s="91" t="s">
        <v>166</v>
      </c>
      <c r="R25" s="93"/>
      <c r="S25" s="93"/>
      <c r="T25" s="91"/>
    </row>
    <row r="26" spans="1:20" x14ac:dyDescent="0.3">
      <c r="A26" s="98" t="s">
        <v>120</v>
      </c>
      <c r="E26" t="s">
        <v>0</v>
      </c>
      <c r="H26" s="93"/>
      <c r="I26" s="93"/>
      <c r="J26" s="93"/>
      <c r="K26" s="91"/>
      <c r="L26" s="93"/>
      <c r="M26" s="93"/>
      <c r="N26" s="93"/>
      <c r="O26" s="93"/>
      <c r="P26" s="93"/>
      <c r="Q26" s="93"/>
      <c r="R26" s="93"/>
      <c r="S26" s="93"/>
      <c r="T26" s="91"/>
    </row>
    <row r="27" spans="1:20" x14ac:dyDescent="0.3">
      <c r="A27" s="98" t="s">
        <v>121</v>
      </c>
      <c r="D27" t="s">
        <v>191</v>
      </c>
      <c r="E27" t="s">
        <v>53</v>
      </c>
      <c r="H27" s="103"/>
      <c r="I27" s="93"/>
      <c r="J27" s="93"/>
      <c r="K27" s="93"/>
      <c r="L27" s="93"/>
      <c r="M27" s="93"/>
      <c r="N27" s="93"/>
      <c r="O27" s="93"/>
      <c r="P27" s="93"/>
      <c r="Q27" s="103"/>
      <c r="R27" s="93"/>
      <c r="S27" s="93"/>
      <c r="T27" s="93"/>
    </row>
    <row r="28" spans="1:20" x14ac:dyDescent="0.3">
      <c r="A28" s="98" t="s">
        <v>122</v>
      </c>
      <c r="E28" t="s">
        <v>52</v>
      </c>
      <c r="H28" s="93"/>
      <c r="I28" s="93"/>
      <c r="J28" s="93"/>
      <c r="K28" s="93" t="s">
        <v>145</v>
      </c>
      <c r="L28" s="93"/>
      <c r="M28" s="93"/>
      <c r="N28" s="93"/>
      <c r="O28" s="93"/>
      <c r="P28" s="93"/>
      <c r="Q28" s="93"/>
      <c r="R28" s="93"/>
      <c r="S28" s="93"/>
      <c r="T28" s="93" t="s">
        <v>146</v>
      </c>
    </row>
    <row r="29" spans="1:20" x14ac:dyDescent="0.3">
      <c r="A29" s="98" t="s">
        <v>123</v>
      </c>
      <c r="E29" t="s">
        <v>17</v>
      </c>
      <c r="H29" s="91" t="s">
        <v>171</v>
      </c>
      <c r="I29" s="93">
        <v>1</v>
      </c>
      <c r="J29" s="93"/>
      <c r="K29" s="91"/>
      <c r="L29" s="93"/>
      <c r="M29" s="93"/>
      <c r="N29" s="93"/>
      <c r="O29" s="93"/>
      <c r="P29" s="93"/>
      <c r="Q29" s="91" t="s">
        <v>161</v>
      </c>
      <c r="R29" s="93"/>
      <c r="S29" s="93"/>
      <c r="T29" s="91"/>
    </row>
    <row r="30" spans="1:20" x14ac:dyDescent="0.3">
      <c r="A30" s="98" t="s">
        <v>124</v>
      </c>
      <c r="H30" s="93"/>
      <c r="I30" s="93"/>
      <c r="J30" s="93"/>
      <c r="K30" s="91"/>
      <c r="L30" s="93"/>
      <c r="M30" s="93"/>
      <c r="N30" s="93"/>
      <c r="O30" s="93"/>
      <c r="P30" s="93"/>
      <c r="Q30" s="93"/>
      <c r="R30" s="93"/>
      <c r="S30" s="93"/>
      <c r="T30" s="91"/>
    </row>
    <row r="31" spans="1:20" x14ac:dyDescent="0.3">
      <c r="A31" s="98" t="s">
        <v>125</v>
      </c>
      <c r="D31" t="s">
        <v>190</v>
      </c>
      <c r="E31" t="s">
        <v>2</v>
      </c>
      <c r="H31" s="91" t="s">
        <v>170</v>
      </c>
      <c r="I31" s="93">
        <v>0</v>
      </c>
      <c r="J31" s="93"/>
      <c r="K31" s="93"/>
      <c r="L31" s="93"/>
      <c r="M31" s="93"/>
      <c r="N31" s="93"/>
      <c r="O31" s="93"/>
      <c r="P31" s="93"/>
      <c r="Q31" s="103"/>
      <c r="R31" s="93"/>
      <c r="S31" s="93"/>
      <c r="T31" s="93"/>
    </row>
    <row r="32" spans="1:20" x14ac:dyDescent="0.3">
      <c r="A32" s="98" t="s">
        <v>126</v>
      </c>
      <c r="E32" t="s">
        <v>58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</row>
    <row r="33" spans="1:20" x14ac:dyDescent="0.3">
      <c r="A33" s="98" t="s">
        <v>127</v>
      </c>
      <c r="E33" t="s">
        <v>3</v>
      </c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</row>
    <row r="34" spans="1:20" x14ac:dyDescent="0.3">
      <c r="A34" s="98" t="s">
        <v>128</v>
      </c>
      <c r="N34" s="93"/>
      <c r="O34" s="93"/>
      <c r="P34" s="93"/>
      <c r="Q34" s="93"/>
      <c r="R34" s="93"/>
      <c r="S34" s="93"/>
      <c r="T34" s="93"/>
    </row>
    <row r="35" spans="1:20" x14ac:dyDescent="0.3">
      <c r="A35" s="98" t="s">
        <v>129</v>
      </c>
      <c r="N35" s="93"/>
      <c r="O35" s="93"/>
      <c r="P35" s="93"/>
      <c r="Q35" s="93"/>
      <c r="R35" s="93"/>
      <c r="S35" s="93"/>
      <c r="T35" s="93"/>
    </row>
    <row r="36" spans="1:20" x14ac:dyDescent="0.3">
      <c r="A36" s="98" t="s">
        <v>130</v>
      </c>
      <c r="B36" t="s">
        <v>159</v>
      </c>
      <c r="N36" s="93"/>
      <c r="O36" s="93"/>
      <c r="P36" s="93"/>
      <c r="Q36" s="93"/>
      <c r="R36" s="93"/>
      <c r="S36" s="93"/>
      <c r="T36" s="93"/>
    </row>
    <row r="37" spans="1:20" x14ac:dyDescent="0.3">
      <c r="A37" s="98" t="s">
        <v>131</v>
      </c>
      <c r="B37" t="s">
        <v>158</v>
      </c>
    </row>
    <row r="38" spans="1:20" x14ac:dyDescent="0.3">
      <c r="A38" s="98" t="s">
        <v>132</v>
      </c>
      <c r="B38" t="s">
        <v>160</v>
      </c>
    </row>
    <row r="39" spans="1:20" x14ac:dyDescent="0.3">
      <c r="A39" s="98" t="s">
        <v>133</v>
      </c>
      <c r="B39" t="s">
        <v>157</v>
      </c>
    </row>
    <row r="40" spans="1:20" x14ac:dyDescent="0.3">
      <c r="A40" s="98" t="s">
        <v>134</v>
      </c>
      <c r="B40" t="s">
        <v>174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10</vt:i4>
      </vt:variant>
    </vt:vector>
  </HeadingPairs>
  <TitlesOfParts>
    <vt:vector size="18" baseType="lpstr">
      <vt:lpstr>Nevezők</vt:lpstr>
      <vt:lpstr>A csoport</vt:lpstr>
      <vt:lpstr>B csoport</vt:lpstr>
      <vt:lpstr>C csoport</vt:lpstr>
      <vt:lpstr>D csoport</vt:lpstr>
      <vt:lpstr>E csoport</vt:lpstr>
      <vt:lpstr>1 - 16 között</vt:lpstr>
      <vt:lpstr>17 - 32 között</vt:lpstr>
      <vt:lpstr>'A csoport'!Nyomtatási_cím</vt:lpstr>
      <vt:lpstr>'B csoport'!Nyomtatási_cím</vt:lpstr>
      <vt:lpstr>'C csoport'!Nyomtatási_cím</vt:lpstr>
      <vt:lpstr>'D csoport'!Nyomtatási_cím</vt:lpstr>
      <vt:lpstr>'E csoport'!Nyomtatási_cím</vt:lpstr>
      <vt:lpstr>'A csoport'!Nyomtatási_terület</vt:lpstr>
      <vt:lpstr>'B csoport'!Nyomtatási_terület</vt:lpstr>
      <vt:lpstr>'C csoport'!Nyomtatási_terület</vt:lpstr>
      <vt:lpstr>'D csoport'!Nyomtatási_terület</vt:lpstr>
      <vt:lpstr>'E csoport'!Nyomtatási_terület</vt:lpstr>
    </vt:vector>
  </TitlesOfParts>
  <Company>EON-IT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Gyozsán Z</dc:creator>
  <cp:lastModifiedBy>Gyozsán, Zoltán</cp:lastModifiedBy>
  <dcterms:created xsi:type="dcterms:W3CDTF">2016-11-07T21:18:22Z</dcterms:created>
  <dcterms:modified xsi:type="dcterms:W3CDTF">2017-11-20T09:51:38Z</dcterms:modified>
</cp:coreProperties>
</file>